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360" yWindow="435" windowWidth="19155" windowHeight="7185" activeTab="4"/>
  </bookViews>
  <sheets>
    <sheet name="Men Cat 1-2" sheetId="1" r:id="rId1"/>
    <sheet name="Men Cat 3" sheetId="2" r:id="rId2"/>
    <sheet name="Men Cat 4" sheetId="3" r:id="rId3"/>
    <sheet name="Men Cat 5" sheetId="4" r:id="rId4"/>
    <sheet name="Women" sheetId="5" r:id="rId5"/>
    <sheet name="Youth" sheetId="6" r:id="rId6"/>
    <sheet name="Team Points" sheetId="9" r:id="rId7"/>
    <sheet name="Upgrades" sheetId="7" r:id="rId8"/>
    <sheet name="Teams" sheetId="8" r:id="rId9"/>
    <sheet name="Legend" sheetId="10" r:id="rId10"/>
  </sheets>
  <externalReferences>
    <externalReference r:id="rId11"/>
  </externalReferences>
  <definedNames>
    <definedName name="_xlnm._FilterDatabase" localSheetId="0" hidden="1">'Men Cat 1-2'!$A$1:$BA$97</definedName>
    <definedName name="_xlnm._FilterDatabase" localSheetId="1" hidden="1">'Men Cat 3'!$1:$1048576</definedName>
    <definedName name="_xlnm.Criteria" localSheetId="0">'Men Cat 1-2'!$F:$F</definedName>
    <definedName name="_xlnm.Criteria" localSheetId="1">'Men Cat 3'!$F:$F</definedName>
  </definedNames>
  <calcPr calcId="145621"/>
</workbook>
</file>

<file path=xl/calcChain.xml><?xml version="1.0" encoding="utf-8"?>
<calcChain xmlns="http://schemas.openxmlformats.org/spreadsheetml/2006/main">
  <c r="P41" i="4" l="1"/>
  <c r="H41" i="4" s="1"/>
  <c r="Q41" i="4"/>
  <c r="O41" i="4" s="1"/>
  <c r="R41" i="4"/>
  <c r="P39" i="3"/>
  <c r="Q39" i="3"/>
  <c r="O39" i="3" s="1"/>
  <c r="R39" i="3"/>
  <c r="P35" i="3"/>
  <c r="Q35" i="3"/>
  <c r="O35" i="3" s="1"/>
  <c r="R35" i="3"/>
  <c r="G41" i="4" l="1"/>
  <c r="G39" i="3"/>
  <c r="H39" i="3"/>
  <c r="G35" i="3"/>
  <c r="H35" i="3"/>
  <c r="P97" i="1"/>
  <c r="H97" i="1" s="1"/>
  <c r="Q97" i="1"/>
  <c r="O97" i="1" s="1"/>
  <c r="G97" i="1" s="1"/>
  <c r="R97" i="1"/>
  <c r="R91" i="7"/>
  <c r="Q91" i="7"/>
  <c r="P91" i="7"/>
  <c r="O91" i="7"/>
  <c r="G91" i="7" s="1"/>
  <c r="P96" i="1"/>
  <c r="H96" i="1" s="1"/>
  <c r="Q96" i="1"/>
  <c r="O96" i="1" s="1"/>
  <c r="G96" i="1" s="1"/>
  <c r="R96" i="1"/>
  <c r="R90" i="7"/>
  <c r="Q90" i="7"/>
  <c r="O90" i="7" s="1"/>
  <c r="G90" i="7" s="1"/>
  <c r="P90" i="7"/>
  <c r="P100" i="2"/>
  <c r="H100" i="2" s="1"/>
  <c r="Q100" i="2"/>
  <c r="O100" i="2" s="1"/>
  <c r="R100" i="2"/>
  <c r="R89" i="7"/>
  <c r="Q89" i="7"/>
  <c r="O89" i="7" s="1"/>
  <c r="G89" i="7" s="1"/>
  <c r="P89" i="7"/>
  <c r="P99" i="2"/>
  <c r="Q99" i="2"/>
  <c r="O99" i="2" s="1"/>
  <c r="R99" i="2"/>
  <c r="R88" i="7"/>
  <c r="Q88" i="7"/>
  <c r="O88" i="7" s="1"/>
  <c r="G88" i="7" s="1"/>
  <c r="P88" i="7"/>
  <c r="P114" i="3"/>
  <c r="Q114" i="3"/>
  <c r="O114" i="3" s="1"/>
  <c r="R114" i="3"/>
  <c r="R87" i="7"/>
  <c r="Q87" i="7"/>
  <c r="O87" i="7" s="1"/>
  <c r="G87" i="7" s="1"/>
  <c r="P87" i="7"/>
  <c r="P113" i="3"/>
  <c r="Q113" i="3"/>
  <c r="O113" i="3" s="1"/>
  <c r="R113" i="3"/>
  <c r="R86" i="7"/>
  <c r="Q86" i="7"/>
  <c r="O86" i="7" s="1"/>
  <c r="G86" i="7" s="1"/>
  <c r="P86" i="7"/>
  <c r="P112" i="3"/>
  <c r="Q112" i="3"/>
  <c r="O112" i="3" s="1"/>
  <c r="R112" i="3"/>
  <c r="R85" i="7"/>
  <c r="Q85" i="7"/>
  <c r="O85" i="7" s="1"/>
  <c r="G85" i="7" s="1"/>
  <c r="P85" i="7"/>
  <c r="R84" i="7"/>
  <c r="Q84" i="7"/>
  <c r="P84" i="7"/>
  <c r="O84" i="7"/>
  <c r="G84" i="7" s="1"/>
  <c r="R83" i="7"/>
  <c r="Q83" i="7"/>
  <c r="P83" i="7"/>
  <c r="O83" i="7"/>
  <c r="G83" i="7" s="1"/>
  <c r="R82" i="7"/>
  <c r="Q82" i="7"/>
  <c r="P82" i="7"/>
  <c r="O82" i="7"/>
  <c r="G82" i="7" s="1"/>
  <c r="R81" i="7"/>
  <c r="Q81" i="7"/>
  <c r="O81" i="7" s="1"/>
  <c r="G81" i="7" s="1"/>
  <c r="P81" i="7"/>
  <c r="R80" i="7"/>
  <c r="Q80" i="7"/>
  <c r="P80" i="7"/>
  <c r="O80" i="7"/>
  <c r="G80" i="7" s="1"/>
  <c r="R79" i="7"/>
  <c r="Q79" i="7"/>
  <c r="O79" i="7" s="1"/>
  <c r="G79" i="7" s="1"/>
  <c r="P79" i="7"/>
  <c r="P34" i="4"/>
  <c r="Q34" i="4"/>
  <c r="O34" i="4" s="1"/>
  <c r="R34" i="4"/>
  <c r="P24" i="4"/>
  <c r="Q24" i="4"/>
  <c r="O24" i="4" s="1"/>
  <c r="R24" i="4"/>
  <c r="P22" i="4"/>
  <c r="Q22" i="4"/>
  <c r="O22" i="4" s="1"/>
  <c r="R22" i="4"/>
  <c r="P12" i="4"/>
  <c r="Q12" i="4"/>
  <c r="O12" i="4" s="1"/>
  <c r="R12" i="4"/>
  <c r="H99" i="2" l="1"/>
  <c r="G114" i="3"/>
  <c r="G113" i="3"/>
  <c r="H34" i="4"/>
  <c r="G24" i="4"/>
  <c r="H113" i="3"/>
  <c r="G112" i="3"/>
  <c r="H112" i="3"/>
  <c r="H114" i="3"/>
  <c r="G34" i="4"/>
  <c r="G99" i="2"/>
  <c r="G100" i="2"/>
  <c r="G22" i="4"/>
  <c r="H22" i="4"/>
  <c r="H24" i="4"/>
  <c r="G12" i="4"/>
  <c r="H12" i="4"/>
  <c r="P95" i="1"/>
  <c r="Q95" i="1"/>
  <c r="O95" i="1" s="1"/>
  <c r="R95" i="1"/>
  <c r="R77" i="7"/>
  <c r="Q77" i="7"/>
  <c r="O77" i="7" s="1"/>
  <c r="G77" i="7" s="1"/>
  <c r="P77" i="7"/>
  <c r="P94" i="1"/>
  <c r="H94" i="1" s="1"/>
  <c r="Q94" i="1"/>
  <c r="O94" i="1" s="1"/>
  <c r="G94" i="1" s="1"/>
  <c r="R94" i="1"/>
  <c r="R76" i="7"/>
  <c r="Q76" i="7"/>
  <c r="P76" i="7"/>
  <c r="O76" i="7"/>
  <c r="G76" i="7" s="1"/>
  <c r="P98" i="2"/>
  <c r="Q98" i="2"/>
  <c r="O98" i="2" s="1"/>
  <c r="R98" i="2"/>
  <c r="R75" i="7"/>
  <c r="Q75" i="7"/>
  <c r="O75" i="7" s="1"/>
  <c r="G75" i="7" s="1"/>
  <c r="P75" i="7"/>
  <c r="P97" i="2"/>
  <c r="Q97" i="2"/>
  <c r="O97" i="2" s="1"/>
  <c r="R97" i="2"/>
  <c r="R74" i="7"/>
  <c r="Q74" i="7"/>
  <c r="O74" i="7" s="1"/>
  <c r="G74" i="7" s="1"/>
  <c r="P74" i="7"/>
  <c r="P48" i="2"/>
  <c r="Q48" i="2"/>
  <c r="O48" i="2" s="1"/>
  <c r="R48" i="2"/>
  <c r="R73" i="7"/>
  <c r="Q73" i="7"/>
  <c r="P73" i="7"/>
  <c r="O73" i="7"/>
  <c r="G73" i="7" s="1"/>
  <c r="P40" i="3"/>
  <c r="Q40" i="3"/>
  <c r="O40" i="3" s="1"/>
  <c r="R40" i="3"/>
  <c r="R72" i="7"/>
  <c r="Q72" i="7"/>
  <c r="O72" i="7" s="1"/>
  <c r="G72" i="7" s="1"/>
  <c r="P72" i="7"/>
  <c r="P111" i="3"/>
  <c r="Q111" i="3"/>
  <c r="O111" i="3" s="1"/>
  <c r="R111" i="3"/>
  <c r="R71" i="7"/>
  <c r="Q71" i="7"/>
  <c r="O71" i="7" s="1"/>
  <c r="G71" i="7" s="1"/>
  <c r="P71" i="7"/>
  <c r="P110" i="3"/>
  <c r="Q110" i="3"/>
  <c r="O110" i="3" s="1"/>
  <c r="R110" i="3"/>
  <c r="R70" i="7"/>
  <c r="Q70" i="7"/>
  <c r="P70" i="7"/>
  <c r="O70" i="7"/>
  <c r="G70" i="7" s="1"/>
  <c r="P109" i="3"/>
  <c r="Q109" i="3"/>
  <c r="O109" i="3" s="1"/>
  <c r="R109" i="3"/>
  <c r="R69" i="7"/>
  <c r="Q69" i="7"/>
  <c r="P69" i="7"/>
  <c r="O69" i="7"/>
  <c r="G69" i="7" s="1"/>
  <c r="P108" i="3"/>
  <c r="Q108" i="3"/>
  <c r="O108" i="3" s="1"/>
  <c r="R108" i="3"/>
  <c r="R68" i="7"/>
  <c r="Q68" i="7"/>
  <c r="P68" i="7"/>
  <c r="O68" i="7"/>
  <c r="G68" i="7" s="1"/>
  <c r="P107" i="3"/>
  <c r="Q107" i="3"/>
  <c r="O107" i="3" s="1"/>
  <c r="R107" i="3"/>
  <c r="R67" i="7"/>
  <c r="Q67" i="7"/>
  <c r="P67" i="7"/>
  <c r="O67" i="7"/>
  <c r="G67" i="7" s="1"/>
  <c r="R66" i="7"/>
  <c r="Q66" i="7"/>
  <c r="P66" i="7"/>
  <c r="O66" i="7"/>
  <c r="G66" i="7" s="1"/>
  <c r="R65" i="7"/>
  <c r="Q65" i="7"/>
  <c r="O65" i="7" s="1"/>
  <c r="G65" i="7" s="1"/>
  <c r="P65" i="7"/>
  <c r="P5" i="1"/>
  <c r="H5" i="1" s="1"/>
  <c r="Q5" i="1"/>
  <c r="O5" i="1" s="1"/>
  <c r="R5" i="1"/>
  <c r="P6" i="1"/>
  <c r="H6" i="1" s="1"/>
  <c r="Q6" i="1"/>
  <c r="O6" i="1" s="1"/>
  <c r="R6" i="1"/>
  <c r="P39" i="4"/>
  <c r="Q39" i="4"/>
  <c r="O39" i="4" s="1"/>
  <c r="R39" i="4"/>
  <c r="P29" i="4"/>
  <c r="Q29" i="4"/>
  <c r="O29" i="4" s="1"/>
  <c r="R29" i="4"/>
  <c r="P38" i="4"/>
  <c r="Q38" i="4"/>
  <c r="O38" i="4" s="1"/>
  <c r="R38" i="4"/>
  <c r="H24" i="1"/>
  <c r="P24" i="1"/>
  <c r="Q24" i="1"/>
  <c r="O24" i="1" s="1"/>
  <c r="R24" i="1"/>
  <c r="H16" i="1"/>
  <c r="P16" i="1"/>
  <c r="Q16" i="1"/>
  <c r="O16" i="1" s="1"/>
  <c r="R16" i="1"/>
  <c r="P18" i="4"/>
  <c r="Q18" i="4"/>
  <c r="O18" i="4" s="1"/>
  <c r="R18" i="4"/>
  <c r="P40" i="2"/>
  <c r="Q40" i="2"/>
  <c r="O40" i="2" s="1"/>
  <c r="R40" i="2"/>
  <c r="P9" i="2"/>
  <c r="Q9" i="2"/>
  <c r="O9" i="2" s="1"/>
  <c r="R9" i="2"/>
  <c r="P6" i="5"/>
  <c r="Q6" i="5"/>
  <c r="O6" i="5" s="1"/>
  <c r="R6" i="5"/>
  <c r="P5" i="5"/>
  <c r="Q5" i="5"/>
  <c r="O5" i="5" s="1"/>
  <c r="R5" i="5"/>
  <c r="P35" i="2"/>
  <c r="Q35" i="2"/>
  <c r="O35" i="2" s="1"/>
  <c r="R35" i="2"/>
  <c r="G40" i="3" l="1"/>
  <c r="G5" i="1"/>
  <c r="G107" i="3"/>
  <c r="G48" i="2"/>
  <c r="G98" i="2"/>
  <c r="G97" i="2"/>
  <c r="G95" i="1"/>
  <c r="H95" i="1"/>
  <c r="H107" i="3"/>
  <c r="H40" i="3"/>
  <c r="H98" i="2"/>
  <c r="H48" i="2"/>
  <c r="H97" i="2"/>
  <c r="G111" i="3"/>
  <c r="H111" i="3"/>
  <c r="G110" i="3"/>
  <c r="H110" i="3"/>
  <c r="G109" i="3"/>
  <c r="H109" i="3"/>
  <c r="G108" i="3"/>
  <c r="H108" i="3"/>
  <c r="H39" i="4"/>
  <c r="G6" i="1"/>
  <c r="G16" i="1"/>
  <c r="G18" i="4"/>
  <c r="G39" i="4"/>
  <c r="G29" i="4"/>
  <c r="H29" i="4"/>
  <c r="G38" i="4"/>
  <c r="H38" i="4"/>
  <c r="G24" i="1"/>
  <c r="H18" i="4"/>
  <c r="G40" i="2"/>
  <c r="H40" i="2"/>
  <c r="G9" i="2"/>
  <c r="H9" i="2"/>
  <c r="G6" i="5"/>
  <c r="H6" i="5"/>
  <c r="G5" i="5"/>
  <c r="H5" i="5"/>
  <c r="G35" i="2"/>
  <c r="H35" i="2"/>
  <c r="R63" i="7"/>
  <c r="Q63" i="7"/>
  <c r="P63" i="7"/>
  <c r="O63" i="7"/>
  <c r="G63" i="7"/>
  <c r="Q21" i="2"/>
  <c r="O21" i="2" s="1"/>
  <c r="P21" i="2"/>
  <c r="R21" i="2"/>
  <c r="Q4" i="2"/>
  <c r="O4" i="2" s="1"/>
  <c r="P4" i="2"/>
  <c r="R4" i="2"/>
  <c r="Q7" i="2"/>
  <c r="O7" i="2" s="1"/>
  <c r="P7" i="2"/>
  <c r="R7" i="2"/>
  <c r="Q10" i="2"/>
  <c r="O10" i="2" s="1"/>
  <c r="P10" i="2"/>
  <c r="R10" i="2"/>
  <c r="Q11" i="2"/>
  <c r="O11" i="2" s="1"/>
  <c r="P11" i="2"/>
  <c r="R11" i="2"/>
  <c r="Q5" i="2"/>
  <c r="O5" i="2" s="1"/>
  <c r="P5" i="2"/>
  <c r="R5" i="2"/>
  <c r="Q2" i="2"/>
  <c r="O2" i="2" s="1"/>
  <c r="P2" i="2"/>
  <c r="R2" i="2"/>
  <c r="Q16" i="2"/>
  <c r="O16" i="2" s="1"/>
  <c r="P16" i="2"/>
  <c r="R16" i="2"/>
  <c r="Q17" i="2"/>
  <c r="O17" i="2" s="1"/>
  <c r="P17" i="2"/>
  <c r="R17" i="2"/>
  <c r="Q18" i="2"/>
  <c r="O18" i="2" s="1"/>
  <c r="P18" i="2"/>
  <c r="R18" i="2"/>
  <c r="Q19" i="2"/>
  <c r="O19" i="2" s="1"/>
  <c r="P19" i="2"/>
  <c r="R19" i="2"/>
  <c r="Q13" i="2"/>
  <c r="O13" i="2" s="1"/>
  <c r="P13" i="2"/>
  <c r="R13" i="2"/>
  <c r="Q22" i="2"/>
  <c r="O22" i="2" s="1"/>
  <c r="P22" i="2"/>
  <c r="R22" i="2"/>
  <c r="Q14" i="2"/>
  <c r="O14" i="2" s="1"/>
  <c r="P14" i="2"/>
  <c r="R14" i="2"/>
  <c r="Q25" i="2"/>
  <c r="O25" i="2" s="1"/>
  <c r="P25" i="2"/>
  <c r="R25" i="2"/>
  <c r="Q8" i="2"/>
  <c r="O8" i="2" s="1"/>
  <c r="P8" i="2"/>
  <c r="R8" i="2"/>
  <c r="Q27" i="2"/>
  <c r="O27" i="2" s="1"/>
  <c r="P27" i="2"/>
  <c r="R27" i="2"/>
  <c r="Q6" i="2"/>
  <c r="O6" i="2" s="1"/>
  <c r="P6" i="2"/>
  <c r="R6" i="2"/>
  <c r="Q29" i="2"/>
  <c r="O29" i="2" s="1"/>
  <c r="P29" i="2"/>
  <c r="R29" i="2"/>
  <c r="Q30" i="2"/>
  <c r="O30" i="2" s="1"/>
  <c r="P30" i="2"/>
  <c r="R30" i="2"/>
  <c r="Q15" i="2"/>
  <c r="O15" i="2" s="1"/>
  <c r="P15" i="2"/>
  <c r="R15" i="2"/>
  <c r="Q26" i="2"/>
  <c r="O26" i="2" s="1"/>
  <c r="P26" i="2"/>
  <c r="R26" i="2"/>
  <c r="Q33" i="2"/>
  <c r="O33" i="2" s="1"/>
  <c r="P33" i="2"/>
  <c r="R33" i="2"/>
  <c r="Q31" i="2"/>
  <c r="O31" i="2" s="1"/>
  <c r="P31" i="2"/>
  <c r="R31" i="2"/>
  <c r="Q34" i="2"/>
  <c r="O34" i="2" s="1"/>
  <c r="P34" i="2"/>
  <c r="R34" i="2"/>
  <c r="Q36" i="2"/>
  <c r="O36" i="2" s="1"/>
  <c r="P36" i="2"/>
  <c r="R36" i="2"/>
  <c r="Q12" i="2"/>
  <c r="O12" i="2" s="1"/>
  <c r="P12" i="2"/>
  <c r="R12" i="2"/>
  <c r="Q38" i="2"/>
  <c r="O38" i="2" s="1"/>
  <c r="P38" i="2"/>
  <c r="R38" i="2"/>
  <c r="Q39" i="2"/>
  <c r="O39" i="2" s="1"/>
  <c r="P39" i="2"/>
  <c r="R39" i="2"/>
  <c r="Q28" i="2"/>
  <c r="O28" i="2" s="1"/>
  <c r="P28" i="2"/>
  <c r="R28" i="2"/>
  <c r="Q23" i="2"/>
  <c r="O23" i="2" s="1"/>
  <c r="P23" i="2"/>
  <c r="R23" i="2"/>
  <c r="Q3" i="2"/>
  <c r="O3" i="2" s="1"/>
  <c r="P3" i="2"/>
  <c r="R3" i="2"/>
  <c r="Q41" i="2"/>
  <c r="O41" i="2" s="1"/>
  <c r="P41" i="2"/>
  <c r="R41" i="2"/>
  <c r="Q32" i="2"/>
  <c r="O32" i="2" s="1"/>
  <c r="P32" i="2"/>
  <c r="R32" i="2"/>
  <c r="Q20" i="2"/>
  <c r="O20" i="2" s="1"/>
  <c r="P20" i="2"/>
  <c r="R20" i="2"/>
  <c r="Q42" i="2"/>
  <c r="O42" i="2" s="1"/>
  <c r="P42" i="2"/>
  <c r="R42" i="2"/>
  <c r="Q37" i="2"/>
  <c r="O37" i="2" s="1"/>
  <c r="P37" i="2"/>
  <c r="R37" i="2"/>
  <c r="Q43" i="2"/>
  <c r="O43" i="2" s="1"/>
  <c r="P43" i="2"/>
  <c r="R43" i="2"/>
  <c r="Q45" i="2"/>
  <c r="O45" i="2" s="1"/>
  <c r="P45" i="2"/>
  <c r="R45" i="2"/>
  <c r="Q46" i="2"/>
  <c r="O46" i="2" s="1"/>
  <c r="P46" i="2"/>
  <c r="R46" i="2"/>
  <c r="Q47" i="2"/>
  <c r="O47" i="2" s="1"/>
  <c r="P47" i="2"/>
  <c r="R47" i="2"/>
  <c r="Q49" i="2"/>
  <c r="O49" i="2" s="1"/>
  <c r="P49" i="2"/>
  <c r="R49" i="2"/>
  <c r="Q50" i="2"/>
  <c r="O50" i="2" s="1"/>
  <c r="P50" i="2"/>
  <c r="R50" i="2"/>
  <c r="Q51" i="2"/>
  <c r="O51" i="2" s="1"/>
  <c r="P51" i="2"/>
  <c r="R51" i="2"/>
  <c r="Q52" i="2"/>
  <c r="O52" i="2" s="1"/>
  <c r="P52" i="2"/>
  <c r="R52" i="2"/>
  <c r="Q53" i="2"/>
  <c r="O53" i="2" s="1"/>
  <c r="P53" i="2"/>
  <c r="R53" i="2"/>
  <c r="Q54" i="2"/>
  <c r="O54" i="2" s="1"/>
  <c r="P54" i="2"/>
  <c r="R54" i="2"/>
  <c r="Q55" i="2"/>
  <c r="O55" i="2" s="1"/>
  <c r="P55" i="2"/>
  <c r="R55" i="2"/>
  <c r="Q24" i="2"/>
  <c r="O24" i="2" s="1"/>
  <c r="P24" i="2"/>
  <c r="R24" i="2"/>
  <c r="Q44" i="2"/>
  <c r="O44" i="2" s="1"/>
  <c r="P44" i="2"/>
  <c r="R44" i="2"/>
  <c r="Q56" i="2"/>
  <c r="O56" i="2" s="1"/>
  <c r="P56" i="2"/>
  <c r="R56" i="2"/>
  <c r="Q57" i="2"/>
  <c r="O57" i="2" s="1"/>
  <c r="P57" i="2"/>
  <c r="R57" i="2"/>
  <c r="Q58" i="2"/>
  <c r="O58" i="2" s="1"/>
  <c r="P58" i="2"/>
  <c r="R58" i="2"/>
  <c r="Q59" i="2"/>
  <c r="O59" i="2" s="1"/>
  <c r="P59" i="2"/>
  <c r="R59" i="2"/>
  <c r="Q60" i="2"/>
  <c r="O60" i="2" s="1"/>
  <c r="P60" i="2"/>
  <c r="R60" i="2"/>
  <c r="Q61" i="2"/>
  <c r="O61" i="2" s="1"/>
  <c r="P61" i="2"/>
  <c r="R61" i="2"/>
  <c r="Q62" i="2"/>
  <c r="O62" i="2" s="1"/>
  <c r="P62" i="2"/>
  <c r="R62" i="2"/>
  <c r="Q63" i="2"/>
  <c r="O63" i="2" s="1"/>
  <c r="P63" i="2"/>
  <c r="R63" i="2"/>
  <c r="Q64" i="2"/>
  <c r="O64" i="2" s="1"/>
  <c r="P64" i="2"/>
  <c r="R64" i="2"/>
  <c r="Q65" i="2"/>
  <c r="O65" i="2" s="1"/>
  <c r="P65" i="2"/>
  <c r="R65" i="2"/>
  <c r="Q66" i="2"/>
  <c r="O66" i="2" s="1"/>
  <c r="P66" i="2"/>
  <c r="R66" i="2"/>
  <c r="Q67" i="2"/>
  <c r="O67" i="2" s="1"/>
  <c r="P67" i="2"/>
  <c r="R67" i="2"/>
  <c r="Q68" i="2"/>
  <c r="O68" i="2" s="1"/>
  <c r="P68" i="2"/>
  <c r="R68" i="2"/>
  <c r="Q69" i="2"/>
  <c r="O69" i="2" s="1"/>
  <c r="P69" i="2"/>
  <c r="R69" i="2"/>
  <c r="Q70" i="2"/>
  <c r="O70" i="2" s="1"/>
  <c r="P70" i="2"/>
  <c r="R70" i="2"/>
  <c r="Q71" i="2"/>
  <c r="O71" i="2" s="1"/>
  <c r="P71" i="2"/>
  <c r="R71" i="2"/>
  <c r="Q72" i="2"/>
  <c r="O72" i="2" s="1"/>
  <c r="P72" i="2"/>
  <c r="R72" i="2"/>
  <c r="Q73" i="2"/>
  <c r="O73" i="2" s="1"/>
  <c r="P73" i="2"/>
  <c r="R73" i="2"/>
  <c r="Q74" i="2"/>
  <c r="O74" i="2" s="1"/>
  <c r="P74" i="2"/>
  <c r="R74" i="2"/>
  <c r="Q75" i="2"/>
  <c r="O75" i="2" s="1"/>
  <c r="P75" i="2"/>
  <c r="R75" i="2"/>
  <c r="Q76" i="2"/>
  <c r="O76" i="2" s="1"/>
  <c r="P76" i="2"/>
  <c r="R76" i="2"/>
  <c r="Q77" i="2"/>
  <c r="O77" i="2" s="1"/>
  <c r="P77" i="2"/>
  <c r="R77" i="2"/>
  <c r="Q78" i="2"/>
  <c r="O78" i="2" s="1"/>
  <c r="P78" i="2"/>
  <c r="R78" i="2"/>
  <c r="Q79" i="2"/>
  <c r="O79" i="2" s="1"/>
  <c r="P79" i="2"/>
  <c r="R79" i="2"/>
  <c r="Q80" i="2"/>
  <c r="O80" i="2" s="1"/>
  <c r="P80" i="2"/>
  <c r="R80" i="2"/>
  <c r="Q81" i="2"/>
  <c r="O81" i="2" s="1"/>
  <c r="P81" i="2"/>
  <c r="R81" i="2"/>
  <c r="Q82" i="2"/>
  <c r="O82" i="2" s="1"/>
  <c r="P82" i="2"/>
  <c r="R82" i="2"/>
  <c r="Q83" i="2"/>
  <c r="O83" i="2" s="1"/>
  <c r="P83" i="2"/>
  <c r="R83" i="2"/>
  <c r="Q84" i="2"/>
  <c r="O84" i="2" s="1"/>
  <c r="P84" i="2"/>
  <c r="R84" i="2"/>
  <c r="Q85" i="2"/>
  <c r="O85" i="2" s="1"/>
  <c r="P85" i="2"/>
  <c r="R85" i="2"/>
  <c r="Q86" i="2"/>
  <c r="O86" i="2" s="1"/>
  <c r="P86" i="2"/>
  <c r="R86" i="2"/>
  <c r="Q87" i="2"/>
  <c r="O87" i="2" s="1"/>
  <c r="P87" i="2"/>
  <c r="R87" i="2"/>
  <c r="Q88" i="2"/>
  <c r="O88" i="2" s="1"/>
  <c r="P88" i="2"/>
  <c r="R88" i="2"/>
  <c r="Q89" i="2"/>
  <c r="O89" i="2" s="1"/>
  <c r="P89" i="2"/>
  <c r="R89" i="2"/>
  <c r="Q90" i="2"/>
  <c r="O90" i="2" s="1"/>
  <c r="P90" i="2"/>
  <c r="R90" i="2"/>
  <c r="Q91" i="2"/>
  <c r="O91" i="2" s="1"/>
  <c r="P91" i="2"/>
  <c r="R91" i="2"/>
  <c r="Q92" i="2"/>
  <c r="O92" i="2" s="1"/>
  <c r="P92" i="2"/>
  <c r="R92" i="2"/>
  <c r="Q93" i="2"/>
  <c r="O93" i="2" s="1"/>
  <c r="P93" i="2"/>
  <c r="R93" i="2"/>
  <c r="Q94" i="2"/>
  <c r="O94" i="2" s="1"/>
  <c r="P94" i="2"/>
  <c r="R94" i="2"/>
  <c r="Q95" i="2"/>
  <c r="O95" i="2" s="1"/>
  <c r="P95" i="2"/>
  <c r="R95" i="2"/>
  <c r="Q96" i="2"/>
  <c r="O96" i="2" s="1"/>
  <c r="P96" i="2"/>
  <c r="R96" i="2"/>
  <c r="Q106" i="3"/>
  <c r="O106" i="3" s="1"/>
  <c r="P106" i="3"/>
  <c r="R106" i="3"/>
  <c r="Q2" i="3"/>
  <c r="O2" i="3" s="1"/>
  <c r="P2" i="3"/>
  <c r="R2" i="3"/>
  <c r="Q3" i="3"/>
  <c r="O3" i="3" s="1"/>
  <c r="P3" i="3"/>
  <c r="R3" i="3"/>
  <c r="Q5" i="3"/>
  <c r="O5" i="3" s="1"/>
  <c r="P5" i="3"/>
  <c r="R5" i="3"/>
  <c r="Q10" i="3"/>
  <c r="O10" i="3" s="1"/>
  <c r="P10" i="3"/>
  <c r="R10" i="3"/>
  <c r="Q12" i="3"/>
  <c r="O12" i="3" s="1"/>
  <c r="P12" i="3"/>
  <c r="R12" i="3"/>
  <c r="Q6" i="3"/>
  <c r="O6" i="3" s="1"/>
  <c r="P6" i="3"/>
  <c r="R6" i="3"/>
  <c r="Q4" i="3"/>
  <c r="O4" i="3" s="1"/>
  <c r="P4" i="3"/>
  <c r="R4" i="3"/>
  <c r="Q7" i="3"/>
  <c r="O7" i="3" s="1"/>
  <c r="P7" i="3"/>
  <c r="R7" i="3"/>
  <c r="Q19" i="3"/>
  <c r="O19" i="3" s="1"/>
  <c r="P19" i="3"/>
  <c r="R19" i="3"/>
  <c r="Q20" i="3"/>
  <c r="O20" i="3" s="1"/>
  <c r="P20" i="3"/>
  <c r="R20" i="3"/>
  <c r="Q21" i="3"/>
  <c r="O21" i="3" s="1"/>
  <c r="P21" i="3"/>
  <c r="R21" i="3"/>
  <c r="Q22" i="3"/>
  <c r="O22" i="3" s="1"/>
  <c r="P22" i="3"/>
  <c r="R22" i="3"/>
  <c r="Q14" i="3"/>
  <c r="O14" i="3" s="1"/>
  <c r="P14" i="3"/>
  <c r="R14" i="3"/>
  <c r="Q23" i="3"/>
  <c r="O23" i="3" s="1"/>
  <c r="P23" i="3"/>
  <c r="R23" i="3"/>
  <c r="Q15" i="3"/>
  <c r="O15" i="3" s="1"/>
  <c r="P15" i="3"/>
  <c r="R15" i="3"/>
  <c r="Q24" i="3"/>
  <c r="O24" i="3" s="1"/>
  <c r="P24" i="3"/>
  <c r="R24" i="3"/>
  <c r="Q18" i="3"/>
  <c r="O18" i="3" s="1"/>
  <c r="P18" i="3"/>
  <c r="R18" i="3"/>
  <c r="Q29" i="3"/>
  <c r="O29" i="3" s="1"/>
  <c r="P29" i="3"/>
  <c r="R29" i="3"/>
  <c r="Q27" i="3"/>
  <c r="O27" i="3" s="1"/>
  <c r="P27" i="3"/>
  <c r="R27" i="3"/>
  <c r="Q33" i="3"/>
  <c r="O33" i="3" s="1"/>
  <c r="P33" i="3"/>
  <c r="R33" i="3"/>
  <c r="Q8" i="3"/>
  <c r="O8" i="3" s="1"/>
  <c r="P8" i="3"/>
  <c r="R8" i="3"/>
  <c r="Q34" i="3"/>
  <c r="O34" i="3" s="1"/>
  <c r="P34" i="3"/>
  <c r="R34" i="3"/>
  <c r="Q36" i="3"/>
  <c r="O36" i="3" s="1"/>
  <c r="P36" i="3"/>
  <c r="R36" i="3"/>
  <c r="Q9" i="3"/>
  <c r="O9" i="3" s="1"/>
  <c r="P9" i="3"/>
  <c r="R9" i="3"/>
  <c r="Q37" i="3"/>
  <c r="O37" i="3" s="1"/>
  <c r="P37" i="3"/>
  <c r="R37" i="3"/>
  <c r="Q38" i="3"/>
  <c r="O38" i="3" s="1"/>
  <c r="P38" i="3"/>
  <c r="R38" i="3"/>
  <c r="Q11" i="3"/>
  <c r="O11" i="3" s="1"/>
  <c r="P11" i="3"/>
  <c r="R11" i="3"/>
  <c r="Q41" i="3"/>
  <c r="O41" i="3" s="1"/>
  <c r="P41" i="3"/>
  <c r="R41" i="3"/>
  <c r="Q42" i="3"/>
  <c r="O42" i="3" s="1"/>
  <c r="P42" i="3"/>
  <c r="R42" i="3"/>
  <c r="Q43" i="3"/>
  <c r="O43" i="3" s="1"/>
  <c r="P43" i="3"/>
  <c r="R43" i="3"/>
  <c r="Q44" i="3"/>
  <c r="O44" i="3" s="1"/>
  <c r="P44" i="3"/>
  <c r="R44" i="3"/>
  <c r="Q45" i="3"/>
  <c r="O45" i="3" s="1"/>
  <c r="P45" i="3"/>
  <c r="R45" i="3"/>
  <c r="Q46" i="3"/>
  <c r="O46" i="3" s="1"/>
  <c r="P46" i="3"/>
  <c r="R46" i="3"/>
  <c r="Q47" i="3"/>
  <c r="O47" i="3" s="1"/>
  <c r="P47" i="3"/>
  <c r="R47" i="3"/>
  <c r="Q48" i="3"/>
  <c r="O48" i="3" s="1"/>
  <c r="P48" i="3"/>
  <c r="R48" i="3"/>
  <c r="Q49" i="3"/>
  <c r="O49" i="3" s="1"/>
  <c r="P49" i="3"/>
  <c r="R49" i="3"/>
  <c r="Q50" i="3"/>
  <c r="O50" i="3" s="1"/>
  <c r="P50" i="3"/>
  <c r="R50" i="3"/>
  <c r="Q51" i="3"/>
  <c r="O51" i="3" s="1"/>
  <c r="P51" i="3"/>
  <c r="R51" i="3"/>
  <c r="Q52" i="3"/>
  <c r="O52" i="3" s="1"/>
  <c r="P52" i="3"/>
  <c r="R52" i="3"/>
  <c r="Q53" i="3"/>
  <c r="O53" i="3" s="1"/>
  <c r="P53" i="3"/>
  <c r="R53" i="3"/>
  <c r="Q54" i="3"/>
  <c r="O54" i="3" s="1"/>
  <c r="P54" i="3"/>
  <c r="R54" i="3"/>
  <c r="Q55" i="3"/>
  <c r="O55" i="3" s="1"/>
  <c r="P55" i="3"/>
  <c r="R55" i="3"/>
  <c r="Q56" i="3"/>
  <c r="O56" i="3" s="1"/>
  <c r="P56" i="3"/>
  <c r="R56" i="3"/>
  <c r="Q57" i="3"/>
  <c r="O57" i="3" s="1"/>
  <c r="P57" i="3"/>
  <c r="R57" i="3"/>
  <c r="Q58" i="3"/>
  <c r="O58" i="3" s="1"/>
  <c r="P58" i="3"/>
  <c r="R58" i="3"/>
  <c r="Q59" i="3"/>
  <c r="O59" i="3" s="1"/>
  <c r="P59" i="3"/>
  <c r="R59" i="3"/>
  <c r="Q60" i="3"/>
  <c r="O60" i="3" s="1"/>
  <c r="P60" i="3"/>
  <c r="R60" i="3"/>
  <c r="Q61" i="3"/>
  <c r="O61" i="3" s="1"/>
  <c r="P61" i="3"/>
  <c r="R61" i="3"/>
  <c r="Q62" i="3"/>
  <c r="O62" i="3" s="1"/>
  <c r="P62" i="3"/>
  <c r="R62" i="3"/>
  <c r="Q63" i="3"/>
  <c r="O63" i="3" s="1"/>
  <c r="P63" i="3"/>
  <c r="R63" i="3"/>
  <c r="Q64" i="3"/>
  <c r="O64" i="3" s="1"/>
  <c r="P64" i="3"/>
  <c r="R64" i="3"/>
  <c r="Q65" i="3"/>
  <c r="O65" i="3" s="1"/>
  <c r="P65" i="3"/>
  <c r="R65" i="3"/>
  <c r="Q66" i="3"/>
  <c r="O66" i="3" s="1"/>
  <c r="P66" i="3"/>
  <c r="R66" i="3"/>
  <c r="Q67" i="3"/>
  <c r="O67" i="3" s="1"/>
  <c r="P67" i="3"/>
  <c r="R67" i="3"/>
  <c r="Q68" i="3"/>
  <c r="O68" i="3" s="1"/>
  <c r="P68" i="3"/>
  <c r="R68" i="3"/>
  <c r="Q30" i="3"/>
  <c r="O30" i="3" s="1"/>
  <c r="P30" i="3"/>
  <c r="R30" i="3"/>
  <c r="Q69" i="3"/>
  <c r="O69" i="3" s="1"/>
  <c r="P69" i="3"/>
  <c r="R69" i="3"/>
  <c r="Q70" i="3"/>
  <c r="O70" i="3" s="1"/>
  <c r="P70" i="3"/>
  <c r="R70" i="3"/>
  <c r="Q71" i="3"/>
  <c r="O71" i="3" s="1"/>
  <c r="P71" i="3"/>
  <c r="R71" i="3"/>
  <c r="Q72" i="3"/>
  <c r="O72" i="3" s="1"/>
  <c r="P72" i="3"/>
  <c r="R72" i="3"/>
  <c r="Q73" i="3"/>
  <c r="O73" i="3" s="1"/>
  <c r="P73" i="3"/>
  <c r="R73" i="3"/>
  <c r="Q74" i="3"/>
  <c r="O74" i="3" s="1"/>
  <c r="P74" i="3"/>
  <c r="R74" i="3"/>
  <c r="Q75" i="3"/>
  <c r="O75" i="3" s="1"/>
  <c r="P75" i="3"/>
  <c r="R75" i="3"/>
  <c r="Q76" i="3"/>
  <c r="O76" i="3" s="1"/>
  <c r="P76" i="3"/>
  <c r="R76" i="3"/>
  <c r="Q77" i="3"/>
  <c r="O77" i="3" s="1"/>
  <c r="P77" i="3"/>
  <c r="R77" i="3"/>
  <c r="Q78" i="3"/>
  <c r="O78" i="3" s="1"/>
  <c r="P78" i="3"/>
  <c r="R78" i="3"/>
  <c r="Q79" i="3"/>
  <c r="O79" i="3" s="1"/>
  <c r="P79" i="3"/>
  <c r="R79" i="3"/>
  <c r="Q80" i="3"/>
  <c r="O80" i="3" s="1"/>
  <c r="P80" i="3"/>
  <c r="R80" i="3"/>
  <c r="Q81" i="3"/>
  <c r="O81" i="3" s="1"/>
  <c r="P81" i="3"/>
  <c r="R81" i="3"/>
  <c r="Q82" i="3"/>
  <c r="O82" i="3" s="1"/>
  <c r="P82" i="3"/>
  <c r="R82" i="3"/>
  <c r="Q83" i="3"/>
  <c r="O83" i="3" s="1"/>
  <c r="P83" i="3"/>
  <c r="R83" i="3"/>
  <c r="Q84" i="3"/>
  <c r="O84" i="3" s="1"/>
  <c r="P84" i="3"/>
  <c r="R84" i="3"/>
  <c r="Q85" i="3"/>
  <c r="O85" i="3" s="1"/>
  <c r="P85" i="3"/>
  <c r="R85" i="3"/>
  <c r="Q26" i="3"/>
  <c r="O26" i="3" s="1"/>
  <c r="P26" i="3"/>
  <c r="R26" i="3"/>
  <c r="Q86" i="3"/>
  <c r="O86" i="3" s="1"/>
  <c r="P86" i="3"/>
  <c r="R86" i="3"/>
  <c r="Q87" i="3"/>
  <c r="O87" i="3" s="1"/>
  <c r="P87" i="3"/>
  <c r="R87" i="3"/>
  <c r="Q88" i="3"/>
  <c r="O88" i="3" s="1"/>
  <c r="P88" i="3"/>
  <c r="R88" i="3"/>
  <c r="Q89" i="3"/>
  <c r="O89" i="3" s="1"/>
  <c r="P89" i="3"/>
  <c r="R89" i="3"/>
  <c r="Q90" i="3"/>
  <c r="O90" i="3" s="1"/>
  <c r="P90" i="3"/>
  <c r="R90" i="3"/>
  <c r="Q91" i="3"/>
  <c r="O91" i="3" s="1"/>
  <c r="P91" i="3"/>
  <c r="R91" i="3"/>
  <c r="Q92" i="3"/>
  <c r="O92" i="3" s="1"/>
  <c r="P92" i="3"/>
  <c r="R92" i="3"/>
  <c r="Q93" i="3"/>
  <c r="O93" i="3" s="1"/>
  <c r="P93" i="3"/>
  <c r="R93" i="3"/>
  <c r="Q13" i="3"/>
  <c r="O13" i="3" s="1"/>
  <c r="P13" i="3"/>
  <c r="R13" i="3"/>
  <c r="Q31" i="3"/>
  <c r="O31" i="3" s="1"/>
  <c r="P31" i="3"/>
  <c r="R31" i="3"/>
  <c r="Q16" i="3"/>
  <c r="O16" i="3" s="1"/>
  <c r="P16" i="3"/>
  <c r="R16" i="3"/>
  <c r="Q94" i="3"/>
  <c r="O94" i="3" s="1"/>
  <c r="P94" i="3"/>
  <c r="R94" i="3"/>
  <c r="Q32" i="3"/>
  <c r="O32" i="3" s="1"/>
  <c r="P32" i="3"/>
  <c r="R32" i="3"/>
  <c r="Q95" i="3"/>
  <c r="O95" i="3" s="1"/>
  <c r="P95" i="3"/>
  <c r="R95" i="3"/>
  <c r="Q96" i="3"/>
  <c r="O96" i="3" s="1"/>
  <c r="P96" i="3"/>
  <c r="R96" i="3"/>
  <c r="Q97" i="3"/>
  <c r="O97" i="3" s="1"/>
  <c r="P97" i="3"/>
  <c r="R97" i="3"/>
  <c r="Q98" i="3"/>
  <c r="O98" i="3" s="1"/>
  <c r="P98" i="3"/>
  <c r="R98" i="3"/>
  <c r="Q28" i="3"/>
  <c r="O28" i="3" s="1"/>
  <c r="P28" i="3"/>
  <c r="R28" i="3"/>
  <c r="Q99" i="3"/>
  <c r="O99" i="3" s="1"/>
  <c r="P99" i="3"/>
  <c r="R99" i="3"/>
  <c r="Q100" i="3"/>
  <c r="O100" i="3" s="1"/>
  <c r="P100" i="3"/>
  <c r="R100" i="3"/>
  <c r="Q101" i="3"/>
  <c r="O101" i="3" s="1"/>
  <c r="P101" i="3"/>
  <c r="R101" i="3"/>
  <c r="Q102" i="3"/>
  <c r="O102" i="3" s="1"/>
  <c r="P102" i="3"/>
  <c r="R102" i="3"/>
  <c r="Q103" i="3"/>
  <c r="O103" i="3" s="1"/>
  <c r="P103" i="3"/>
  <c r="R103" i="3"/>
  <c r="Q104" i="3"/>
  <c r="O104" i="3" s="1"/>
  <c r="P104" i="3"/>
  <c r="R104" i="3"/>
  <c r="Q105" i="3"/>
  <c r="O105" i="3" s="1"/>
  <c r="P105" i="3"/>
  <c r="R105" i="3"/>
  <c r="Q17" i="3"/>
  <c r="O17" i="3" s="1"/>
  <c r="P17" i="3"/>
  <c r="R17" i="3"/>
  <c r="Q25" i="3"/>
  <c r="O25" i="3" s="1"/>
  <c r="P25" i="3"/>
  <c r="R25" i="3"/>
  <c r="R61" i="7"/>
  <c r="Q61" i="7"/>
  <c r="P61" i="7"/>
  <c r="O61" i="7"/>
  <c r="G61" i="7"/>
  <c r="R60" i="7"/>
  <c r="Q60" i="7"/>
  <c r="P60" i="7"/>
  <c r="O60" i="7"/>
  <c r="G60" i="7"/>
  <c r="P11" i="4"/>
  <c r="Q11" i="4"/>
  <c r="R11" i="4"/>
  <c r="P8" i="4"/>
  <c r="Q8" i="4"/>
  <c r="O8" i="4" s="1"/>
  <c r="R8" i="4"/>
  <c r="P33" i="4"/>
  <c r="Q33" i="4"/>
  <c r="O33" i="4" s="1"/>
  <c r="R33" i="4"/>
  <c r="Q2" i="4"/>
  <c r="O2" i="4" s="1"/>
  <c r="P2" i="4"/>
  <c r="R2" i="4"/>
  <c r="Q3" i="4"/>
  <c r="O3" i="4" s="1"/>
  <c r="P3" i="4"/>
  <c r="R3" i="4"/>
  <c r="Q5" i="4"/>
  <c r="P5" i="4"/>
  <c r="R5" i="4"/>
  <c r="Q7" i="4"/>
  <c r="P7" i="4"/>
  <c r="R7" i="4"/>
  <c r="Q6" i="4"/>
  <c r="O6" i="4" s="1"/>
  <c r="P6" i="4"/>
  <c r="R6" i="4"/>
  <c r="Q13" i="4"/>
  <c r="O13" i="4" s="1"/>
  <c r="P13" i="4"/>
  <c r="R13" i="4"/>
  <c r="Q14" i="4"/>
  <c r="P14" i="4"/>
  <c r="R14" i="4"/>
  <c r="Q15" i="4"/>
  <c r="O15" i="4" s="1"/>
  <c r="P15" i="4"/>
  <c r="R15" i="4"/>
  <c r="Q4" i="4"/>
  <c r="O4" i="4" s="1"/>
  <c r="P4" i="4"/>
  <c r="R4" i="4"/>
  <c r="Q16" i="4"/>
  <c r="O16" i="4" s="1"/>
  <c r="P16" i="4"/>
  <c r="R16" i="4"/>
  <c r="Q17" i="4"/>
  <c r="O17" i="4" s="1"/>
  <c r="P17" i="4"/>
  <c r="R17" i="4"/>
  <c r="Q19" i="4"/>
  <c r="O19" i="4" s="1"/>
  <c r="P19" i="4"/>
  <c r="R19" i="4"/>
  <c r="Q20" i="4"/>
  <c r="O20" i="4" s="1"/>
  <c r="P20" i="4"/>
  <c r="R20" i="4"/>
  <c r="Q25" i="4"/>
  <c r="P25" i="4"/>
  <c r="R25" i="4"/>
  <c r="Q10" i="4"/>
  <c r="O10" i="4" s="1"/>
  <c r="P10" i="4"/>
  <c r="R10" i="4"/>
  <c r="Q26" i="4"/>
  <c r="O26" i="4" s="1"/>
  <c r="P26" i="4"/>
  <c r="R26" i="4"/>
  <c r="Q27" i="4"/>
  <c r="P27" i="4"/>
  <c r="R27" i="4"/>
  <c r="Q23" i="4"/>
  <c r="O23" i="4" s="1"/>
  <c r="P23" i="4"/>
  <c r="R23" i="4"/>
  <c r="Q28" i="4"/>
  <c r="O28" i="4" s="1"/>
  <c r="P28" i="4"/>
  <c r="R28" i="4"/>
  <c r="Q30" i="4"/>
  <c r="O30" i="4" s="1"/>
  <c r="P30" i="4"/>
  <c r="R30" i="4"/>
  <c r="Q31" i="4"/>
  <c r="P31" i="4"/>
  <c r="R31" i="4"/>
  <c r="Q32" i="4"/>
  <c r="O32" i="4" s="1"/>
  <c r="P32" i="4"/>
  <c r="R32" i="4"/>
  <c r="Q35" i="4"/>
  <c r="O35" i="4" s="1"/>
  <c r="P35" i="4"/>
  <c r="R35" i="4"/>
  <c r="Q36" i="4"/>
  <c r="P36" i="4"/>
  <c r="R36" i="4"/>
  <c r="Q37" i="4"/>
  <c r="O37" i="4" s="1"/>
  <c r="P37" i="4"/>
  <c r="R37" i="4"/>
  <c r="Q40" i="4"/>
  <c r="O40" i="4" s="1"/>
  <c r="P40" i="4"/>
  <c r="R40" i="4"/>
  <c r="Q42" i="4"/>
  <c r="O42" i="4" s="1"/>
  <c r="P42" i="4"/>
  <c r="R42" i="4"/>
  <c r="Q21" i="4"/>
  <c r="O21" i="4" s="1"/>
  <c r="P21" i="4"/>
  <c r="R21" i="4"/>
  <c r="Q43" i="4"/>
  <c r="O43" i="4" s="1"/>
  <c r="P43" i="4"/>
  <c r="R43" i="4"/>
  <c r="Q44" i="4"/>
  <c r="P44" i="4"/>
  <c r="R44" i="4"/>
  <c r="Q45" i="4"/>
  <c r="O45" i="4" s="1"/>
  <c r="P45" i="4"/>
  <c r="R45" i="4"/>
  <c r="Q46" i="4"/>
  <c r="O46" i="4" s="1"/>
  <c r="P46" i="4"/>
  <c r="R46" i="4"/>
  <c r="Q47" i="4"/>
  <c r="O47" i="4" s="1"/>
  <c r="P47" i="4"/>
  <c r="R47" i="4"/>
  <c r="Q48" i="4"/>
  <c r="P48" i="4"/>
  <c r="R48" i="4"/>
  <c r="Q49" i="4"/>
  <c r="P49" i="4"/>
  <c r="R49" i="4"/>
  <c r="Q50" i="4"/>
  <c r="O50" i="4" s="1"/>
  <c r="P50" i="4"/>
  <c r="R50" i="4"/>
  <c r="Q9" i="4"/>
  <c r="O9" i="4" s="1"/>
  <c r="P9" i="4"/>
  <c r="R9" i="4"/>
  <c r="Q51" i="4"/>
  <c r="O51" i="4" s="1"/>
  <c r="P51" i="4"/>
  <c r="R51" i="4"/>
  <c r="Q52" i="4"/>
  <c r="O52" i="4" s="1"/>
  <c r="P52" i="4"/>
  <c r="R52" i="4"/>
  <c r="Q53" i="4"/>
  <c r="O53" i="4" s="1"/>
  <c r="P53" i="4"/>
  <c r="R53" i="4"/>
  <c r="Q54" i="4"/>
  <c r="O54" i="4" s="1"/>
  <c r="P54" i="4"/>
  <c r="R54" i="4"/>
  <c r="Q55" i="4"/>
  <c r="O55" i="4" s="1"/>
  <c r="P55" i="4"/>
  <c r="R55" i="4"/>
  <c r="Q56" i="4"/>
  <c r="O56" i="4" s="1"/>
  <c r="P56" i="4"/>
  <c r="R56" i="4"/>
  <c r="Q57" i="4"/>
  <c r="P57" i="4"/>
  <c r="R57" i="4"/>
  <c r="Q58" i="4"/>
  <c r="P58" i="4"/>
  <c r="R58" i="4"/>
  <c r="Q59" i="4"/>
  <c r="O59" i="4" s="1"/>
  <c r="P59" i="4"/>
  <c r="R59" i="4"/>
  <c r="Q60" i="4"/>
  <c r="O60" i="4" s="1"/>
  <c r="P60" i="4"/>
  <c r="R60" i="4"/>
  <c r="Q61" i="4"/>
  <c r="P61" i="4"/>
  <c r="R61" i="4"/>
  <c r="Q62" i="4"/>
  <c r="O62" i="4" s="1"/>
  <c r="P62" i="4"/>
  <c r="R62" i="4"/>
  <c r="Q63" i="4"/>
  <c r="O63" i="4" s="1"/>
  <c r="P63" i="4"/>
  <c r="R63" i="4"/>
  <c r="Q64" i="4"/>
  <c r="O64" i="4" s="1"/>
  <c r="P64" i="4"/>
  <c r="R64" i="4"/>
  <c r="Q65" i="4"/>
  <c r="P65" i="4"/>
  <c r="R65" i="4"/>
  <c r="Q66" i="4"/>
  <c r="O66" i="4" s="1"/>
  <c r="P66" i="4"/>
  <c r="R66" i="4"/>
  <c r="Q67" i="4"/>
  <c r="O67" i="4" s="1"/>
  <c r="P67" i="4"/>
  <c r="R67" i="4"/>
  <c r="Q68" i="4"/>
  <c r="O68" i="4" s="1"/>
  <c r="P68" i="4"/>
  <c r="R68" i="4"/>
  <c r="Q69" i="4"/>
  <c r="P69" i="4"/>
  <c r="R69" i="4"/>
  <c r="Q70" i="4"/>
  <c r="O70" i="4" s="1"/>
  <c r="P70" i="4"/>
  <c r="R70" i="4"/>
  <c r="Q71" i="4"/>
  <c r="O71" i="4" s="1"/>
  <c r="P71" i="4"/>
  <c r="R71" i="4"/>
  <c r="Q72" i="4"/>
  <c r="O72" i="4" s="1"/>
  <c r="P72" i="4"/>
  <c r="R72" i="4"/>
  <c r="Q73" i="4"/>
  <c r="P73" i="4"/>
  <c r="R73" i="4"/>
  <c r="Q74" i="4"/>
  <c r="P74" i="4"/>
  <c r="R74" i="4"/>
  <c r="Q75" i="4"/>
  <c r="O75" i="4" s="1"/>
  <c r="P75" i="4"/>
  <c r="R75" i="4"/>
  <c r="Q76" i="4"/>
  <c r="O76" i="4" s="1"/>
  <c r="P76" i="4"/>
  <c r="R76" i="4"/>
  <c r="Q77" i="4"/>
  <c r="P77" i="4"/>
  <c r="R77" i="4"/>
  <c r="Q78" i="4"/>
  <c r="P78" i="4"/>
  <c r="R78" i="4"/>
  <c r="R58" i="7"/>
  <c r="Q58" i="7"/>
  <c r="P58" i="7"/>
  <c r="O58" i="7"/>
  <c r="G58" i="7"/>
  <c r="R57" i="7"/>
  <c r="Q57" i="7"/>
  <c r="O57" i="7"/>
  <c r="G57" i="7"/>
  <c r="P57" i="7"/>
  <c r="R55" i="7"/>
  <c r="Q55" i="7"/>
  <c r="P55" i="7"/>
  <c r="O55" i="7"/>
  <c r="G55" i="7"/>
  <c r="R56" i="7"/>
  <c r="Q56" i="7"/>
  <c r="O56" i="7"/>
  <c r="G56" i="7"/>
  <c r="P56" i="7"/>
  <c r="R54" i="7"/>
  <c r="Q54" i="7"/>
  <c r="P54" i="7"/>
  <c r="O54" i="7"/>
  <c r="G54" i="7"/>
  <c r="R53" i="7"/>
  <c r="Q53" i="7"/>
  <c r="P53" i="7"/>
  <c r="O53" i="7"/>
  <c r="G53" i="7"/>
  <c r="R52" i="7"/>
  <c r="Q52" i="7"/>
  <c r="O52" i="7"/>
  <c r="G52" i="7"/>
  <c r="P52" i="7"/>
  <c r="R50" i="7"/>
  <c r="Q50" i="7"/>
  <c r="O50" i="7"/>
  <c r="G50" i="7"/>
  <c r="P50" i="7"/>
  <c r="R49" i="7"/>
  <c r="Q49" i="7"/>
  <c r="O49" i="7"/>
  <c r="G49" i="7"/>
  <c r="P49" i="7"/>
  <c r="R48" i="7"/>
  <c r="Q48" i="7"/>
  <c r="O48" i="7"/>
  <c r="G48" i="7"/>
  <c r="P48" i="7"/>
  <c r="R3" i="6"/>
  <c r="R4" i="6"/>
  <c r="R6" i="6"/>
  <c r="R7" i="6"/>
  <c r="R8" i="6"/>
  <c r="R9" i="6"/>
  <c r="R12" i="6"/>
  <c r="R5" i="6"/>
  <c r="R13" i="6"/>
  <c r="R15" i="6"/>
  <c r="R2" i="6"/>
  <c r="R16" i="6"/>
  <c r="R11" i="6"/>
  <c r="R19" i="6"/>
  <c r="R14" i="6"/>
  <c r="R21" i="6"/>
  <c r="R22" i="6"/>
  <c r="R20" i="6"/>
  <c r="R24" i="6"/>
  <c r="R25" i="6"/>
  <c r="R26" i="6"/>
  <c r="R27" i="6"/>
  <c r="R10" i="6"/>
  <c r="R28" i="6"/>
  <c r="R29" i="6"/>
  <c r="R17" i="6"/>
  <c r="R30" i="6"/>
  <c r="R31" i="6"/>
  <c r="R32" i="6"/>
  <c r="R33" i="6"/>
  <c r="R34" i="6"/>
  <c r="G34" i="6" s="1"/>
  <c r="R35" i="6"/>
  <c r="R36" i="6"/>
  <c r="R37" i="6"/>
  <c r="R18" i="6"/>
  <c r="R23" i="6"/>
  <c r="G23" i="6" s="1"/>
  <c r="R38" i="6"/>
  <c r="R39" i="6"/>
  <c r="R40" i="6"/>
  <c r="R41" i="6"/>
  <c r="R2" i="5"/>
  <c r="R7" i="5"/>
  <c r="R8" i="5"/>
  <c r="R12" i="5"/>
  <c r="R13" i="5"/>
  <c r="R14" i="5"/>
  <c r="R66" i="5"/>
  <c r="R15" i="5"/>
  <c r="R16" i="5"/>
  <c r="R17" i="5"/>
  <c r="R18" i="5"/>
  <c r="R20" i="5"/>
  <c r="R22" i="5"/>
  <c r="R23" i="5"/>
  <c r="R21" i="5"/>
  <c r="R24" i="5"/>
  <c r="R9" i="5"/>
  <c r="R30" i="5"/>
  <c r="R25" i="5"/>
  <c r="R27" i="5"/>
  <c r="R32" i="5"/>
  <c r="R34" i="5"/>
  <c r="R19" i="5"/>
  <c r="R33" i="5"/>
  <c r="R38" i="5"/>
  <c r="R28" i="5"/>
  <c r="R40" i="5"/>
  <c r="R39" i="5"/>
  <c r="R41" i="5"/>
  <c r="R36" i="5"/>
  <c r="R42" i="5"/>
  <c r="R37" i="5"/>
  <c r="R29" i="5"/>
  <c r="R43" i="5"/>
  <c r="R44" i="5"/>
  <c r="R45" i="5"/>
  <c r="R46" i="5"/>
  <c r="R47" i="5"/>
  <c r="R51" i="5"/>
  <c r="R52" i="5"/>
  <c r="R55" i="5"/>
  <c r="R57" i="5"/>
  <c r="R58" i="5"/>
  <c r="R59" i="5"/>
  <c r="R60" i="5"/>
  <c r="R61" i="5"/>
  <c r="R53" i="5"/>
  <c r="R63" i="5"/>
  <c r="R56" i="5"/>
  <c r="R67" i="5"/>
  <c r="R70" i="5"/>
  <c r="R71" i="5"/>
  <c r="R72" i="5"/>
  <c r="R54" i="5"/>
  <c r="R73" i="5"/>
  <c r="R64" i="5"/>
  <c r="R74" i="5"/>
  <c r="R78" i="5"/>
  <c r="R79" i="5"/>
  <c r="R85" i="5"/>
  <c r="R86" i="5"/>
  <c r="R81" i="5"/>
  <c r="R89" i="5"/>
  <c r="R80" i="5"/>
  <c r="R92" i="5"/>
  <c r="R83" i="5"/>
  <c r="R87" i="5"/>
  <c r="R91" i="5"/>
  <c r="R82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90" i="5"/>
  <c r="R113" i="5"/>
  <c r="R114" i="5"/>
  <c r="R115" i="5"/>
  <c r="R116" i="5"/>
  <c r="R117" i="5"/>
  <c r="R118" i="5"/>
  <c r="R119" i="5"/>
  <c r="R120" i="5"/>
  <c r="R121" i="5"/>
  <c r="R122" i="5"/>
  <c r="R95" i="5"/>
  <c r="R123" i="5"/>
  <c r="R93" i="5"/>
  <c r="R69" i="5"/>
  <c r="R94" i="5"/>
  <c r="R65" i="5"/>
  <c r="R75" i="5"/>
  <c r="R96" i="5"/>
  <c r="R88" i="5"/>
  <c r="R48" i="5"/>
  <c r="R3" i="5"/>
  <c r="R10" i="5"/>
  <c r="R4" i="5"/>
  <c r="R11" i="5"/>
  <c r="R26" i="5"/>
  <c r="R84" i="5"/>
  <c r="R68" i="5"/>
  <c r="R35" i="5"/>
  <c r="R76" i="5"/>
  <c r="R62" i="5"/>
  <c r="R77" i="5"/>
  <c r="R49" i="5"/>
  <c r="R50" i="5"/>
  <c r="R31" i="5"/>
  <c r="R124" i="5"/>
  <c r="R125" i="5"/>
  <c r="H4" i="1"/>
  <c r="P4" i="1"/>
  <c r="Q4" i="1"/>
  <c r="O4" i="1" s="1"/>
  <c r="R4" i="1"/>
  <c r="P93" i="1"/>
  <c r="Q93" i="1"/>
  <c r="O93" i="1" s="1"/>
  <c r="R93" i="1"/>
  <c r="R46" i="7"/>
  <c r="Q46" i="7"/>
  <c r="O46" i="7"/>
  <c r="P46" i="7"/>
  <c r="R45" i="7"/>
  <c r="Q45" i="7"/>
  <c r="P45" i="7"/>
  <c r="O45" i="7"/>
  <c r="R44" i="7"/>
  <c r="Q44" i="7"/>
  <c r="O44" i="7"/>
  <c r="G44" i="7"/>
  <c r="P44" i="7"/>
  <c r="R43" i="7"/>
  <c r="Q43" i="7"/>
  <c r="O43" i="7"/>
  <c r="P43" i="7"/>
  <c r="R42" i="7"/>
  <c r="Q42" i="7"/>
  <c r="O42" i="7"/>
  <c r="G42" i="7"/>
  <c r="P42" i="7"/>
  <c r="G45" i="7"/>
  <c r="G46" i="7"/>
  <c r="G43" i="7"/>
  <c r="H93" i="1"/>
  <c r="H7" i="5"/>
  <c r="H8" i="5"/>
  <c r="H12" i="5"/>
  <c r="H13" i="5"/>
  <c r="H14" i="5"/>
  <c r="H15" i="5"/>
  <c r="H16" i="5"/>
  <c r="H17" i="5"/>
  <c r="H18" i="5"/>
  <c r="H20" i="5"/>
  <c r="H22" i="5"/>
  <c r="H23" i="5"/>
  <c r="H21" i="5"/>
  <c r="H24" i="5"/>
  <c r="H9" i="5"/>
  <c r="H30" i="5"/>
  <c r="H25" i="5"/>
  <c r="H32" i="5"/>
  <c r="H34" i="5"/>
  <c r="H33" i="5"/>
  <c r="H38" i="5"/>
  <c r="H40" i="5"/>
  <c r="H39" i="5"/>
  <c r="H41" i="5"/>
  <c r="H36" i="5"/>
  <c r="H42" i="5"/>
  <c r="H37" i="5"/>
  <c r="H29" i="5"/>
  <c r="H43" i="5"/>
  <c r="H44" i="5"/>
  <c r="H45" i="5"/>
  <c r="H46" i="5"/>
  <c r="H47" i="5"/>
  <c r="H27" i="5"/>
  <c r="H19" i="5"/>
  <c r="H28" i="5"/>
  <c r="H51" i="5"/>
  <c r="H52" i="5"/>
  <c r="R40" i="7"/>
  <c r="Q40" i="7"/>
  <c r="O40" i="7"/>
  <c r="G40" i="7"/>
  <c r="P40" i="7"/>
  <c r="R39" i="7"/>
  <c r="Q39" i="7"/>
  <c r="O39" i="7"/>
  <c r="G39" i="7"/>
  <c r="P39" i="7"/>
  <c r="P13" i="1"/>
  <c r="H13" i="1"/>
  <c r="Q13" i="1"/>
  <c r="O13" i="1" s="1"/>
  <c r="R13" i="1"/>
  <c r="R38" i="7"/>
  <c r="Q38" i="7"/>
  <c r="P38" i="7"/>
  <c r="O38" i="7"/>
  <c r="G38" i="7"/>
  <c r="P92" i="1"/>
  <c r="H92" i="1"/>
  <c r="Q92" i="1"/>
  <c r="O92" i="1" s="1"/>
  <c r="R92" i="1"/>
  <c r="R37" i="7"/>
  <c r="Q37" i="7"/>
  <c r="O37" i="7"/>
  <c r="P37" i="7"/>
  <c r="R36" i="7"/>
  <c r="Q36" i="7"/>
  <c r="P36" i="7"/>
  <c r="O36" i="7"/>
  <c r="R35" i="7"/>
  <c r="Q35" i="7"/>
  <c r="O35" i="7"/>
  <c r="P35" i="7"/>
  <c r="R34" i="7"/>
  <c r="Q34" i="7"/>
  <c r="O34" i="7"/>
  <c r="G34" i="7"/>
  <c r="P34" i="7"/>
  <c r="R33" i="7"/>
  <c r="Q33" i="7"/>
  <c r="P33" i="7"/>
  <c r="O33" i="7"/>
  <c r="G33" i="7"/>
  <c r="R32" i="7"/>
  <c r="Q32" i="7"/>
  <c r="O32" i="7"/>
  <c r="G32" i="7"/>
  <c r="P32" i="7"/>
  <c r="R31" i="7"/>
  <c r="Q31" i="7"/>
  <c r="O31" i="7"/>
  <c r="G31" i="7"/>
  <c r="P31" i="7"/>
  <c r="R30" i="7"/>
  <c r="Q30" i="7"/>
  <c r="O30" i="7"/>
  <c r="G30" i="7"/>
  <c r="P30" i="7"/>
  <c r="R29" i="7"/>
  <c r="Q29" i="7"/>
  <c r="O29" i="7"/>
  <c r="G29" i="7"/>
  <c r="P29" i="7"/>
  <c r="H42" i="1"/>
  <c r="P42" i="1"/>
  <c r="Q42" i="1"/>
  <c r="O42" i="1" s="1"/>
  <c r="R42" i="1"/>
  <c r="G36" i="7"/>
  <c r="G37" i="7"/>
  <c r="G35" i="7"/>
  <c r="R27" i="7"/>
  <c r="Q27" i="7"/>
  <c r="O27" i="7"/>
  <c r="P27" i="7"/>
  <c r="R26" i="7"/>
  <c r="Q26" i="7"/>
  <c r="P26" i="7"/>
  <c r="O26" i="7"/>
  <c r="G26" i="7"/>
  <c r="R25" i="7"/>
  <c r="Q25" i="7"/>
  <c r="P25" i="7"/>
  <c r="O25" i="7"/>
  <c r="G25" i="7"/>
  <c r="R24" i="7"/>
  <c r="Q24" i="7"/>
  <c r="O24" i="7"/>
  <c r="G24" i="7"/>
  <c r="P24" i="7"/>
  <c r="R23" i="7"/>
  <c r="Q23" i="7"/>
  <c r="O23" i="7"/>
  <c r="G23" i="7"/>
  <c r="P23" i="7"/>
  <c r="G27" i="7"/>
  <c r="R21" i="7"/>
  <c r="Q21" i="7"/>
  <c r="O21" i="7"/>
  <c r="G21" i="7"/>
  <c r="P21" i="7"/>
  <c r="R19" i="7"/>
  <c r="Q19" i="7"/>
  <c r="O19" i="7"/>
  <c r="P19" i="7"/>
  <c r="H91" i="1"/>
  <c r="P91" i="1"/>
  <c r="Q91" i="1"/>
  <c r="O91" i="1" s="1"/>
  <c r="R91" i="1"/>
  <c r="R18" i="7"/>
  <c r="Q18" i="7"/>
  <c r="O18" i="7"/>
  <c r="G18" i="7"/>
  <c r="P18" i="7"/>
  <c r="R17" i="7"/>
  <c r="Q17" i="7"/>
  <c r="P17" i="7"/>
  <c r="O17" i="7"/>
  <c r="R16" i="7"/>
  <c r="Q16" i="7"/>
  <c r="P16" i="7"/>
  <c r="O16" i="7"/>
  <c r="G16" i="7"/>
  <c r="R15" i="7"/>
  <c r="Q15" i="7"/>
  <c r="O15" i="7"/>
  <c r="G15" i="7"/>
  <c r="P15" i="7"/>
  <c r="R14" i="7"/>
  <c r="Q14" i="7"/>
  <c r="O14" i="7"/>
  <c r="P14" i="7"/>
  <c r="R13" i="7"/>
  <c r="Q13" i="7"/>
  <c r="O13" i="7"/>
  <c r="P13" i="7"/>
  <c r="R12" i="7"/>
  <c r="Q12" i="7"/>
  <c r="O12" i="7"/>
  <c r="G12" i="7"/>
  <c r="P12" i="7"/>
  <c r="R11" i="7"/>
  <c r="Q11" i="7"/>
  <c r="O11" i="7"/>
  <c r="P11" i="7"/>
  <c r="R10" i="7"/>
  <c r="Q10" i="7"/>
  <c r="P10" i="7"/>
  <c r="O10" i="7"/>
  <c r="G10" i="7"/>
  <c r="R9" i="7"/>
  <c r="Q9" i="7"/>
  <c r="O9" i="7"/>
  <c r="P9" i="7"/>
  <c r="H26" i="1"/>
  <c r="P26" i="1"/>
  <c r="Q26" i="1"/>
  <c r="O26" i="1" s="1"/>
  <c r="R26" i="1"/>
  <c r="H32" i="1"/>
  <c r="P32" i="1"/>
  <c r="Q32" i="1"/>
  <c r="O32" i="1" s="1"/>
  <c r="R32" i="1"/>
  <c r="H23" i="1"/>
  <c r="P23" i="1"/>
  <c r="Q23" i="1"/>
  <c r="O23" i="1" s="1"/>
  <c r="R23" i="1"/>
  <c r="H20" i="1"/>
  <c r="P20" i="1"/>
  <c r="Q20" i="1"/>
  <c r="O20" i="1" s="1"/>
  <c r="R20" i="1"/>
  <c r="H3" i="1"/>
  <c r="P3" i="1"/>
  <c r="Q3" i="1"/>
  <c r="O3" i="1" s="1"/>
  <c r="R3" i="1"/>
  <c r="H28" i="1"/>
  <c r="P28" i="1"/>
  <c r="Q28" i="1"/>
  <c r="O28" i="1" s="1"/>
  <c r="R28" i="1"/>
  <c r="H29" i="1"/>
  <c r="P29" i="1"/>
  <c r="Q29" i="1"/>
  <c r="O29" i="1" s="1"/>
  <c r="R29" i="1"/>
  <c r="H40" i="1"/>
  <c r="P40" i="1"/>
  <c r="Q40" i="1"/>
  <c r="O40" i="1" s="1"/>
  <c r="R40" i="1"/>
  <c r="G14" i="7"/>
  <c r="G17" i="7"/>
  <c r="G19" i="7"/>
  <c r="G11" i="7"/>
  <c r="G13" i="7"/>
  <c r="G9" i="7"/>
  <c r="R7" i="7"/>
  <c r="Q7" i="7"/>
  <c r="O7" i="7"/>
  <c r="G7" i="7"/>
  <c r="P7" i="7"/>
  <c r="R6" i="7"/>
  <c r="Q6" i="7"/>
  <c r="O6" i="7"/>
  <c r="G6" i="7"/>
  <c r="P6" i="7"/>
  <c r="R5" i="7"/>
  <c r="Q5" i="7"/>
  <c r="O5" i="7"/>
  <c r="P5" i="7"/>
  <c r="R4" i="7"/>
  <c r="Q4" i="7"/>
  <c r="O4" i="7"/>
  <c r="P4" i="7"/>
  <c r="R3" i="7"/>
  <c r="Q3" i="7"/>
  <c r="O3" i="7"/>
  <c r="G3" i="7"/>
  <c r="P3" i="7"/>
  <c r="P2" i="1"/>
  <c r="P7" i="1"/>
  <c r="P15" i="1"/>
  <c r="P22" i="1"/>
  <c r="P25" i="1"/>
  <c r="P9" i="1"/>
  <c r="P11" i="1"/>
  <c r="P18" i="1"/>
  <c r="P41" i="1"/>
  <c r="P17" i="1"/>
  <c r="P31" i="1"/>
  <c r="P37" i="1"/>
  <c r="P8" i="1"/>
  <c r="P47" i="1"/>
  <c r="P12" i="1"/>
  <c r="P19" i="1"/>
  <c r="P48" i="1"/>
  <c r="P49" i="1"/>
  <c r="P10" i="1"/>
  <c r="P50" i="1"/>
  <c r="P51" i="1"/>
  <c r="P33" i="1"/>
  <c r="P52" i="1"/>
  <c r="P36" i="1"/>
  <c r="P44" i="1"/>
  <c r="P53" i="1"/>
  <c r="P54" i="1"/>
  <c r="P55" i="1"/>
  <c r="P56" i="1"/>
  <c r="P57" i="1"/>
  <c r="P43" i="1"/>
  <c r="P38" i="1"/>
  <c r="P58" i="1"/>
  <c r="P59" i="1"/>
  <c r="P60" i="1"/>
  <c r="P21" i="1"/>
  <c r="P61" i="1"/>
  <c r="P45" i="1"/>
  <c r="P14" i="1"/>
  <c r="P62" i="1"/>
  <c r="P63" i="1"/>
  <c r="P64" i="1"/>
  <c r="P65" i="1"/>
  <c r="P30" i="1"/>
  <c r="P66" i="1"/>
  <c r="P46" i="1"/>
  <c r="P35" i="1"/>
  <c r="P67" i="1"/>
  <c r="P68" i="1"/>
  <c r="P69" i="1"/>
  <c r="P70" i="1"/>
  <c r="P71" i="1"/>
  <c r="P27" i="1"/>
  <c r="P72" i="1"/>
  <c r="P73" i="1"/>
  <c r="P74" i="1"/>
  <c r="P75" i="1"/>
  <c r="P76" i="1"/>
  <c r="P77" i="1"/>
  <c r="P78" i="1"/>
  <c r="P79" i="1"/>
  <c r="P80" i="1"/>
  <c r="P81" i="1"/>
  <c r="P82" i="1"/>
  <c r="P39" i="1"/>
  <c r="P83" i="1"/>
  <c r="P34" i="1"/>
  <c r="P84" i="1"/>
  <c r="P85" i="1"/>
  <c r="P86" i="1"/>
  <c r="P87" i="1"/>
  <c r="P88" i="1"/>
  <c r="P89" i="1"/>
  <c r="P90" i="1"/>
  <c r="P13" i="5"/>
  <c r="P12" i="5"/>
  <c r="P14" i="5"/>
  <c r="P66" i="5"/>
  <c r="P15" i="5"/>
  <c r="P16" i="5"/>
  <c r="P17" i="5"/>
  <c r="P18" i="5"/>
  <c r="P7" i="5"/>
  <c r="P20" i="5"/>
  <c r="P25" i="5"/>
  <c r="P32" i="5"/>
  <c r="P38" i="5"/>
  <c r="P23" i="5"/>
  <c r="P40" i="5"/>
  <c r="P39" i="5"/>
  <c r="P22" i="5"/>
  <c r="P9" i="5"/>
  <c r="P2" i="5"/>
  <c r="P41" i="5"/>
  <c r="P36" i="5"/>
  <c r="P8" i="5"/>
  <c r="P21" i="5"/>
  <c r="P42" i="5"/>
  <c r="P37" i="5"/>
  <c r="P29" i="5"/>
  <c r="P43" i="5"/>
  <c r="P44" i="5"/>
  <c r="P45" i="5"/>
  <c r="P46" i="5"/>
  <c r="P47" i="5"/>
  <c r="P51" i="5"/>
  <c r="P52" i="5"/>
  <c r="P70" i="5"/>
  <c r="P63" i="5"/>
  <c r="P71" i="5"/>
  <c r="P72" i="5"/>
  <c r="P53" i="5"/>
  <c r="P54" i="5"/>
  <c r="P73" i="5"/>
  <c r="P64" i="5"/>
  <c r="P56" i="5"/>
  <c r="P74" i="5"/>
  <c r="P78" i="5"/>
  <c r="P79" i="5"/>
  <c r="P60" i="5"/>
  <c r="P24" i="5"/>
  <c r="P80" i="5"/>
  <c r="P67" i="5"/>
  <c r="P86" i="5"/>
  <c r="P27" i="5"/>
  <c r="P34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90" i="5"/>
  <c r="P113" i="5"/>
  <c r="P114" i="5"/>
  <c r="P115" i="5"/>
  <c r="P116" i="5"/>
  <c r="P117" i="5"/>
  <c r="P118" i="5"/>
  <c r="P119" i="5"/>
  <c r="P120" i="5"/>
  <c r="P121" i="5"/>
  <c r="P92" i="5"/>
  <c r="P122" i="5"/>
  <c r="P95" i="5"/>
  <c r="P89" i="5"/>
  <c r="P82" i="5"/>
  <c r="P123" i="5"/>
  <c r="P93" i="5"/>
  <c r="P55" i="5"/>
  <c r="P58" i="5"/>
  <c r="P57" i="5"/>
  <c r="P30" i="5"/>
  <c r="P91" i="5"/>
  <c r="P61" i="5"/>
  <c r="P81" i="5"/>
  <c r="P59" i="5"/>
  <c r="P87" i="5"/>
  <c r="P85" i="5"/>
  <c r="P33" i="5"/>
  <c r="P19" i="5"/>
  <c r="P28" i="5"/>
  <c r="P83" i="5"/>
  <c r="P69" i="5"/>
  <c r="P94" i="5"/>
  <c r="P65" i="5"/>
  <c r="P75" i="5"/>
  <c r="P96" i="5"/>
  <c r="P88" i="5"/>
  <c r="P48" i="5"/>
  <c r="P3" i="5"/>
  <c r="P10" i="5"/>
  <c r="P4" i="5"/>
  <c r="P11" i="5"/>
  <c r="P26" i="5"/>
  <c r="P84" i="5"/>
  <c r="P68" i="5"/>
  <c r="P35" i="5"/>
  <c r="P76" i="5"/>
  <c r="P62" i="5"/>
  <c r="P77" i="5"/>
  <c r="P49" i="5"/>
  <c r="P50" i="5"/>
  <c r="P31" i="5"/>
  <c r="P124" i="5"/>
  <c r="P125" i="5"/>
  <c r="P7" i="6"/>
  <c r="P4" i="6"/>
  <c r="P6" i="6"/>
  <c r="P3" i="6"/>
  <c r="P8" i="6"/>
  <c r="P5" i="6"/>
  <c r="P21" i="6"/>
  <c r="P2" i="6"/>
  <c r="P26" i="6"/>
  <c r="P27" i="6"/>
  <c r="P10" i="6"/>
  <c r="P28" i="6"/>
  <c r="P29" i="6"/>
  <c r="P17" i="6"/>
  <c r="P15" i="6"/>
  <c r="P9" i="6"/>
  <c r="P30" i="6"/>
  <c r="P13" i="6"/>
  <c r="P31" i="6"/>
  <c r="P32" i="6"/>
  <c r="P33" i="6"/>
  <c r="P16" i="6"/>
  <c r="P34" i="6"/>
  <c r="P35" i="6"/>
  <c r="P36" i="6"/>
  <c r="H36" i="6" s="1"/>
  <c r="P37" i="6"/>
  <c r="P22" i="6"/>
  <c r="P12" i="6"/>
  <c r="P11" i="6"/>
  <c r="P25" i="6"/>
  <c r="P19" i="6"/>
  <c r="P24" i="6"/>
  <c r="P14" i="6"/>
  <c r="P20" i="6"/>
  <c r="P18" i="6"/>
  <c r="P23" i="6"/>
  <c r="P38" i="6"/>
  <c r="P39" i="6"/>
  <c r="P40" i="6"/>
  <c r="P41" i="6"/>
  <c r="Q7" i="6"/>
  <c r="O7" i="6" s="1"/>
  <c r="G7" i="6" s="1"/>
  <c r="Q4" i="6"/>
  <c r="O4" i="6" s="1"/>
  <c r="G4" i="6" s="1"/>
  <c r="Q6" i="6"/>
  <c r="O6" i="6" s="1"/>
  <c r="Q3" i="6"/>
  <c r="O3" i="6" s="1"/>
  <c r="Q8" i="6"/>
  <c r="O8" i="6" s="1"/>
  <c r="Q5" i="6"/>
  <c r="O5" i="6" s="1"/>
  <c r="Q21" i="6"/>
  <c r="O21" i="6" s="1"/>
  <c r="Q2" i="6"/>
  <c r="O2" i="6" s="1"/>
  <c r="Q26" i="6"/>
  <c r="O26" i="6" s="1"/>
  <c r="Q27" i="6"/>
  <c r="O27" i="6" s="1"/>
  <c r="H27" i="6" s="1"/>
  <c r="Q10" i="6"/>
  <c r="O10" i="6" s="1"/>
  <c r="Q28" i="6"/>
  <c r="O28" i="6" s="1"/>
  <c r="Q29" i="6"/>
  <c r="O29" i="6" s="1"/>
  <c r="Q17" i="6"/>
  <c r="O17" i="6" s="1"/>
  <c r="G17" i="6" s="1"/>
  <c r="Q15" i="6"/>
  <c r="O15" i="6" s="1"/>
  <c r="Q9" i="6"/>
  <c r="O9" i="6" s="1"/>
  <c r="Q30" i="6"/>
  <c r="O30" i="6" s="1"/>
  <c r="Q13" i="6"/>
  <c r="O13" i="6" s="1"/>
  <c r="Q31" i="6"/>
  <c r="O31" i="6" s="1"/>
  <c r="Q32" i="6"/>
  <c r="O32" i="6" s="1"/>
  <c r="Q33" i="6"/>
  <c r="O33" i="6" s="1"/>
  <c r="G33" i="6" s="1"/>
  <c r="Q16" i="6"/>
  <c r="O16" i="6" s="1"/>
  <c r="G16" i="6" s="1"/>
  <c r="Q34" i="6"/>
  <c r="O34" i="6" s="1"/>
  <c r="Q35" i="6"/>
  <c r="O35" i="6" s="1"/>
  <c r="Q36" i="6"/>
  <c r="O36" i="6" s="1"/>
  <c r="Q37" i="6"/>
  <c r="O37" i="6" s="1"/>
  <c r="G37" i="6" s="1"/>
  <c r="Q22" i="6"/>
  <c r="O22" i="6" s="1"/>
  <c r="Q12" i="6"/>
  <c r="O12" i="6" s="1"/>
  <c r="Q11" i="6"/>
  <c r="O11" i="6" s="1"/>
  <c r="Q25" i="6"/>
  <c r="O25" i="6" s="1"/>
  <c r="G25" i="6" s="1"/>
  <c r="Q19" i="6"/>
  <c r="O19" i="6" s="1"/>
  <c r="Q24" i="6"/>
  <c r="O24" i="6" s="1"/>
  <c r="Q14" i="6"/>
  <c r="O14" i="6" s="1"/>
  <c r="G14" i="6" s="1"/>
  <c r="Q20" i="6"/>
  <c r="O20" i="6" s="1"/>
  <c r="G20" i="6" s="1"/>
  <c r="Q18" i="6"/>
  <c r="O18" i="6" s="1"/>
  <c r="Q23" i="6"/>
  <c r="O23" i="6" s="1"/>
  <c r="Q38" i="6"/>
  <c r="O38" i="6" s="1"/>
  <c r="Q39" i="6"/>
  <c r="O39" i="6" s="1"/>
  <c r="G39" i="6" s="1"/>
  <c r="Q40" i="6"/>
  <c r="O40" i="6" s="1"/>
  <c r="Q41" i="6"/>
  <c r="O41" i="6" s="1"/>
  <c r="Q2" i="1"/>
  <c r="O2" i="1" s="1"/>
  <c r="Q7" i="1"/>
  <c r="O7" i="1" s="1"/>
  <c r="Q15" i="1"/>
  <c r="O15" i="1" s="1"/>
  <c r="Q22" i="1"/>
  <c r="O22" i="1" s="1"/>
  <c r="Q25" i="1"/>
  <c r="O25" i="1" s="1"/>
  <c r="Q9" i="1"/>
  <c r="O9" i="1" s="1"/>
  <c r="Q11" i="1"/>
  <c r="O11" i="1" s="1"/>
  <c r="Q18" i="1"/>
  <c r="O18" i="1" s="1"/>
  <c r="Q41" i="1"/>
  <c r="O41" i="1" s="1"/>
  <c r="Q17" i="1"/>
  <c r="O17" i="1" s="1"/>
  <c r="Q31" i="1"/>
  <c r="O31" i="1" s="1"/>
  <c r="Q37" i="1"/>
  <c r="O37" i="1" s="1"/>
  <c r="Q8" i="1"/>
  <c r="O8" i="1" s="1"/>
  <c r="Q47" i="1"/>
  <c r="O47" i="1" s="1"/>
  <c r="Q12" i="1"/>
  <c r="O12" i="1" s="1"/>
  <c r="Q19" i="1"/>
  <c r="O19" i="1" s="1"/>
  <c r="Q48" i="1"/>
  <c r="O48" i="1" s="1"/>
  <c r="Q49" i="1"/>
  <c r="O49" i="1" s="1"/>
  <c r="Q10" i="1"/>
  <c r="O10" i="1" s="1"/>
  <c r="Q50" i="1"/>
  <c r="O50" i="1" s="1"/>
  <c r="Q51" i="1"/>
  <c r="O51" i="1" s="1"/>
  <c r="Q33" i="1"/>
  <c r="O33" i="1" s="1"/>
  <c r="Q52" i="1"/>
  <c r="O52" i="1" s="1"/>
  <c r="Q36" i="1"/>
  <c r="O36" i="1" s="1"/>
  <c r="Q44" i="1"/>
  <c r="O44" i="1" s="1"/>
  <c r="Q53" i="1"/>
  <c r="O53" i="1" s="1"/>
  <c r="Q54" i="1"/>
  <c r="O54" i="1" s="1"/>
  <c r="Q55" i="1"/>
  <c r="O55" i="1" s="1"/>
  <c r="Q56" i="1"/>
  <c r="O56" i="1" s="1"/>
  <c r="Q57" i="1"/>
  <c r="O57" i="1" s="1"/>
  <c r="Q43" i="1"/>
  <c r="O43" i="1" s="1"/>
  <c r="Q38" i="1"/>
  <c r="O38" i="1" s="1"/>
  <c r="Q58" i="1"/>
  <c r="O58" i="1" s="1"/>
  <c r="Q59" i="1"/>
  <c r="O59" i="1" s="1"/>
  <c r="Q60" i="1"/>
  <c r="O60" i="1" s="1"/>
  <c r="Q21" i="1"/>
  <c r="O21" i="1" s="1"/>
  <c r="Q61" i="1"/>
  <c r="O61" i="1" s="1"/>
  <c r="Q45" i="1"/>
  <c r="O45" i="1" s="1"/>
  <c r="Q14" i="1"/>
  <c r="O14" i="1" s="1"/>
  <c r="Q62" i="1"/>
  <c r="O62" i="1" s="1"/>
  <c r="Q63" i="1"/>
  <c r="O63" i="1" s="1"/>
  <c r="Q64" i="1"/>
  <c r="O64" i="1" s="1"/>
  <c r="Q65" i="1"/>
  <c r="O65" i="1" s="1"/>
  <c r="Q30" i="1"/>
  <c r="O30" i="1" s="1"/>
  <c r="Q66" i="1"/>
  <c r="O66" i="1" s="1"/>
  <c r="Q46" i="1"/>
  <c r="O46" i="1" s="1"/>
  <c r="Q35" i="1"/>
  <c r="O35" i="1" s="1"/>
  <c r="Q67" i="1"/>
  <c r="O67" i="1" s="1"/>
  <c r="Q68" i="1"/>
  <c r="O68" i="1" s="1"/>
  <c r="Q69" i="1"/>
  <c r="O69" i="1" s="1"/>
  <c r="Q70" i="1"/>
  <c r="O70" i="1" s="1"/>
  <c r="Q71" i="1"/>
  <c r="O71" i="1" s="1"/>
  <c r="Q27" i="1"/>
  <c r="O27" i="1" s="1"/>
  <c r="Q72" i="1"/>
  <c r="O72" i="1" s="1"/>
  <c r="Q73" i="1"/>
  <c r="O73" i="1" s="1"/>
  <c r="Q74" i="1"/>
  <c r="O74" i="1" s="1"/>
  <c r="Q75" i="1"/>
  <c r="O75" i="1" s="1"/>
  <c r="Q76" i="1"/>
  <c r="O76" i="1" s="1"/>
  <c r="Q77" i="1"/>
  <c r="O77" i="1" s="1"/>
  <c r="Q78" i="1"/>
  <c r="O78" i="1" s="1"/>
  <c r="Q79" i="1"/>
  <c r="O79" i="1" s="1"/>
  <c r="Q80" i="1"/>
  <c r="O80" i="1" s="1"/>
  <c r="Q81" i="1"/>
  <c r="O81" i="1" s="1"/>
  <c r="Q82" i="1"/>
  <c r="O82" i="1" s="1"/>
  <c r="Q39" i="1"/>
  <c r="O39" i="1" s="1"/>
  <c r="Q83" i="1"/>
  <c r="O83" i="1" s="1"/>
  <c r="Q34" i="1"/>
  <c r="O34" i="1" s="1"/>
  <c r="Q84" i="1"/>
  <c r="O84" i="1" s="1"/>
  <c r="Q85" i="1"/>
  <c r="O85" i="1" s="1"/>
  <c r="Q86" i="1"/>
  <c r="O86" i="1" s="1"/>
  <c r="Q87" i="1"/>
  <c r="O87" i="1" s="1"/>
  <c r="Q88" i="1"/>
  <c r="O88" i="1" s="1"/>
  <c r="Q89" i="1"/>
  <c r="O89" i="1" s="1"/>
  <c r="Q90" i="1"/>
  <c r="O90" i="1" s="1"/>
  <c r="Q12" i="5"/>
  <c r="O12" i="5" s="1"/>
  <c r="Q14" i="5"/>
  <c r="O14" i="5" s="1"/>
  <c r="Q66" i="5"/>
  <c r="O66" i="5" s="1"/>
  <c r="Q15" i="5"/>
  <c r="O15" i="5" s="1"/>
  <c r="Q16" i="5"/>
  <c r="O16" i="5" s="1"/>
  <c r="Q17" i="5"/>
  <c r="O17" i="5" s="1"/>
  <c r="Q18" i="5"/>
  <c r="O18" i="5" s="1"/>
  <c r="Q7" i="5"/>
  <c r="O7" i="5" s="1"/>
  <c r="Q20" i="5"/>
  <c r="O20" i="5" s="1"/>
  <c r="Q25" i="5"/>
  <c r="O25" i="5" s="1"/>
  <c r="Q32" i="5"/>
  <c r="O32" i="5" s="1"/>
  <c r="Q38" i="5"/>
  <c r="O38" i="5" s="1"/>
  <c r="Q23" i="5"/>
  <c r="O23" i="5" s="1"/>
  <c r="Q40" i="5"/>
  <c r="O40" i="5" s="1"/>
  <c r="Q39" i="5"/>
  <c r="O39" i="5" s="1"/>
  <c r="Q22" i="5"/>
  <c r="O22" i="5" s="1"/>
  <c r="Q9" i="5"/>
  <c r="O9" i="5" s="1"/>
  <c r="Q2" i="5"/>
  <c r="O2" i="5" s="1"/>
  <c r="Q41" i="5"/>
  <c r="O41" i="5" s="1"/>
  <c r="Q36" i="5"/>
  <c r="O36" i="5" s="1"/>
  <c r="Q8" i="5"/>
  <c r="O8" i="5" s="1"/>
  <c r="Q21" i="5"/>
  <c r="O21" i="5" s="1"/>
  <c r="Q42" i="5"/>
  <c r="O42" i="5" s="1"/>
  <c r="Q37" i="5"/>
  <c r="O37" i="5" s="1"/>
  <c r="Q29" i="5"/>
  <c r="O29" i="5" s="1"/>
  <c r="Q43" i="5"/>
  <c r="O43" i="5" s="1"/>
  <c r="Q44" i="5"/>
  <c r="O44" i="5" s="1"/>
  <c r="Q45" i="5"/>
  <c r="O45" i="5" s="1"/>
  <c r="Q46" i="5"/>
  <c r="O46" i="5" s="1"/>
  <c r="Q47" i="5"/>
  <c r="O47" i="5" s="1"/>
  <c r="Q51" i="5"/>
  <c r="O51" i="5" s="1"/>
  <c r="Q52" i="5"/>
  <c r="O52" i="5" s="1"/>
  <c r="Q70" i="5"/>
  <c r="O70" i="5" s="1"/>
  <c r="Q63" i="5"/>
  <c r="O63" i="5" s="1"/>
  <c r="Q71" i="5"/>
  <c r="O71" i="5" s="1"/>
  <c r="Q72" i="5"/>
  <c r="O72" i="5" s="1"/>
  <c r="Q53" i="5"/>
  <c r="O53" i="5" s="1"/>
  <c r="Q54" i="5"/>
  <c r="O54" i="5" s="1"/>
  <c r="Q73" i="5"/>
  <c r="O73" i="5" s="1"/>
  <c r="Q64" i="5"/>
  <c r="O64" i="5" s="1"/>
  <c r="Q56" i="5"/>
  <c r="O56" i="5" s="1"/>
  <c r="Q74" i="5"/>
  <c r="O74" i="5" s="1"/>
  <c r="Q78" i="5"/>
  <c r="O78" i="5" s="1"/>
  <c r="Q79" i="5"/>
  <c r="O79" i="5" s="1"/>
  <c r="Q60" i="5"/>
  <c r="O60" i="5" s="1"/>
  <c r="Q24" i="5"/>
  <c r="O24" i="5" s="1"/>
  <c r="Q80" i="5"/>
  <c r="O80" i="5" s="1"/>
  <c r="Q67" i="5"/>
  <c r="O67" i="5" s="1"/>
  <c r="Q86" i="5"/>
  <c r="O86" i="5" s="1"/>
  <c r="Q27" i="5"/>
  <c r="O27" i="5" s="1"/>
  <c r="Q34" i="5"/>
  <c r="O34" i="5" s="1"/>
  <c r="Q97" i="5"/>
  <c r="O97" i="5" s="1"/>
  <c r="Q98" i="5"/>
  <c r="O98" i="5" s="1"/>
  <c r="Q99" i="5"/>
  <c r="O99" i="5" s="1"/>
  <c r="Q100" i="5"/>
  <c r="O100" i="5" s="1"/>
  <c r="Q101" i="5"/>
  <c r="O101" i="5" s="1"/>
  <c r="Q102" i="5"/>
  <c r="O102" i="5" s="1"/>
  <c r="Q103" i="5"/>
  <c r="O103" i="5" s="1"/>
  <c r="Q104" i="5"/>
  <c r="O104" i="5" s="1"/>
  <c r="Q105" i="5"/>
  <c r="O105" i="5" s="1"/>
  <c r="Q106" i="5"/>
  <c r="O106" i="5" s="1"/>
  <c r="Q107" i="5"/>
  <c r="O107" i="5" s="1"/>
  <c r="Q108" i="5"/>
  <c r="O108" i="5" s="1"/>
  <c r="Q109" i="5"/>
  <c r="O109" i="5" s="1"/>
  <c r="Q110" i="5"/>
  <c r="O110" i="5" s="1"/>
  <c r="Q111" i="5"/>
  <c r="O111" i="5" s="1"/>
  <c r="Q112" i="5"/>
  <c r="O112" i="5" s="1"/>
  <c r="Q90" i="5"/>
  <c r="O90" i="5" s="1"/>
  <c r="Q113" i="5"/>
  <c r="O113" i="5" s="1"/>
  <c r="Q114" i="5"/>
  <c r="O114" i="5" s="1"/>
  <c r="Q115" i="5"/>
  <c r="O115" i="5" s="1"/>
  <c r="Q116" i="5"/>
  <c r="O116" i="5" s="1"/>
  <c r="Q117" i="5"/>
  <c r="O117" i="5" s="1"/>
  <c r="Q118" i="5"/>
  <c r="O118" i="5" s="1"/>
  <c r="Q119" i="5"/>
  <c r="O119" i="5" s="1"/>
  <c r="Q120" i="5"/>
  <c r="O120" i="5" s="1"/>
  <c r="Q121" i="5"/>
  <c r="O121" i="5" s="1"/>
  <c r="Q92" i="5"/>
  <c r="O92" i="5" s="1"/>
  <c r="Q122" i="5"/>
  <c r="O122" i="5" s="1"/>
  <c r="Q95" i="5"/>
  <c r="O95" i="5" s="1"/>
  <c r="Q89" i="5"/>
  <c r="O89" i="5" s="1"/>
  <c r="Q82" i="5"/>
  <c r="O82" i="5" s="1"/>
  <c r="Q123" i="5"/>
  <c r="O123" i="5" s="1"/>
  <c r="Q93" i="5"/>
  <c r="O93" i="5" s="1"/>
  <c r="Q55" i="5"/>
  <c r="O55" i="5" s="1"/>
  <c r="Q58" i="5"/>
  <c r="O58" i="5" s="1"/>
  <c r="Q57" i="5"/>
  <c r="O57" i="5" s="1"/>
  <c r="Q30" i="5"/>
  <c r="O30" i="5" s="1"/>
  <c r="Q91" i="5"/>
  <c r="O91" i="5" s="1"/>
  <c r="Q61" i="5"/>
  <c r="O61" i="5" s="1"/>
  <c r="Q81" i="5"/>
  <c r="O81" i="5" s="1"/>
  <c r="Q59" i="5"/>
  <c r="O59" i="5" s="1"/>
  <c r="Q87" i="5"/>
  <c r="O87" i="5" s="1"/>
  <c r="Q85" i="5"/>
  <c r="O85" i="5" s="1"/>
  <c r="Q33" i="5"/>
  <c r="O33" i="5" s="1"/>
  <c r="Q19" i="5"/>
  <c r="O19" i="5" s="1"/>
  <c r="Q28" i="5"/>
  <c r="O28" i="5" s="1"/>
  <c r="Q83" i="5"/>
  <c r="O83" i="5" s="1"/>
  <c r="Q69" i="5"/>
  <c r="O69" i="5" s="1"/>
  <c r="Q94" i="5"/>
  <c r="O94" i="5" s="1"/>
  <c r="Q65" i="5"/>
  <c r="O65" i="5" s="1"/>
  <c r="Q75" i="5"/>
  <c r="O75" i="5" s="1"/>
  <c r="Q96" i="5"/>
  <c r="O96" i="5" s="1"/>
  <c r="Q88" i="5"/>
  <c r="O88" i="5" s="1"/>
  <c r="Q48" i="5"/>
  <c r="O48" i="5" s="1"/>
  <c r="Q3" i="5"/>
  <c r="O3" i="5" s="1"/>
  <c r="Q10" i="5"/>
  <c r="O10" i="5" s="1"/>
  <c r="Q4" i="5"/>
  <c r="O4" i="5" s="1"/>
  <c r="Q11" i="5"/>
  <c r="O11" i="5" s="1"/>
  <c r="Q26" i="5"/>
  <c r="O26" i="5" s="1"/>
  <c r="Q84" i="5"/>
  <c r="O84" i="5" s="1"/>
  <c r="Q68" i="5"/>
  <c r="O68" i="5" s="1"/>
  <c r="Q35" i="5"/>
  <c r="O35" i="5" s="1"/>
  <c r="Q76" i="5"/>
  <c r="O76" i="5" s="1"/>
  <c r="Q62" i="5"/>
  <c r="O62" i="5" s="1"/>
  <c r="Q77" i="5"/>
  <c r="O77" i="5" s="1"/>
  <c r="Q49" i="5"/>
  <c r="O49" i="5" s="1"/>
  <c r="Q50" i="5"/>
  <c r="O50" i="5" s="1"/>
  <c r="Q31" i="5"/>
  <c r="O31" i="5" s="1"/>
  <c r="Q124" i="5"/>
  <c r="O124" i="5" s="1"/>
  <c r="Q125" i="5"/>
  <c r="O125" i="5" s="1"/>
  <c r="Q13" i="5"/>
  <c r="O13" i="5" s="1"/>
  <c r="G5" i="7"/>
  <c r="G4" i="7"/>
  <c r="H10" i="5"/>
  <c r="H48" i="5"/>
  <c r="R2" i="7"/>
  <c r="Q2" i="7"/>
  <c r="O2" i="7"/>
  <c r="G2" i="7"/>
  <c r="P2" i="7"/>
  <c r="H22" i="1"/>
  <c r="R22" i="1"/>
  <c r="H31" i="1"/>
  <c r="R31" i="1"/>
  <c r="H2" i="1"/>
  <c r="R2" i="1"/>
  <c r="G22" i="6"/>
  <c r="G12" i="6"/>
  <c r="H38" i="6"/>
  <c r="H41" i="6"/>
  <c r="H23" i="6"/>
  <c r="H24" i="6"/>
  <c r="H12" i="6"/>
  <c r="H18" i="6"/>
  <c r="H2" i="6"/>
  <c r="R90" i="1"/>
  <c r="H90" i="1"/>
  <c r="R89" i="1"/>
  <c r="H89" i="1"/>
  <c r="R88" i="1"/>
  <c r="H88" i="1"/>
  <c r="R87" i="1"/>
  <c r="H87" i="1"/>
  <c r="R86" i="1"/>
  <c r="H86" i="1"/>
  <c r="R85" i="1"/>
  <c r="H85" i="1"/>
  <c r="R84" i="1"/>
  <c r="H84" i="1"/>
  <c r="R34" i="1"/>
  <c r="H34" i="1"/>
  <c r="R83" i="1"/>
  <c r="H83" i="1"/>
  <c r="R39" i="1"/>
  <c r="H39" i="1"/>
  <c r="R82" i="1"/>
  <c r="H82" i="1"/>
  <c r="R81" i="1"/>
  <c r="H81" i="1"/>
  <c r="R80" i="1"/>
  <c r="H80" i="1"/>
  <c r="R79" i="1"/>
  <c r="H79" i="1"/>
  <c r="R78" i="1"/>
  <c r="H78" i="1"/>
  <c r="R77" i="1"/>
  <c r="H77" i="1"/>
  <c r="R76" i="1"/>
  <c r="H76" i="1"/>
  <c r="R75" i="1"/>
  <c r="H75" i="1"/>
  <c r="R74" i="1"/>
  <c r="H74" i="1"/>
  <c r="R73" i="1"/>
  <c r="H73" i="1"/>
  <c r="R72" i="1"/>
  <c r="H72" i="1"/>
  <c r="R27" i="1"/>
  <c r="H27" i="1"/>
  <c r="R71" i="1"/>
  <c r="H71" i="1"/>
  <c r="R70" i="1"/>
  <c r="H70" i="1"/>
  <c r="R69" i="1"/>
  <c r="H69" i="1"/>
  <c r="R68" i="1"/>
  <c r="H68" i="1"/>
  <c r="R67" i="1"/>
  <c r="H67" i="1"/>
  <c r="R35" i="1"/>
  <c r="H35" i="1"/>
  <c r="R46" i="1"/>
  <c r="H46" i="1"/>
  <c r="R66" i="1"/>
  <c r="H66" i="1"/>
  <c r="R30" i="1"/>
  <c r="H30" i="1"/>
  <c r="R65" i="1"/>
  <c r="H65" i="1"/>
  <c r="R64" i="1"/>
  <c r="H64" i="1"/>
  <c r="R63" i="1"/>
  <c r="H63" i="1"/>
  <c r="R62" i="1"/>
  <c r="H62" i="1"/>
  <c r="R14" i="1"/>
  <c r="H14" i="1"/>
  <c r="R17" i="1"/>
  <c r="H17" i="1"/>
  <c r="R45" i="1"/>
  <c r="H45" i="1"/>
  <c r="R61" i="1"/>
  <c r="H61" i="1"/>
  <c r="R21" i="1"/>
  <c r="H21" i="1"/>
  <c r="R60" i="1"/>
  <c r="H60" i="1"/>
  <c r="R59" i="1"/>
  <c r="H59" i="1"/>
  <c r="R58" i="1"/>
  <c r="H58" i="1"/>
  <c r="R38" i="1"/>
  <c r="H38" i="1"/>
  <c r="R43" i="1"/>
  <c r="H43" i="1"/>
  <c r="R57" i="1"/>
  <c r="H57" i="1"/>
  <c r="R56" i="1"/>
  <c r="H56" i="1"/>
  <c r="R55" i="1"/>
  <c r="H55" i="1"/>
  <c r="R54" i="1"/>
  <c r="H54" i="1"/>
  <c r="R53" i="1"/>
  <c r="H53" i="1"/>
  <c r="R44" i="1"/>
  <c r="H44" i="1"/>
  <c r="R9" i="1"/>
  <c r="H9" i="1"/>
  <c r="R36" i="1"/>
  <c r="H36" i="1"/>
  <c r="R52" i="1"/>
  <c r="H52" i="1"/>
  <c r="R33" i="1"/>
  <c r="H33" i="1"/>
  <c r="R51" i="1"/>
  <c r="H51" i="1"/>
  <c r="R41" i="1"/>
  <c r="H41" i="1"/>
  <c r="R37" i="1"/>
  <c r="H37" i="1"/>
  <c r="R50" i="1"/>
  <c r="H50" i="1"/>
  <c r="R10" i="1"/>
  <c r="H10" i="1"/>
  <c r="R49" i="1"/>
  <c r="H49" i="1"/>
  <c r="R48" i="1"/>
  <c r="H48" i="1"/>
  <c r="R25" i="1"/>
  <c r="H25" i="1"/>
  <c r="R15" i="1"/>
  <c r="H15" i="1"/>
  <c r="R19" i="1"/>
  <c r="H19" i="1"/>
  <c r="R18" i="1"/>
  <c r="H18" i="1"/>
  <c r="R12" i="1"/>
  <c r="H12" i="1"/>
  <c r="R47" i="1"/>
  <c r="H47" i="1"/>
  <c r="R11" i="1"/>
  <c r="H11" i="1"/>
  <c r="R7" i="1"/>
  <c r="H7" i="1"/>
  <c r="R8" i="1"/>
  <c r="H8" i="1"/>
  <c r="G9" i="6"/>
  <c r="G32" i="6"/>
  <c r="H30" i="6"/>
  <c r="H35" i="6"/>
  <c r="H32" i="6"/>
  <c r="H7" i="6"/>
  <c r="H3" i="6"/>
  <c r="H31" i="6"/>
  <c r="H9" i="6"/>
  <c r="H4" i="6"/>
  <c r="H34" i="6"/>
  <c r="H28" i="6"/>
  <c r="H36" i="2" l="1"/>
  <c r="H40" i="7"/>
  <c r="H90" i="5"/>
  <c r="H13" i="3"/>
  <c r="H12" i="3"/>
  <c r="H26" i="3"/>
  <c r="H63" i="3"/>
  <c r="H59" i="3"/>
  <c r="H22" i="3"/>
  <c r="H5" i="3"/>
  <c r="H16" i="6"/>
  <c r="H11" i="6"/>
  <c r="G15" i="6"/>
  <c r="H25" i="6"/>
  <c r="H37" i="6"/>
  <c r="H14" i="6"/>
  <c r="G31" i="6"/>
  <c r="G21" i="6"/>
  <c r="H13" i="6"/>
  <c r="H33" i="6"/>
  <c r="H29" i="6"/>
  <c r="H26" i="6"/>
  <c r="H8" i="6"/>
  <c r="G30" i="6"/>
  <c r="G24" i="6"/>
  <c r="H93" i="2"/>
  <c r="H89" i="2"/>
  <c r="H85" i="2"/>
  <c r="H81" i="2"/>
  <c r="H77" i="2"/>
  <c r="H73" i="2"/>
  <c r="H69" i="2"/>
  <c r="H65" i="2"/>
  <c r="H61" i="2"/>
  <c r="H57" i="2"/>
  <c r="H55" i="2"/>
  <c r="H51" i="2"/>
  <c r="H49" i="2"/>
  <c r="H43" i="2"/>
  <c r="H32" i="2"/>
  <c r="H28" i="2"/>
  <c r="H26" i="2"/>
  <c r="H6" i="2"/>
  <c r="H25" i="2"/>
  <c r="H16" i="2"/>
  <c r="H5" i="2"/>
  <c r="H17" i="3"/>
  <c r="H66" i="3"/>
  <c r="H58" i="3"/>
  <c r="H46" i="3"/>
  <c r="H21" i="3"/>
  <c r="G91" i="1"/>
  <c r="H17" i="2"/>
  <c r="H4" i="2"/>
  <c r="H96" i="2"/>
  <c r="H92" i="2"/>
  <c r="H88" i="2"/>
  <c r="H84" i="2"/>
  <c r="H80" i="2"/>
  <c r="H76" i="2"/>
  <c r="H72" i="2"/>
  <c r="H68" i="2"/>
  <c r="H64" i="2"/>
  <c r="H60" i="2"/>
  <c r="H56" i="2"/>
  <c r="H54" i="2"/>
  <c r="H47" i="2"/>
  <c r="H37" i="2"/>
  <c r="H41" i="2"/>
  <c r="H39" i="2"/>
  <c r="H34" i="2"/>
  <c r="H15" i="2"/>
  <c r="H27" i="2"/>
  <c r="H10" i="2"/>
  <c r="H14" i="2"/>
  <c r="H71" i="4"/>
  <c r="H19" i="4"/>
  <c r="H35" i="4"/>
  <c r="H2" i="4"/>
  <c r="H20" i="6"/>
  <c r="G2" i="6"/>
  <c r="G66" i="1"/>
  <c r="G11" i="1"/>
  <c r="G28" i="1"/>
  <c r="H95" i="2"/>
  <c r="G94" i="2"/>
  <c r="H91" i="2"/>
  <c r="G90" i="2"/>
  <c r="H87" i="2"/>
  <c r="G86" i="2"/>
  <c r="H83" i="2"/>
  <c r="G82" i="2"/>
  <c r="H79" i="2"/>
  <c r="G78" i="2"/>
  <c r="H75" i="2"/>
  <c r="G74" i="2"/>
  <c r="H71" i="2"/>
  <c r="G70" i="2"/>
  <c r="H67" i="2"/>
  <c r="G66" i="2"/>
  <c r="H63" i="2"/>
  <c r="G62" i="2"/>
  <c r="H59" i="2"/>
  <c r="G58" i="2"/>
  <c r="H44" i="2"/>
  <c r="G24" i="2"/>
  <c r="H53" i="2"/>
  <c r="G52" i="2"/>
  <c r="H50" i="2"/>
  <c r="H46" i="2"/>
  <c r="G45" i="2"/>
  <c r="G42" i="2"/>
  <c r="H40" i="4"/>
  <c r="H3" i="4"/>
  <c r="H122" i="5"/>
  <c r="H70" i="2"/>
  <c r="G95" i="2"/>
  <c r="G91" i="2"/>
  <c r="G87" i="2"/>
  <c r="G83" i="2"/>
  <c r="G79" i="2"/>
  <c r="G75" i="2"/>
  <c r="G71" i="2"/>
  <c r="G67" i="2"/>
  <c r="G63" i="2"/>
  <c r="G59" i="2"/>
  <c r="G44" i="2"/>
  <c r="G53" i="2"/>
  <c r="G50" i="2"/>
  <c r="G46" i="2"/>
  <c r="H3" i="2"/>
  <c r="G38" i="2"/>
  <c r="G31" i="2"/>
  <c r="G30" i="2"/>
  <c r="G22" i="2"/>
  <c r="G19" i="2"/>
  <c r="H18" i="2"/>
  <c r="H2" i="2"/>
  <c r="G7" i="2"/>
  <c r="G21" i="2"/>
  <c r="H62" i="2"/>
  <c r="G96" i="2"/>
  <c r="G92" i="2"/>
  <c r="G88" i="2"/>
  <c r="G84" i="2"/>
  <c r="G80" i="2"/>
  <c r="G76" i="2"/>
  <c r="G72" i="2"/>
  <c r="G68" i="2"/>
  <c r="G64" i="2"/>
  <c r="G60" i="2"/>
  <c r="G56" i="2"/>
  <c r="G54" i="2"/>
  <c r="G47" i="2"/>
  <c r="G37" i="2"/>
  <c r="G41" i="2"/>
  <c r="H52" i="2"/>
  <c r="H45" i="2"/>
  <c r="H94" i="2"/>
  <c r="G93" i="2"/>
  <c r="H90" i="2"/>
  <c r="G89" i="2"/>
  <c r="H86" i="2"/>
  <c r="G85" i="2"/>
  <c r="H82" i="2"/>
  <c r="G81" i="2"/>
  <c r="H78" i="2"/>
  <c r="G77" i="2"/>
  <c r="H74" i="2"/>
  <c r="G73" i="2"/>
  <c r="G69" i="2"/>
  <c r="H66" i="2"/>
  <c r="G65" i="2"/>
  <c r="G61" i="2"/>
  <c r="H58" i="2"/>
  <c r="G57" i="2"/>
  <c r="H24" i="2"/>
  <c r="G55" i="2"/>
  <c r="G51" i="2"/>
  <c r="G49" i="2"/>
  <c r="G43" i="2"/>
  <c r="G20" i="2"/>
  <c r="G32" i="2"/>
  <c r="H12" i="2"/>
  <c r="H84" i="5"/>
  <c r="H55" i="5"/>
  <c r="H106" i="5"/>
  <c r="H100" i="5"/>
  <c r="H56" i="5"/>
  <c r="H39" i="6"/>
  <c r="H5" i="6"/>
  <c r="G40" i="6"/>
  <c r="G18" i="6"/>
  <c r="G19" i="6"/>
  <c r="G6" i="6"/>
  <c r="H40" i="6"/>
  <c r="H19" i="6"/>
  <c r="H22" i="6"/>
  <c r="H15" i="6"/>
  <c r="H10" i="6"/>
  <c r="H21" i="6"/>
  <c r="H6" i="6"/>
  <c r="G41" i="6"/>
  <c r="G35" i="6"/>
  <c r="G28" i="6"/>
  <c r="G5" i="6"/>
  <c r="H17" i="6"/>
  <c r="G27" i="6"/>
  <c r="G38" i="6"/>
  <c r="G36" i="6"/>
  <c r="G29" i="6"/>
  <c r="G26" i="6"/>
  <c r="G11" i="6"/>
  <c r="G13" i="6"/>
  <c r="G8" i="6"/>
  <c r="G3" i="6"/>
  <c r="G10" i="6"/>
  <c r="H99" i="3"/>
  <c r="H94" i="3"/>
  <c r="H93" i="3"/>
  <c r="H78" i="3"/>
  <c r="H104" i="3"/>
  <c r="H95" i="3"/>
  <c r="H44" i="3"/>
  <c r="H25" i="3"/>
  <c r="H103" i="3"/>
  <c r="H97" i="3"/>
  <c r="H89" i="3"/>
  <c r="H82" i="3"/>
  <c r="H102" i="3"/>
  <c r="H96" i="3"/>
  <c r="H16" i="3"/>
  <c r="H92" i="3"/>
  <c r="H88" i="3"/>
  <c r="H85" i="3"/>
  <c r="H81" i="3"/>
  <c r="H77" i="3"/>
  <c r="H73" i="3"/>
  <c r="H69" i="3"/>
  <c r="H62" i="3"/>
  <c r="H54" i="3"/>
  <c r="H50" i="3"/>
  <c r="H42" i="3"/>
  <c r="H36" i="3"/>
  <c r="H27" i="3"/>
  <c r="H15" i="3"/>
  <c r="G75" i="4"/>
  <c r="H66" i="4"/>
  <c r="H9" i="4"/>
  <c r="H21" i="4"/>
  <c r="H67" i="4"/>
  <c r="H8" i="4"/>
  <c r="G68" i="4"/>
  <c r="G64" i="1"/>
  <c r="G37" i="1"/>
  <c r="G93" i="1"/>
  <c r="G79" i="1"/>
  <c r="G2" i="1"/>
  <c r="H66" i="5"/>
  <c r="G96" i="5"/>
  <c r="H74" i="5"/>
  <c r="G100" i="5"/>
  <c r="G62" i="5"/>
  <c r="G46" i="5"/>
  <c r="G23" i="5"/>
  <c r="G94" i="5"/>
  <c r="G7" i="5"/>
  <c r="G10" i="2"/>
  <c r="H30" i="2"/>
  <c r="H23" i="2"/>
  <c r="G36" i="2"/>
  <c r="H33" i="2"/>
  <c r="G26" i="2"/>
  <c r="H29" i="2"/>
  <c r="G6" i="2"/>
  <c r="H8" i="2"/>
  <c r="G25" i="2"/>
  <c r="H13" i="2"/>
  <c r="G17" i="2"/>
  <c r="G39" i="2"/>
  <c r="G34" i="2"/>
  <c r="G27" i="2"/>
  <c r="G14" i="2"/>
  <c r="H42" i="2"/>
  <c r="G23" i="2"/>
  <c r="H38" i="2"/>
  <c r="G12" i="2"/>
  <c r="G33" i="2"/>
  <c r="G29" i="2"/>
  <c r="H22" i="2"/>
  <c r="G18" i="2"/>
  <c r="H11" i="2"/>
  <c r="H7" i="2"/>
  <c r="G4" i="2"/>
  <c r="H21" i="2"/>
  <c r="H20" i="2"/>
  <c r="G15" i="2"/>
  <c r="G28" i="2"/>
  <c r="G8" i="2"/>
  <c r="H28" i="3"/>
  <c r="H91" i="3"/>
  <c r="H87" i="3"/>
  <c r="H38" i="3"/>
  <c r="H80" i="3"/>
  <c r="H61" i="3"/>
  <c r="H100" i="3"/>
  <c r="H98" i="3"/>
  <c r="H32" i="3"/>
  <c r="H90" i="3"/>
  <c r="H86" i="3"/>
  <c r="H83" i="3"/>
  <c r="H14" i="3"/>
  <c r="H19" i="3"/>
  <c r="H6" i="3"/>
  <c r="H10" i="3"/>
  <c r="G17" i="3"/>
  <c r="H105" i="3"/>
  <c r="G102" i="3"/>
  <c r="H101" i="3"/>
  <c r="G96" i="3"/>
  <c r="G16" i="3"/>
  <c r="H31" i="3"/>
  <c r="G92" i="3"/>
  <c r="G88" i="3"/>
  <c r="G85" i="3"/>
  <c r="H84" i="3"/>
  <c r="G81" i="3"/>
  <c r="G77" i="3"/>
  <c r="H76" i="3"/>
  <c r="H72" i="3"/>
  <c r="H30" i="3"/>
  <c r="H65" i="3"/>
  <c r="H57" i="3"/>
  <c r="H53" i="3"/>
  <c r="H49" i="3"/>
  <c r="H45" i="3"/>
  <c r="H45" i="7"/>
  <c r="H34" i="3"/>
  <c r="H29" i="3"/>
  <c r="H23" i="3"/>
  <c r="H20" i="3"/>
  <c r="H4" i="3"/>
  <c r="H2" i="3"/>
  <c r="G105" i="3"/>
  <c r="G101" i="3"/>
  <c r="G28" i="3"/>
  <c r="G95" i="3"/>
  <c r="G31" i="3"/>
  <c r="G91" i="3"/>
  <c r="G87" i="3"/>
  <c r="G84" i="3"/>
  <c r="G80" i="3"/>
  <c r="H79" i="3"/>
  <c r="H75" i="3"/>
  <c r="G74" i="3"/>
  <c r="H71" i="3"/>
  <c r="G70" i="3"/>
  <c r="H68" i="3"/>
  <c r="G67" i="3"/>
  <c r="G63" i="3"/>
  <c r="G59" i="3"/>
  <c r="H56" i="3"/>
  <c r="G55" i="3"/>
  <c r="H52" i="3"/>
  <c r="G51" i="3"/>
  <c r="H48" i="3"/>
  <c r="G47" i="3"/>
  <c r="G43" i="3"/>
  <c r="H41" i="3"/>
  <c r="H37" i="3"/>
  <c r="H8" i="3"/>
  <c r="G33" i="3"/>
  <c r="G24" i="3"/>
  <c r="G22" i="3"/>
  <c r="G5" i="3"/>
  <c r="G3" i="3"/>
  <c r="G7" i="3"/>
  <c r="G9" i="3"/>
  <c r="H68" i="4"/>
  <c r="G72" i="4"/>
  <c r="H64" i="4"/>
  <c r="H60" i="4"/>
  <c r="G59" i="4"/>
  <c r="H56" i="4"/>
  <c r="H52" i="4"/>
  <c r="G50" i="4"/>
  <c r="H42" i="4"/>
  <c r="G2" i="4"/>
  <c r="G56" i="4"/>
  <c r="H30" i="4"/>
  <c r="H17" i="4"/>
  <c r="G53" i="4"/>
  <c r="G13" i="4"/>
  <c r="G76" i="4"/>
  <c r="H75" i="4"/>
  <c r="H54" i="4"/>
  <c r="H37" i="4"/>
  <c r="G19" i="4"/>
  <c r="H59" i="4"/>
  <c r="H50" i="4"/>
  <c r="G10" i="4"/>
  <c r="G8" i="4"/>
  <c r="H53" i="4"/>
  <c r="H72" i="4"/>
  <c r="H63" i="4"/>
  <c r="G52" i="4"/>
  <c r="H46" i="4"/>
  <c r="H45" i="4"/>
  <c r="G26" i="4"/>
  <c r="H16" i="4"/>
  <c r="G3" i="4"/>
  <c r="H70" i="4"/>
  <c r="G60" i="4"/>
  <c r="H55" i="4"/>
  <c r="H51" i="4"/>
  <c r="G43" i="4"/>
  <c r="H28" i="4"/>
  <c r="H10" i="4"/>
  <c r="G17" i="4"/>
  <c r="G4" i="4"/>
  <c r="H96" i="5"/>
  <c r="H87" i="5"/>
  <c r="H118" i="5"/>
  <c r="H113" i="5"/>
  <c r="H60" i="5"/>
  <c r="H54" i="5"/>
  <c r="H77" i="5"/>
  <c r="H68" i="5"/>
  <c r="H4" i="5"/>
  <c r="H94" i="5"/>
  <c r="H85" i="5"/>
  <c r="H61" i="5"/>
  <c r="H58" i="5"/>
  <c r="H121" i="5"/>
  <c r="H119" i="5"/>
  <c r="H111" i="5"/>
  <c r="H107" i="5"/>
  <c r="H103" i="5"/>
  <c r="G97" i="5"/>
  <c r="G74" i="5"/>
  <c r="G70" i="5"/>
  <c r="G2" i="5"/>
  <c r="G17" i="5"/>
  <c r="G14" i="5"/>
  <c r="G118" i="5"/>
  <c r="G113" i="5"/>
  <c r="G110" i="5"/>
  <c r="G106" i="5"/>
  <c r="G91" i="5"/>
  <c r="G56" i="5"/>
  <c r="G60" i="5"/>
  <c r="G55" i="5"/>
  <c r="G34" i="5"/>
  <c r="G8" i="5"/>
  <c r="G18" i="5"/>
  <c r="G3" i="5"/>
  <c r="H64" i="5"/>
  <c r="G52" i="5"/>
  <c r="G13" i="5"/>
  <c r="G46" i="1"/>
  <c r="G53" i="1"/>
  <c r="G13" i="1"/>
  <c r="G76" i="1"/>
  <c r="G59" i="1"/>
  <c r="G52" i="1"/>
  <c r="G31" i="1"/>
  <c r="G85" i="1"/>
  <c r="G39" i="1"/>
  <c r="G75" i="1"/>
  <c r="G27" i="1"/>
  <c r="G68" i="1"/>
  <c r="G63" i="1"/>
  <c r="G61" i="1"/>
  <c r="G58" i="1"/>
  <c r="G56" i="1"/>
  <c r="G44" i="1"/>
  <c r="G48" i="1"/>
  <c r="G8" i="1"/>
  <c r="G80" i="1"/>
  <c r="G45" i="1"/>
  <c r="G57" i="1"/>
  <c r="G49" i="1"/>
  <c r="G9" i="1"/>
  <c r="G7" i="1"/>
  <c r="G82" i="1"/>
  <c r="G78" i="1"/>
  <c r="G67" i="1"/>
  <c r="G30" i="1"/>
  <c r="G38" i="1"/>
  <c r="G50" i="1"/>
  <c r="G19" i="1"/>
  <c r="G22" i="1"/>
  <c r="G40" i="1"/>
  <c r="G29" i="1"/>
  <c r="G20" i="1"/>
  <c r="G32" i="1"/>
  <c r="G26" i="1"/>
  <c r="G92" i="1"/>
  <c r="G90" i="1"/>
  <c r="G83" i="1"/>
  <c r="G69" i="1"/>
  <c r="G17" i="1"/>
  <c r="G88" i="1"/>
  <c r="G74" i="1"/>
  <c r="G62" i="1"/>
  <c r="G21" i="1"/>
  <c r="G55" i="1"/>
  <c r="G18" i="1"/>
  <c r="G42" i="1"/>
  <c r="G3" i="1"/>
  <c r="G23" i="1"/>
  <c r="G86" i="1"/>
  <c r="G72" i="1"/>
  <c r="G33" i="1"/>
  <c r="G47" i="1"/>
  <c r="G84" i="1"/>
  <c r="G71" i="1"/>
  <c r="G36" i="1"/>
  <c r="G89" i="1"/>
  <c r="G51" i="1"/>
  <c r="G41" i="1"/>
  <c r="G25" i="1"/>
  <c r="G87" i="1"/>
  <c r="G34" i="1"/>
  <c r="G81" i="1"/>
  <c r="G77" i="1"/>
  <c r="G73" i="1"/>
  <c r="G70" i="1"/>
  <c r="G35" i="1"/>
  <c r="G65" i="1"/>
  <c r="G14" i="1"/>
  <c r="G60" i="1"/>
  <c r="G43" i="1"/>
  <c r="G54" i="1"/>
  <c r="G10" i="1"/>
  <c r="G12" i="1"/>
  <c r="G15" i="1"/>
  <c r="G4" i="1"/>
  <c r="F89" i="1" s="1"/>
  <c r="F14" i="6"/>
  <c r="F11" i="6"/>
  <c r="F6" i="6"/>
  <c r="F38" i="6"/>
  <c r="F10" i="6"/>
  <c r="F9" i="6"/>
  <c r="F16" i="6"/>
  <c r="F35" i="6"/>
  <c r="F3" i="6"/>
  <c r="F41" i="6"/>
  <c r="F23" i="6"/>
  <c r="F24" i="6"/>
  <c r="F29" i="6"/>
  <c r="F7" i="6"/>
  <c r="F32" i="6"/>
  <c r="F5" i="6"/>
  <c r="F21" i="6"/>
  <c r="F31" i="6"/>
  <c r="F26" i="6"/>
  <c r="F19" i="6"/>
  <c r="F22" i="6"/>
  <c r="F8" i="6"/>
  <c r="F15" i="6"/>
  <c r="F33" i="6"/>
  <c r="F27" i="6"/>
  <c r="F17" i="6"/>
  <c r="F28" i="6"/>
  <c r="F30" i="6"/>
  <c r="F20" i="6"/>
  <c r="F25" i="6"/>
  <c r="F40" i="6"/>
  <c r="F39" i="6"/>
  <c r="F13" i="6"/>
  <c r="F4" i="6"/>
  <c r="F37" i="6"/>
  <c r="F34" i="6"/>
  <c r="F36" i="6"/>
  <c r="F12" i="6"/>
  <c r="F2" i="6"/>
  <c r="F18" i="6"/>
  <c r="O44" i="4"/>
  <c r="G44" i="4" s="1"/>
  <c r="O77" i="4"/>
  <c r="G77" i="4" s="1"/>
  <c r="O69" i="4"/>
  <c r="G69" i="4" s="1"/>
  <c r="G64" i="4"/>
  <c r="O57" i="4"/>
  <c r="G57" i="4" s="1"/>
  <c r="G35" i="4"/>
  <c r="O78" i="4"/>
  <c r="H78" i="4" s="1"/>
  <c r="O65" i="4"/>
  <c r="H65" i="4" s="1"/>
  <c r="O58" i="4"/>
  <c r="H58" i="4" s="1"/>
  <c r="O36" i="4"/>
  <c r="G36" i="4" s="1"/>
  <c r="O25" i="4"/>
  <c r="G25" i="4" s="1"/>
  <c r="H4" i="4"/>
  <c r="H15" i="4"/>
  <c r="O14" i="4"/>
  <c r="G14" i="4" s="1"/>
  <c r="O7" i="4"/>
  <c r="H7" i="4" s="1"/>
  <c r="O74" i="4"/>
  <c r="G74" i="4" s="1"/>
  <c r="O49" i="4"/>
  <c r="H49" i="4" s="1"/>
  <c r="O11" i="4"/>
  <c r="G11" i="4" s="1"/>
  <c r="H43" i="4"/>
  <c r="O73" i="4"/>
  <c r="H73" i="4" s="1"/>
  <c r="O61" i="4"/>
  <c r="G61" i="4" s="1"/>
  <c r="O48" i="4"/>
  <c r="G48" i="4" s="1"/>
  <c r="O31" i="4"/>
  <c r="H31" i="4" s="1"/>
  <c r="O27" i="4"/>
  <c r="H27" i="4" s="1"/>
  <c r="H20" i="4"/>
  <c r="H6" i="4"/>
  <c r="O5" i="4"/>
  <c r="G5" i="4" s="1"/>
  <c r="G88" i="5"/>
  <c r="G28" i="5"/>
  <c r="G47" i="5"/>
  <c r="G43" i="5"/>
  <c r="G21" i="5"/>
  <c r="H49" i="5"/>
  <c r="H65" i="5"/>
  <c r="H116" i="5"/>
  <c r="G115" i="5"/>
  <c r="G98" i="5"/>
  <c r="G124" i="5"/>
  <c r="G95" i="5"/>
  <c r="G26" i="5"/>
  <c r="H3" i="5"/>
  <c r="G90" i="5"/>
  <c r="H99" i="5"/>
  <c r="G71" i="5"/>
  <c r="G38" i="5"/>
  <c r="G31" i="5"/>
  <c r="G84" i="5"/>
  <c r="H69" i="5"/>
  <c r="G87" i="5"/>
  <c r="H91" i="5"/>
  <c r="H123" i="5"/>
  <c r="G122" i="5"/>
  <c r="H110" i="5"/>
  <c r="H67" i="5"/>
  <c r="H72" i="5"/>
  <c r="G29" i="5"/>
  <c r="G9" i="5"/>
  <c r="G16" i="5"/>
  <c r="G54" i="5"/>
  <c r="H31" i="2"/>
  <c r="G2" i="2"/>
  <c r="G3" i="2"/>
  <c r="H19" i="2"/>
  <c r="H39" i="7"/>
  <c r="G13" i="2"/>
  <c r="G16" i="2"/>
  <c r="G5" i="2"/>
  <c r="F67" i="2" s="1"/>
  <c r="G11" i="2"/>
  <c r="F54" i="2"/>
  <c r="F57" i="2"/>
  <c r="F49" i="2"/>
  <c r="F70" i="2"/>
  <c r="F72" i="2"/>
  <c r="F31" i="2"/>
  <c r="F4" i="2"/>
  <c r="F51" i="2"/>
  <c r="F83" i="2"/>
  <c r="F89" i="2"/>
  <c r="F75" i="2"/>
  <c r="F28" i="2"/>
  <c r="F19" i="2"/>
  <c r="F90" i="2"/>
  <c r="F82" i="2"/>
  <c r="F12" i="2"/>
  <c r="F53" i="2"/>
  <c r="F77" i="2"/>
  <c r="F50" i="2"/>
  <c r="F62" i="2"/>
  <c r="F66" i="2"/>
  <c r="F81" i="2"/>
  <c r="F80" i="2"/>
  <c r="F55" i="2"/>
  <c r="F59" i="2"/>
  <c r="F61" i="2"/>
  <c r="F38" i="2"/>
  <c r="F46" i="2"/>
  <c r="F45" i="2"/>
  <c r="F85" i="2"/>
  <c r="F11" i="2"/>
  <c r="F7" i="2"/>
  <c r="F5" i="2"/>
  <c r="F14" i="2"/>
  <c r="F96" i="2"/>
  <c r="F93" i="2"/>
  <c r="F92" i="2"/>
  <c r="F91" i="2"/>
  <c r="F34" i="2"/>
  <c r="F3" i="2"/>
  <c r="F15" i="2"/>
  <c r="F6" i="2"/>
  <c r="F27" i="2"/>
  <c r="F22" i="2"/>
  <c r="F16" i="2"/>
  <c r="F10" i="2"/>
  <c r="F21" i="2"/>
  <c r="F37" i="2"/>
  <c r="F9" i="2"/>
  <c r="F75" i="1"/>
  <c r="F53" i="1"/>
  <c r="F11" i="1"/>
  <c r="F8" i="1"/>
  <c r="F23" i="1"/>
  <c r="F4" i="1"/>
  <c r="F93" i="1"/>
  <c r="F26" i="1"/>
  <c r="H7" i="3"/>
  <c r="H67" i="3"/>
  <c r="G75" i="3"/>
  <c r="G71" i="3"/>
  <c r="G68" i="3"/>
  <c r="G64" i="3"/>
  <c r="G52" i="3"/>
  <c r="G48" i="3"/>
  <c r="G44" i="3"/>
  <c r="G41" i="3"/>
  <c r="G37" i="3"/>
  <c r="G19" i="3"/>
  <c r="G6" i="3"/>
  <c r="G10" i="3"/>
  <c r="G106" i="3"/>
  <c r="H43" i="3"/>
  <c r="H33" i="3"/>
  <c r="H3" i="3"/>
  <c r="G104" i="3"/>
  <c r="G100" i="3"/>
  <c r="G98" i="3"/>
  <c r="G32" i="3"/>
  <c r="G13" i="3"/>
  <c r="G90" i="3"/>
  <c r="G86" i="3"/>
  <c r="G83" i="3"/>
  <c r="G79" i="3"/>
  <c r="H11" i="3"/>
  <c r="H47" i="3"/>
  <c r="G60" i="3"/>
  <c r="G56" i="3"/>
  <c r="G8" i="3"/>
  <c r="G18" i="3"/>
  <c r="G14" i="3"/>
  <c r="H70" i="3"/>
  <c r="G25" i="3"/>
  <c r="G103" i="3"/>
  <c r="G99" i="3"/>
  <c r="G97" i="3"/>
  <c r="G94" i="3"/>
  <c r="G93" i="3"/>
  <c r="G89" i="3"/>
  <c r="G26" i="3"/>
  <c r="G82" i="3"/>
  <c r="G78" i="3"/>
  <c r="H88" i="5"/>
  <c r="G67" i="5"/>
  <c r="G69" i="5"/>
  <c r="H31" i="5"/>
  <c r="G48" i="5"/>
  <c r="G59" i="5"/>
  <c r="H93" i="5"/>
  <c r="G101" i="5"/>
  <c r="G24" i="5"/>
  <c r="H63" i="5"/>
  <c r="H50" i="5"/>
  <c r="H76" i="5"/>
  <c r="H26" i="5"/>
  <c r="H75" i="5"/>
  <c r="H83" i="5"/>
  <c r="G30" i="5"/>
  <c r="H82" i="5"/>
  <c r="G92" i="5"/>
  <c r="G117" i="5"/>
  <c r="H109" i="5"/>
  <c r="H105" i="5"/>
  <c r="G102" i="5"/>
  <c r="G27" i="5"/>
  <c r="H80" i="5"/>
  <c r="G79" i="5"/>
  <c r="H53" i="5"/>
  <c r="H71" i="5"/>
  <c r="G45" i="5"/>
  <c r="G37" i="5"/>
  <c r="G22" i="5"/>
  <c r="G15" i="5"/>
  <c r="G123" i="5"/>
  <c r="G72" i="5"/>
  <c r="G19" i="5"/>
  <c r="G20" i="5"/>
  <c r="G12" i="5"/>
  <c r="H92" i="5"/>
  <c r="H97" i="5"/>
  <c r="H62" i="5"/>
  <c r="G10" i="5"/>
  <c r="G82" i="5"/>
  <c r="G109" i="5"/>
  <c r="G50" i="5"/>
  <c r="H79" i="5"/>
  <c r="G114" i="5"/>
  <c r="G40" i="5"/>
  <c r="G49" i="5"/>
  <c r="H11" i="5"/>
  <c r="H81" i="5"/>
  <c r="H89" i="5"/>
  <c r="H120" i="5"/>
  <c r="G116" i="5"/>
  <c r="G112" i="5"/>
  <c r="G108" i="5"/>
  <c r="G104" i="5"/>
  <c r="H98" i="5"/>
  <c r="H78" i="5"/>
  <c r="G51" i="5"/>
  <c r="G42" i="5"/>
  <c r="G39" i="5"/>
  <c r="G66" i="5"/>
  <c r="G64" i="5"/>
  <c r="G53" i="5"/>
  <c r="G36" i="5"/>
  <c r="G105" i="5"/>
  <c r="G83" i="5"/>
  <c r="G61" i="5"/>
  <c r="H117" i="5"/>
  <c r="H114" i="5"/>
  <c r="H124" i="5"/>
  <c r="G76" i="5"/>
  <c r="H102" i="5"/>
  <c r="H50" i="7"/>
  <c r="G25" i="5"/>
  <c r="H125" i="5"/>
  <c r="H35" i="5"/>
  <c r="G65" i="5"/>
  <c r="H59" i="5"/>
  <c r="H57" i="5"/>
  <c r="G93" i="5"/>
  <c r="H115" i="5"/>
  <c r="H101" i="5"/>
  <c r="H86" i="5"/>
  <c r="H73" i="5"/>
  <c r="G63" i="5"/>
  <c r="G44" i="5"/>
  <c r="G41" i="5"/>
  <c r="G32" i="5"/>
  <c r="G99" i="5"/>
  <c r="G111" i="5"/>
  <c r="G80" i="5"/>
  <c r="G75" i="5"/>
  <c r="H104" i="5"/>
  <c r="H2" i="5"/>
  <c r="H95" i="5"/>
  <c r="G33" i="5"/>
  <c r="G73" i="5"/>
  <c r="G107" i="5"/>
  <c r="G121" i="5"/>
  <c r="G57" i="5"/>
  <c r="G77" i="5"/>
  <c r="G58" i="5"/>
  <c r="H108" i="5"/>
  <c r="G103" i="5"/>
  <c r="G119" i="5"/>
  <c r="G120" i="5"/>
  <c r="G81" i="5"/>
  <c r="G35" i="5"/>
  <c r="G68" i="5"/>
  <c r="G85" i="5"/>
  <c r="H112" i="5"/>
  <c r="G89" i="5"/>
  <c r="G78" i="5"/>
  <c r="G86" i="5"/>
  <c r="G125" i="5"/>
  <c r="G4" i="5"/>
  <c r="F88" i="5" s="1"/>
  <c r="H70" i="5"/>
  <c r="G11" i="5"/>
  <c r="F33" i="5"/>
  <c r="F90" i="5"/>
  <c r="F71" i="5"/>
  <c r="F70" i="5"/>
  <c r="F9" i="5"/>
  <c r="F54" i="5"/>
  <c r="F27" i="5"/>
  <c r="F67" i="5"/>
  <c r="F37" i="5"/>
  <c r="F64" i="5"/>
  <c r="F42" i="5"/>
  <c r="F42" i="1"/>
  <c r="F91" i="1"/>
  <c r="F47" i="2"/>
  <c r="F35" i="2"/>
  <c r="H60" i="3"/>
  <c r="H64" i="3"/>
  <c r="H18" i="3"/>
  <c r="H55" i="3"/>
  <c r="H9" i="3"/>
  <c r="H51" i="3"/>
  <c r="H24" i="3"/>
  <c r="G76" i="3"/>
  <c r="G72" i="3"/>
  <c r="G30" i="3"/>
  <c r="G65" i="3"/>
  <c r="G61" i="3"/>
  <c r="G57" i="3"/>
  <c r="G53" i="3"/>
  <c r="G49" i="3"/>
  <c r="G45" i="3"/>
  <c r="G38" i="3"/>
  <c r="G34" i="3"/>
  <c r="G29" i="3"/>
  <c r="G23" i="3"/>
  <c r="G20" i="3"/>
  <c r="G4" i="3"/>
  <c r="G2" i="3"/>
  <c r="H74" i="3"/>
  <c r="H106" i="3"/>
  <c r="G73" i="3"/>
  <c r="G69" i="3"/>
  <c r="G66" i="3"/>
  <c r="G62" i="3"/>
  <c r="G58" i="3"/>
  <c r="G54" i="3"/>
  <c r="G50" i="3"/>
  <c r="G46" i="3"/>
  <c r="G42" i="3"/>
  <c r="G11" i="3"/>
  <c r="G36" i="3"/>
  <c r="G27" i="3"/>
  <c r="G15" i="3"/>
  <c r="G21" i="3"/>
  <c r="G12" i="3"/>
  <c r="F104" i="3"/>
  <c r="H76" i="4"/>
  <c r="G71" i="4"/>
  <c r="G70" i="4"/>
  <c r="G55" i="4"/>
  <c r="G54" i="4"/>
  <c r="G47" i="4"/>
  <c r="H47" i="4"/>
  <c r="G46" i="4"/>
  <c r="G45" i="4"/>
  <c r="G40" i="4"/>
  <c r="G37" i="4"/>
  <c r="G20" i="4"/>
  <c r="G33" i="4"/>
  <c r="H33" i="4"/>
  <c r="H26" i="4"/>
  <c r="G63" i="4"/>
  <c r="H62" i="4"/>
  <c r="G62" i="4"/>
  <c r="G30" i="4"/>
  <c r="H53" i="7"/>
  <c r="G28" i="4"/>
  <c r="G23" i="4"/>
  <c r="H23" i="4"/>
  <c r="G15" i="4"/>
  <c r="H13" i="4"/>
  <c r="G67" i="4"/>
  <c r="G66" i="4"/>
  <c r="G51" i="4"/>
  <c r="G9" i="4"/>
  <c r="G21" i="4"/>
  <c r="G42" i="4"/>
  <c r="G32" i="4"/>
  <c r="H32" i="4"/>
  <c r="G16" i="4"/>
  <c r="G6" i="4"/>
  <c r="F118" i="5" l="1"/>
  <c r="F39" i="5"/>
  <c r="F97" i="5"/>
  <c r="F60" i="5"/>
  <c r="F53" i="5"/>
  <c r="F17" i="5"/>
  <c r="F19" i="5"/>
  <c r="F69" i="5"/>
  <c r="F123" i="5"/>
  <c r="F84" i="5"/>
  <c r="F35" i="5"/>
  <c r="H67" i="7"/>
  <c r="F35" i="3"/>
  <c r="F39" i="3"/>
  <c r="F61" i="5"/>
  <c r="F96" i="5"/>
  <c r="F75" i="5"/>
  <c r="F63" i="5"/>
  <c r="F89" i="5"/>
  <c r="F100" i="5"/>
  <c r="F124" i="5"/>
  <c r="F43" i="5"/>
  <c r="F34" i="5"/>
  <c r="F62" i="5"/>
  <c r="F99" i="5"/>
  <c r="F109" i="5"/>
  <c r="F2" i="5"/>
  <c r="F86" i="2"/>
  <c r="F30" i="2"/>
  <c r="F13" i="2"/>
  <c r="F2" i="2"/>
  <c r="F41" i="2"/>
  <c r="F95" i="2"/>
  <c r="F36" i="2"/>
  <c r="F32" i="2"/>
  <c r="F69" i="2"/>
  <c r="F105" i="5"/>
  <c r="F29" i="5"/>
  <c r="F25" i="5"/>
  <c r="F104" i="5"/>
  <c r="F116" i="5"/>
  <c r="F50" i="5"/>
  <c r="F74" i="5"/>
  <c r="F108" i="5"/>
  <c r="F101" i="5"/>
  <c r="F83" i="5"/>
  <c r="F86" i="5"/>
  <c r="F103" i="3"/>
  <c r="F106" i="3"/>
  <c r="F28" i="3"/>
  <c r="H42" i="7"/>
  <c r="F63" i="1"/>
  <c r="F14" i="1"/>
  <c r="F48" i="1"/>
  <c r="F79" i="1"/>
  <c r="F97" i="1"/>
  <c r="F96" i="1"/>
  <c r="F29" i="2"/>
  <c r="F76" i="2"/>
  <c r="F44" i="2"/>
  <c r="F25" i="2"/>
  <c r="F84" i="2"/>
  <c r="F88" i="2"/>
  <c r="F114" i="3"/>
  <c r="F112" i="3"/>
  <c r="F113" i="3"/>
  <c r="F94" i="5"/>
  <c r="F42" i="2"/>
  <c r="F8" i="2"/>
  <c r="F99" i="2"/>
  <c r="F100" i="2"/>
  <c r="F78" i="2"/>
  <c r="F49" i="5"/>
  <c r="F120" i="5"/>
  <c r="F51" i="5"/>
  <c r="F81" i="5"/>
  <c r="F95" i="5"/>
  <c r="F38" i="5"/>
  <c r="F48" i="5"/>
  <c r="F14" i="5"/>
  <c r="F26" i="5"/>
  <c r="F31" i="5"/>
  <c r="F12" i="5"/>
  <c r="F16" i="5"/>
  <c r="F26" i="2"/>
  <c r="F64" i="2"/>
  <c r="F43" i="2"/>
  <c r="F33" i="2"/>
  <c r="F94" i="2"/>
  <c r="F52" i="2"/>
  <c r="F25" i="3"/>
  <c r="F11" i="3"/>
  <c r="F17" i="3"/>
  <c r="F105" i="3"/>
  <c r="F19" i="3"/>
  <c r="F18" i="3"/>
  <c r="F110" i="3"/>
  <c r="F3" i="1"/>
  <c r="F45" i="1"/>
  <c r="F19" i="1"/>
  <c r="F79" i="2"/>
  <c r="F56" i="2"/>
  <c r="F63" i="2"/>
  <c r="F60" i="2"/>
  <c r="F99" i="3"/>
  <c r="F38" i="3"/>
  <c r="H70" i="7"/>
  <c r="H49" i="7"/>
  <c r="H69" i="7"/>
  <c r="F15" i="5"/>
  <c r="F80" i="5"/>
  <c r="F114" i="5"/>
  <c r="F66" i="5"/>
  <c r="F93" i="5"/>
  <c r="F13" i="5"/>
  <c r="F103" i="5"/>
  <c r="F122" i="5"/>
  <c r="F22" i="5"/>
  <c r="F47" i="5"/>
  <c r="F87" i="2"/>
  <c r="F71" i="2"/>
  <c r="F73" i="2"/>
  <c r="F18" i="2"/>
  <c r="F56" i="1"/>
  <c r="F59" i="1"/>
  <c r="F54" i="1"/>
  <c r="F71" i="1"/>
  <c r="F37" i="1"/>
  <c r="F76" i="1"/>
  <c r="F39" i="1"/>
  <c r="F61" i="1"/>
  <c r="F57" i="1"/>
  <c r="F27" i="1"/>
  <c r="F58" i="1"/>
  <c r="F28" i="1"/>
  <c r="F81" i="1"/>
  <c r="F94" i="1"/>
  <c r="F52" i="1"/>
  <c r="F31" i="1"/>
  <c r="F7" i="1"/>
  <c r="F2" i="1"/>
  <c r="F44" i="1"/>
  <c r="F25" i="1"/>
  <c r="F60" i="1"/>
  <c r="F17" i="1"/>
  <c r="F92" i="1"/>
  <c r="F29" i="1"/>
  <c r="F95" i="1"/>
  <c r="F66" i="1"/>
  <c r="F85" i="1"/>
  <c r="F68" i="1"/>
  <c r="F13" i="1"/>
  <c r="F70" i="1"/>
  <c r="F35" i="1"/>
  <c r="F20" i="2"/>
  <c r="F111" i="3"/>
  <c r="F109" i="3"/>
  <c r="F40" i="3"/>
  <c r="F107" i="3"/>
  <c r="F108" i="3"/>
  <c r="F98" i="2"/>
  <c r="F48" i="2"/>
  <c r="F97" i="2"/>
  <c r="H3" i="7"/>
  <c r="H25" i="4"/>
  <c r="H68" i="7"/>
  <c r="F28" i="5"/>
  <c r="F39" i="2"/>
  <c r="F24" i="2"/>
  <c r="F119" i="5"/>
  <c r="F44" i="5"/>
  <c r="F8" i="5"/>
  <c r="F7" i="5"/>
  <c r="F24" i="5"/>
  <c r="F121" i="5"/>
  <c r="F82" i="5"/>
  <c r="F106" i="5"/>
  <c r="F68" i="5"/>
  <c r="F78" i="5"/>
  <c r="F117" i="5"/>
  <c r="F98" i="5"/>
  <c r="F11" i="5"/>
  <c r="F74" i="2"/>
  <c r="F65" i="2"/>
  <c r="F58" i="2"/>
  <c r="F100" i="3"/>
  <c r="F101" i="3"/>
  <c r="F13" i="3"/>
  <c r="F16" i="3"/>
  <c r="F94" i="3"/>
  <c r="G73" i="4"/>
  <c r="H74" i="4"/>
  <c r="G65" i="4"/>
  <c r="H14" i="4"/>
  <c r="F21" i="1"/>
  <c r="F64" i="1"/>
  <c r="F80" i="1"/>
  <c r="F38" i="1"/>
  <c r="F84" i="1"/>
  <c r="F87" i="1"/>
  <c r="F10" i="1"/>
  <c r="F77" i="1"/>
  <c r="F12" i="1"/>
  <c r="F5" i="1"/>
  <c r="F6" i="1"/>
  <c r="F51" i="1"/>
  <c r="F67" i="1"/>
  <c r="F15" i="1"/>
  <c r="F82" i="1"/>
  <c r="F43" i="1"/>
  <c r="F46" i="1"/>
  <c r="F65" i="1"/>
  <c r="F34" i="1"/>
  <c r="F73" i="1"/>
  <c r="F47" i="1"/>
  <c r="F41" i="1"/>
  <c r="F88" i="1"/>
  <c r="F83" i="1"/>
  <c r="F36" i="1"/>
  <c r="F62" i="1"/>
  <c r="F74" i="1"/>
  <c r="F49" i="1"/>
  <c r="F58" i="5"/>
  <c r="F87" i="5"/>
  <c r="F3" i="5"/>
  <c r="F41" i="5"/>
  <c r="F18" i="5"/>
  <c r="F59" i="5"/>
  <c r="F32" i="5"/>
  <c r="F4" i="5"/>
  <c r="F21" i="5"/>
  <c r="F110" i="5"/>
  <c r="F92" i="5"/>
  <c r="F77" i="5"/>
  <c r="F40" i="5"/>
  <c r="F45" i="5"/>
  <c r="F46" i="5"/>
  <c r="F111" i="5"/>
  <c r="F56" i="5"/>
  <c r="F23" i="2"/>
  <c r="F17" i="2"/>
  <c r="F68" i="2"/>
  <c r="F40" i="2"/>
  <c r="F102" i="3"/>
  <c r="F31" i="3"/>
  <c r="H35" i="7"/>
  <c r="H69" i="4"/>
  <c r="H48" i="4"/>
  <c r="G27" i="4"/>
  <c r="H61" i="4"/>
  <c r="H2" i="7"/>
  <c r="H11" i="4"/>
  <c r="H77" i="4"/>
  <c r="H5" i="4"/>
  <c r="F72" i="5"/>
  <c r="F23" i="5"/>
  <c r="F113" i="5"/>
  <c r="F73" i="5"/>
  <c r="F36" i="5"/>
  <c r="F112" i="5"/>
  <c r="F85" i="5"/>
  <c r="F20" i="5"/>
  <c r="F115" i="5"/>
  <c r="F107" i="5"/>
  <c r="F79" i="5"/>
  <c r="F69" i="1"/>
  <c r="F55" i="1"/>
  <c r="F78" i="1"/>
  <c r="F86" i="1"/>
  <c r="F32" i="1"/>
  <c r="F40" i="1"/>
  <c r="F50" i="1"/>
  <c r="F16" i="1"/>
  <c r="F72" i="1"/>
  <c r="F24" i="1"/>
  <c r="F20" i="1"/>
  <c r="F22" i="1"/>
  <c r="F18" i="1"/>
  <c r="F30" i="1"/>
  <c r="F9" i="1"/>
  <c r="F33" i="1"/>
  <c r="F90" i="1"/>
  <c r="H57" i="4"/>
  <c r="G49" i="4"/>
  <c r="G58" i="4"/>
  <c r="G78" i="4"/>
  <c r="H44" i="4"/>
  <c r="H21" i="7"/>
  <c r="G31" i="4"/>
  <c r="F64" i="4" s="1"/>
  <c r="G7" i="4"/>
  <c r="H36" i="4"/>
  <c r="F6" i="5"/>
  <c r="F102" i="5"/>
  <c r="F52" i="5"/>
  <c r="F10" i="5"/>
  <c r="F57" i="5"/>
  <c r="F76" i="5"/>
  <c r="F37" i="3"/>
  <c r="F95" i="3"/>
  <c r="F20" i="3"/>
  <c r="F87" i="3"/>
  <c r="F30" i="5"/>
  <c r="F5" i="5"/>
  <c r="F91" i="5"/>
  <c r="F125" i="5"/>
  <c r="F65" i="5"/>
  <c r="F55" i="5"/>
  <c r="F97" i="3"/>
  <c r="F36" i="3"/>
  <c r="F50" i="3"/>
  <c r="F66" i="3"/>
  <c r="F53" i="3"/>
  <c r="F30" i="3"/>
  <c r="F83" i="3"/>
  <c r="F78" i="3"/>
  <c r="F96" i="3"/>
  <c r="F88" i="3"/>
  <c r="F21" i="3"/>
  <c r="F54" i="3"/>
  <c r="F69" i="3"/>
  <c r="F10" i="3"/>
  <c r="F71" i="3"/>
  <c r="F3" i="3"/>
  <c r="F55" i="3"/>
  <c r="F74" i="3"/>
  <c r="F64" i="3"/>
  <c r="F63" i="3"/>
  <c r="F43" i="3"/>
  <c r="F33" i="3"/>
  <c r="F67" i="3"/>
  <c r="F56" i="3"/>
  <c r="F68" i="3"/>
  <c r="F70" i="3"/>
  <c r="F52" i="3"/>
  <c r="F24" i="3"/>
  <c r="F7" i="3"/>
  <c r="F5" i="3"/>
  <c r="F6" i="3"/>
  <c r="F9" i="3"/>
  <c r="F47" i="3"/>
  <c r="F44" i="3"/>
  <c r="F14" i="3"/>
  <c r="F51" i="3"/>
  <c r="F41" i="3"/>
  <c r="F75" i="3"/>
  <c r="F48" i="3"/>
  <c r="F60" i="3"/>
  <c r="F59" i="3"/>
  <c r="F22" i="3"/>
  <c r="F8" i="3"/>
  <c r="F23" i="3"/>
  <c r="F57" i="3"/>
  <c r="F72" i="3"/>
  <c r="F86" i="3"/>
  <c r="F82" i="3"/>
  <c r="F77" i="3"/>
  <c r="F92" i="3"/>
  <c r="F91" i="3"/>
  <c r="F27" i="3"/>
  <c r="F15" i="3"/>
  <c r="F42" i="3"/>
  <c r="F58" i="3"/>
  <c r="F73" i="3"/>
  <c r="F2" i="3"/>
  <c r="F29" i="3"/>
  <c r="F45" i="3"/>
  <c r="F61" i="3"/>
  <c r="F76" i="3"/>
  <c r="F90" i="3"/>
  <c r="F26" i="3"/>
  <c r="F81" i="3"/>
  <c r="F80" i="3"/>
  <c r="F98" i="3"/>
  <c r="F12" i="3"/>
  <c r="F46" i="3"/>
  <c r="F62" i="3"/>
  <c r="F4" i="3"/>
  <c r="F34" i="3"/>
  <c r="F49" i="3"/>
  <c r="F65" i="3"/>
  <c r="F79" i="3"/>
  <c r="F32" i="3"/>
  <c r="F89" i="3"/>
  <c r="F85" i="3"/>
  <c r="F84" i="3"/>
  <c r="F93" i="3"/>
  <c r="F69" i="4"/>
  <c r="F60" i="4"/>
  <c r="F58" i="4"/>
  <c r="F17" i="4"/>
  <c r="F56" i="4"/>
  <c r="F14" i="4"/>
  <c r="F72" i="4"/>
  <c r="F75" i="4"/>
  <c r="F36" i="4"/>
  <c r="F19" i="4"/>
  <c r="F50" i="4"/>
  <c r="F68" i="4"/>
  <c r="F8" i="4"/>
  <c r="F74" i="4"/>
  <c r="F26" i="4"/>
  <c r="F49" i="4"/>
  <c r="F59" i="4"/>
  <c r="F53" i="4"/>
  <c r="F4" i="4"/>
  <c r="F13" i="4"/>
  <c r="F27" i="4"/>
  <c r="F67" i="4"/>
  <c r="F42" i="4"/>
  <c r="F9" i="4"/>
  <c r="F15" i="4"/>
  <c r="F62" i="4"/>
  <c r="F40" i="4"/>
  <c r="F55" i="4"/>
  <c r="F61" i="4"/>
  <c r="F16" i="4"/>
  <c r="F5" i="4"/>
  <c r="F32" i="4"/>
  <c r="F21" i="4"/>
  <c r="F51" i="4"/>
  <c r="F30" i="4"/>
  <c r="F33" i="4"/>
  <c r="F47" i="4"/>
  <c r="F65" i="4"/>
  <c r="F57" i="4"/>
  <c r="F7" i="4"/>
  <c r="F11" i="4"/>
  <c r="F77" i="4"/>
  <c r="F44" i="4" l="1"/>
  <c r="F78" i="4"/>
  <c r="F41" i="4"/>
  <c r="F52" i="4"/>
  <c r="F43" i="4"/>
  <c r="F25" i="4"/>
  <c r="F76" i="4"/>
  <c r="F37" i="4"/>
  <c r="F46" i="4"/>
  <c r="F35" i="4"/>
  <c r="F3" i="4"/>
  <c r="F71" i="4"/>
  <c r="F54" i="4"/>
  <c r="F2" i="4"/>
  <c r="F70" i="4"/>
  <c r="F31" i="4"/>
  <c r="F10" i="4"/>
  <c r="F28" i="4"/>
  <c r="F73" i="4"/>
  <c r="F22" i="4"/>
  <c r="F34" i="4"/>
  <c r="F24" i="4"/>
  <c r="F6" i="4"/>
  <c r="F45" i="4"/>
  <c r="F48" i="4"/>
  <c r="F12" i="4"/>
  <c r="F63" i="4"/>
  <c r="F66" i="4"/>
  <c r="F20" i="4"/>
  <c r="F23" i="4"/>
  <c r="F39" i="4"/>
  <c r="F29" i="4"/>
  <c r="F38" i="4"/>
  <c r="F18" i="4"/>
</calcChain>
</file>

<file path=xl/sharedStrings.xml><?xml version="1.0" encoding="utf-8"?>
<sst xmlns="http://schemas.openxmlformats.org/spreadsheetml/2006/main" count="3513" uniqueCount="984">
  <si>
    <t>Cat</t>
  </si>
  <si>
    <t>Gender</t>
  </si>
  <si>
    <t>Last Name</t>
  </si>
  <si>
    <t>First Name</t>
  </si>
  <si>
    <t>Club/Team</t>
  </si>
  <si>
    <t>Rank</t>
  </si>
  <si>
    <t>2017 ARC Series Points</t>
  </si>
  <si>
    <t>Total Upgrade Points</t>
  </si>
  <si>
    <t>2017 Learn to Race Points</t>
  </si>
  <si>
    <t>2016 Learn to Race Points</t>
  </si>
  <si>
    <t>2016 Mass Start Upgrade Points</t>
  </si>
  <si>
    <t>2016 ITT Points</t>
  </si>
  <si>
    <t>2017 Out of Province Mass Start Upgrade Points</t>
  </si>
  <si>
    <t>2017 Out of Province ITT Upgrade Points</t>
  </si>
  <si>
    <t>2017 Mass Start Points</t>
  </si>
  <si>
    <t>2017 ITT Points2</t>
  </si>
  <si>
    <t>2017 Crit Poitns</t>
  </si>
  <si>
    <t>2017 GC/Omnium Points</t>
  </si>
  <si>
    <t>Velocity Stage Race - Road Race (B)</t>
  </si>
  <si>
    <t>Velocity Stage Race - ITT (B)</t>
  </si>
  <si>
    <t>Velocity Stage Race - Criterium (B)</t>
  </si>
  <si>
    <t>Velocity Stage Race - GC (A)</t>
  </si>
  <si>
    <t>Stieda Classic - Road Race (B)</t>
  </si>
  <si>
    <t>Stieda Classic - Criterium (B)</t>
  </si>
  <si>
    <t>Jason Lapierre Memorial Race - ITT (B)</t>
  </si>
  <si>
    <t>Classic of Highlandia</t>
  </si>
  <si>
    <t>RMCC - Road Race (B)2</t>
  </si>
  <si>
    <t>RMCC - Hill Climb (B)</t>
  </si>
  <si>
    <t>RMCC - Criterium (B)</t>
  </si>
  <si>
    <t>RMCC - Omnium (A)</t>
  </si>
  <si>
    <t>Canada Day Crit - 
Criterium Provicials (A)</t>
  </si>
  <si>
    <t>Suffer Like a Dog (Pound) (B)</t>
  </si>
  <si>
    <t>Stampede Road Race - 
Road Provincial Championships (A)</t>
  </si>
  <si>
    <t>Strathcona County TT</t>
  </si>
  <si>
    <t>Strathcona County Crit</t>
  </si>
  <si>
    <t>Pedalhead ITT (B)</t>
  </si>
  <si>
    <t>Youth Criterium Provincials</t>
  </si>
  <si>
    <t>Tour de Bowness - Hill Climb (B)</t>
  </si>
  <si>
    <t>Tour de Bowness - Criterium (B)</t>
  </si>
  <si>
    <t>Tour de Bowness - Omnium (A)</t>
  </si>
  <si>
    <t>PRW Road Race</t>
  </si>
  <si>
    <t>PRW Crit</t>
  </si>
  <si>
    <t>ITT Provincial Championships (A)</t>
  </si>
  <si>
    <t>Column7</t>
  </si>
  <si>
    <t>Column8</t>
  </si>
  <si>
    <t>Column9</t>
  </si>
  <si>
    <t>Column10</t>
  </si>
  <si>
    <t>Column1</t>
  </si>
  <si>
    <t>Column2</t>
  </si>
  <si>
    <t>Column3</t>
  </si>
  <si>
    <t>Column4</t>
  </si>
  <si>
    <t>Column5</t>
  </si>
  <si>
    <t>2F</t>
  </si>
  <si>
    <t>F</t>
  </si>
  <si>
    <t>MANCA</t>
  </si>
  <si>
    <t>Terra</t>
  </si>
  <si>
    <t>Velocity CC</t>
  </si>
  <si>
    <t>TALMAN</t>
  </si>
  <si>
    <t>Anna</t>
  </si>
  <si>
    <t>GIBSON</t>
  </si>
  <si>
    <t>Kinley</t>
  </si>
  <si>
    <t>Trek Red Truck p/b Mosaic Homes</t>
  </si>
  <si>
    <t>COUND</t>
  </si>
  <si>
    <t>Pauline</t>
  </si>
  <si>
    <t>Calgary Crankmasters</t>
  </si>
  <si>
    <t xml:space="preserve">HARVIE*  </t>
  </si>
  <si>
    <t>Emeliah</t>
  </si>
  <si>
    <t>Rundle Mountain Cycling Club</t>
  </si>
  <si>
    <t xml:space="preserve">POIDEVIN  </t>
  </si>
  <si>
    <t>Sara</t>
  </si>
  <si>
    <t>Bicisport</t>
  </si>
  <si>
    <t>2M</t>
  </si>
  <si>
    <t>M</t>
  </si>
  <si>
    <t>MUIR</t>
  </si>
  <si>
    <t>Warren</t>
  </si>
  <si>
    <t>The Lead Out Project</t>
  </si>
  <si>
    <t xml:space="preserve">DAVIDSON </t>
  </si>
  <si>
    <t>Andrew</t>
  </si>
  <si>
    <t xml:space="preserve">BENNETT </t>
  </si>
  <si>
    <t>Matthew</t>
  </si>
  <si>
    <t>ENTER</t>
  </si>
  <si>
    <t>Marc</t>
  </si>
  <si>
    <t xml:space="preserve">CRANE </t>
  </si>
  <si>
    <t>Robert</t>
  </si>
  <si>
    <t xml:space="preserve">Synergy Racing </t>
  </si>
  <si>
    <t xml:space="preserve">BAYER </t>
  </si>
  <si>
    <t>Evan</t>
  </si>
  <si>
    <t>WOOD</t>
  </si>
  <si>
    <t>Dan</t>
  </si>
  <si>
    <t>Independent</t>
  </si>
  <si>
    <t xml:space="preserve">BEALL </t>
  </si>
  <si>
    <t>Isaac</t>
  </si>
  <si>
    <t xml:space="preserve">TOPPINGS </t>
  </si>
  <si>
    <t>Connor</t>
  </si>
  <si>
    <t>GONZALEZ</t>
  </si>
  <si>
    <t>Willy</t>
  </si>
  <si>
    <t>Top Gear</t>
  </si>
  <si>
    <t xml:space="preserve">BSCHADEN </t>
  </si>
  <si>
    <t>Ben</t>
  </si>
  <si>
    <t>United Cycle</t>
  </si>
  <si>
    <t>VAN DEN HAM</t>
  </si>
  <si>
    <t>Michael</t>
  </si>
  <si>
    <t>DEBELLEFEUILLE</t>
  </si>
  <si>
    <t>Craig</t>
  </si>
  <si>
    <t>Cyclemeisters/Bow Cycle</t>
  </si>
  <si>
    <t xml:space="preserve">MUNDY </t>
  </si>
  <si>
    <t>Stephen</t>
  </si>
  <si>
    <t>Pedalhead Road Works</t>
  </si>
  <si>
    <t>DUPUIS</t>
  </si>
  <si>
    <t>MCKNIGHT</t>
  </si>
  <si>
    <t>Bailey</t>
  </si>
  <si>
    <t>H&amp;R Block Pro Cycling</t>
  </si>
  <si>
    <t xml:space="preserve">KLARENBACH </t>
  </si>
  <si>
    <t>Scott</t>
  </si>
  <si>
    <t>Edmonton Road &amp; Track Club</t>
  </si>
  <si>
    <t xml:space="preserve">ROKOSH </t>
  </si>
  <si>
    <t>Kevin</t>
  </si>
  <si>
    <t>MEDINSKI</t>
  </si>
  <si>
    <t>Micah</t>
  </si>
  <si>
    <t xml:space="preserve">OWEN </t>
  </si>
  <si>
    <t>Dougal</t>
  </si>
  <si>
    <t xml:space="preserve">ADOMONIS </t>
  </si>
  <si>
    <t>Lukas</t>
  </si>
  <si>
    <t>Juventus</t>
  </si>
  <si>
    <t>BECKER</t>
  </si>
  <si>
    <t>Stephan</t>
  </si>
  <si>
    <t>Peloton Racing p/b Northern Backup</t>
  </si>
  <si>
    <t xml:space="preserve">PROCHE </t>
  </si>
  <si>
    <t>Jason</t>
  </si>
  <si>
    <t xml:space="preserve">WILSON </t>
  </si>
  <si>
    <t xml:space="preserve">FAAS </t>
  </si>
  <si>
    <t>Mark</t>
  </si>
  <si>
    <t>MACDONALD</t>
  </si>
  <si>
    <t>Geoff</t>
  </si>
  <si>
    <t xml:space="preserve">JENSEN </t>
  </si>
  <si>
    <t>Eric</t>
  </si>
  <si>
    <t>CLARKE</t>
  </si>
  <si>
    <t>Duncan</t>
  </si>
  <si>
    <t>Grande Prairie Wheelers</t>
  </si>
  <si>
    <t>WILLIAMS</t>
  </si>
  <si>
    <t>Trev</t>
  </si>
  <si>
    <t>Speed Theory Cycling</t>
  </si>
  <si>
    <t>GIBBONS</t>
  </si>
  <si>
    <t>Darren</t>
  </si>
  <si>
    <t>BLAND</t>
  </si>
  <si>
    <t>Dennis</t>
  </si>
  <si>
    <t>BUNNIN</t>
  </si>
  <si>
    <t>Shawn</t>
  </si>
  <si>
    <t>Deadgoat Racing</t>
  </si>
  <si>
    <t>FERRIS</t>
  </si>
  <si>
    <t>LOEWEN</t>
  </si>
  <si>
    <t>Erik</t>
  </si>
  <si>
    <t xml:space="preserve">GOMES* </t>
  </si>
  <si>
    <t>Christian</t>
  </si>
  <si>
    <t>Ascent Cycle</t>
  </si>
  <si>
    <t>CLAFFEY</t>
  </si>
  <si>
    <t>Jakob</t>
  </si>
  <si>
    <t>FURLONG</t>
  </si>
  <si>
    <t>Barrie</t>
  </si>
  <si>
    <t>Soul Sportif</t>
  </si>
  <si>
    <t>VERVEDA*</t>
  </si>
  <si>
    <t xml:space="preserve">PERRON </t>
  </si>
  <si>
    <t>Jeff</t>
  </si>
  <si>
    <t>STICKLAND</t>
  </si>
  <si>
    <t>Mike</t>
  </si>
  <si>
    <t>LIVESEY*</t>
  </si>
  <si>
    <t>Aidan</t>
  </si>
  <si>
    <t xml:space="preserve">FALKENBERG </t>
  </si>
  <si>
    <t>Aaron</t>
  </si>
  <si>
    <t xml:space="preserve">PAAUWE </t>
  </si>
  <si>
    <t>Reinier</t>
  </si>
  <si>
    <t xml:space="preserve">NELSON </t>
  </si>
  <si>
    <t>Lee</t>
  </si>
  <si>
    <t xml:space="preserve">ADAMSON </t>
  </si>
  <si>
    <t>Shaun</t>
  </si>
  <si>
    <t>ANDERSON</t>
  </si>
  <si>
    <t>Kyle</t>
  </si>
  <si>
    <t>AULD</t>
  </si>
  <si>
    <t>Ian</t>
  </si>
  <si>
    <t xml:space="preserve">BARR </t>
  </si>
  <si>
    <t>Sean</t>
  </si>
  <si>
    <t>BURTNIK</t>
  </si>
  <si>
    <t>Mason</t>
  </si>
  <si>
    <t>SMARTSAVVY+ pb IRIS</t>
  </si>
  <si>
    <t>COPELAND</t>
  </si>
  <si>
    <t>Bruce</t>
  </si>
  <si>
    <t>CROSTON</t>
  </si>
  <si>
    <t>Colin</t>
  </si>
  <si>
    <t xml:space="preserve">DEAN </t>
  </si>
  <si>
    <t>James</t>
  </si>
  <si>
    <t>ELLIOTT</t>
  </si>
  <si>
    <t>Nathan</t>
  </si>
  <si>
    <t>Hardcore Cycling Club</t>
  </si>
  <si>
    <t xml:space="preserve">EPP </t>
  </si>
  <si>
    <t>Noah</t>
  </si>
  <si>
    <t xml:space="preserve">HENRY </t>
  </si>
  <si>
    <t>Troy</t>
  </si>
  <si>
    <t xml:space="preserve">HOLMES </t>
  </si>
  <si>
    <t>David</t>
  </si>
  <si>
    <t xml:space="preserve">KILLICK </t>
  </si>
  <si>
    <t>Anthony</t>
  </si>
  <si>
    <t>KNIGHT</t>
  </si>
  <si>
    <t>Peter</t>
  </si>
  <si>
    <t xml:space="preserve">KROPF </t>
  </si>
  <si>
    <t>Joshua</t>
  </si>
  <si>
    <t>LAMB</t>
  </si>
  <si>
    <t>Jamie</t>
  </si>
  <si>
    <t>MCCONNELL</t>
  </si>
  <si>
    <t xml:space="preserve">MILLS-CONNERY </t>
  </si>
  <si>
    <t>Fraser</t>
  </si>
  <si>
    <t xml:space="preserve">MULLER </t>
  </si>
  <si>
    <t>Kaleb</t>
  </si>
  <si>
    <t xml:space="preserve">NILES </t>
  </si>
  <si>
    <t xml:space="preserve">PERSON </t>
  </si>
  <si>
    <t>Brett</t>
  </si>
  <si>
    <t>REID</t>
  </si>
  <si>
    <t xml:space="preserve">Rob  </t>
  </si>
  <si>
    <t xml:space="preserve">ROCKWELL </t>
  </si>
  <si>
    <t xml:space="preserve">SMITH </t>
  </si>
  <si>
    <t>Tyson</t>
  </si>
  <si>
    <t xml:space="preserve">SMITHEMAN </t>
  </si>
  <si>
    <t>Spencer</t>
  </si>
  <si>
    <t>YOUNG</t>
  </si>
  <si>
    <t>3F</t>
  </si>
  <si>
    <t>LEMISKI</t>
  </si>
  <si>
    <t>Meghan</t>
  </si>
  <si>
    <t>PAAUWE</t>
  </si>
  <si>
    <t>Melissa</t>
  </si>
  <si>
    <t>TELFORD</t>
  </si>
  <si>
    <t>Shauna</t>
  </si>
  <si>
    <t>Team ATAC</t>
  </si>
  <si>
    <t>BOYLE</t>
  </si>
  <si>
    <t>Kailee</t>
  </si>
  <si>
    <t>Crave Racing</t>
  </si>
  <si>
    <t>MICHALSKI</t>
  </si>
  <si>
    <t>Marie</t>
  </si>
  <si>
    <t>KENDELL</t>
  </si>
  <si>
    <t>Janelle</t>
  </si>
  <si>
    <t>RUTTAN</t>
  </si>
  <si>
    <t>Erin</t>
  </si>
  <si>
    <t>TRAXLER*</t>
  </si>
  <si>
    <t>Anna Gabrielle</t>
  </si>
  <si>
    <t xml:space="preserve">DUDEMAINE </t>
  </si>
  <si>
    <t>Anne-Julie</t>
  </si>
  <si>
    <t>BUCHIGNANI</t>
  </si>
  <si>
    <t>Sherri</t>
  </si>
  <si>
    <t>HARGREAVES</t>
  </si>
  <si>
    <t>Samantha</t>
  </si>
  <si>
    <t>WEBSTER</t>
  </si>
  <si>
    <t>Brittany</t>
  </si>
  <si>
    <t>HAGEDORN</t>
  </si>
  <si>
    <t xml:space="preserve">Kara </t>
  </si>
  <si>
    <t>Gail</t>
  </si>
  <si>
    <t>FERGUSSON</t>
  </si>
  <si>
    <t>Kendra</t>
  </si>
  <si>
    <t>TCR Sports Lab</t>
  </si>
  <si>
    <t>UTTING</t>
  </si>
  <si>
    <t>Sonia</t>
  </si>
  <si>
    <t>SPAN Racing</t>
  </si>
  <si>
    <t>MALCOLM</t>
  </si>
  <si>
    <t>Colleen</t>
  </si>
  <si>
    <t xml:space="preserve">CURTIS </t>
  </si>
  <si>
    <t>Katy</t>
  </si>
  <si>
    <t>KOENIG</t>
  </si>
  <si>
    <t>SHANTEL</t>
  </si>
  <si>
    <t>Kokanee Redbike</t>
  </si>
  <si>
    <t>MCCARTHY</t>
  </si>
  <si>
    <t>Katharine</t>
  </si>
  <si>
    <t>WOZNY</t>
  </si>
  <si>
    <t>3M</t>
  </si>
  <si>
    <t>LANGILLE</t>
  </si>
  <si>
    <t>Brandon</t>
  </si>
  <si>
    <t>Jacob</t>
  </si>
  <si>
    <t>PINTER FINDLATER</t>
  </si>
  <si>
    <t>Dylan</t>
  </si>
  <si>
    <t>TOTH</t>
  </si>
  <si>
    <t>Ethan</t>
  </si>
  <si>
    <t>PUGH</t>
  </si>
  <si>
    <t>Adam</t>
  </si>
  <si>
    <t xml:space="preserve">ROPER </t>
  </si>
  <si>
    <t>Curtis</t>
  </si>
  <si>
    <t>ARNOLD</t>
  </si>
  <si>
    <t>NOBLE</t>
  </si>
  <si>
    <t xml:space="preserve">WALDHUBER </t>
  </si>
  <si>
    <t>Headwinds CC</t>
  </si>
  <si>
    <t>MARTENS</t>
  </si>
  <si>
    <t>Blizzard Bike Club</t>
  </si>
  <si>
    <t>EVANS</t>
  </si>
  <si>
    <t>Neil</t>
  </si>
  <si>
    <t>KING</t>
  </si>
  <si>
    <t>Don</t>
  </si>
  <si>
    <t>LOUIS*</t>
  </si>
  <si>
    <t xml:space="preserve">DAHMS </t>
  </si>
  <si>
    <t>Terence</t>
  </si>
  <si>
    <t>RUSH</t>
  </si>
  <si>
    <t>Shane</t>
  </si>
  <si>
    <t xml:space="preserve">STANKEVICIUS </t>
  </si>
  <si>
    <t>Joe</t>
  </si>
  <si>
    <t>SUTHERLAND</t>
  </si>
  <si>
    <t>Alan</t>
  </si>
  <si>
    <t>Central Alberta Bicycle Club</t>
  </si>
  <si>
    <t>TYMCHUK</t>
  </si>
  <si>
    <t>Brad</t>
  </si>
  <si>
    <t>CARVER</t>
  </si>
  <si>
    <t xml:space="preserve">HIGUCHI </t>
  </si>
  <si>
    <t>Masa</t>
  </si>
  <si>
    <t>ANTONIOU</t>
  </si>
  <si>
    <t>Lampros</t>
  </si>
  <si>
    <t>THUMLERT</t>
  </si>
  <si>
    <t>Brent</t>
  </si>
  <si>
    <t xml:space="preserve">MACKENZIE </t>
  </si>
  <si>
    <t>DELOS REYES</t>
  </si>
  <si>
    <t>Manny</t>
  </si>
  <si>
    <t>Mud Sweat and Gears</t>
  </si>
  <si>
    <t>WATSON</t>
  </si>
  <si>
    <t>Daniel</t>
  </si>
  <si>
    <t>TOPILKO</t>
  </si>
  <si>
    <t>RIESS</t>
  </si>
  <si>
    <t>Kenneth</t>
  </si>
  <si>
    <t>VANDYK</t>
  </si>
  <si>
    <t>Jack</t>
  </si>
  <si>
    <t xml:space="preserve">DAVIS </t>
  </si>
  <si>
    <t>BRANDRICK</t>
  </si>
  <si>
    <t>Rob</t>
  </si>
  <si>
    <t>ERMANTROUT</t>
  </si>
  <si>
    <t>Paul</t>
  </si>
  <si>
    <t xml:space="preserve">KENDAL </t>
  </si>
  <si>
    <t>BULGER</t>
  </si>
  <si>
    <t xml:space="preserve">Tim  </t>
  </si>
  <si>
    <t xml:space="preserve">ROSSMANN </t>
  </si>
  <si>
    <t>Cranky's Bike Shop</t>
  </si>
  <si>
    <t>FRASER</t>
  </si>
  <si>
    <t>DeJong Design p/b Road</t>
  </si>
  <si>
    <t>DELFS</t>
  </si>
  <si>
    <t>Momentum Cycling</t>
  </si>
  <si>
    <t>COUNTRYMAN</t>
  </si>
  <si>
    <t>Brian</t>
  </si>
  <si>
    <t>MAK</t>
  </si>
  <si>
    <t>Tommy</t>
  </si>
  <si>
    <t>DODD</t>
  </si>
  <si>
    <t>Martin</t>
  </si>
  <si>
    <t>HEACOCK</t>
  </si>
  <si>
    <t>Edward</t>
  </si>
  <si>
    <t>JANSSEN**</t>
  </si>
  <si>
    <t>Jayke</t>
  </si>
  <si>
    <t>HAMILTON</t>
  </si>
  <si>
    <t>Nicolas</t>
  </si>
  <si>
    <t>KENNEDY</t>
  </si>
  <si>
    <t>Ryan</t>
  </si>
  <si>
    <t>DOORNBOS</t>
  </si>
  <si>
    <t xml:space="preserve">BELCHER </t>
  </si>
  <si>
    <t>Derek</t>
  </si>
  <si>
    <t>AUER</t>
  </si>
  <si>
    <t>Thomas</t>
  </si>
  <si>
    <t xml:space="preserve">FENNELL </t>
  </si>
  <si>
    <t>Mitchell</t>
  </si>
  <si>
    <t>AUSTEN</t>
  </si>
  <si>
    <t>Timothy</t>
  </si>
  <si>
    <t>SAVIN</t>
  </si>
  <si>
    <t xml:space="preserve">KIRKER </t>
  </si>
  <si>
    <t>University of British Columbia</t>
  </si>
  <si>
    <t>RAYNER</t>
  </si>
  <si>
    <t>Phil</t>
  </si>
  <si>
    <t>DICKINSON</t>
  </si>
  <si>
    <t>Cory</t>
  </si>
  <si>
    <t xml:space="preserve">GODLONTON </t>
  </si>
  <si>
    <t>Cody</t>
  </si>
  <si>
    <t>Calgary Bicycle Track League</t>
  </si>
  <si>
    <t xml:space="preserve">HOWARD </t>
  </si>
  <si>
    <t>Bryon</t>
  </si>
  <si>
    <t xml:space="preserve">JACSO </t>
  </si>
  <si>
    <t>Ferenc</t>
  </si>
  <si>
    <t xml:space="preserve">BERGMANN </t>
  </si>
  <si>
    <t>Karel</t>
  </si>
  <si>
    <t>KENNY</t>
  </si>
  <si>
    <t>RUMSEY</t>
  </si>
  <si>
    <t xml:space="preserve">BURTNIK </t>
  </si>
  <si>
    <t>Bill</t>
  </si>
  <si>
    <t xml:space="preserve">DIXON </t>
  </si>
  <si>
    <t>PARADIS</t>
  </si>
  <si>
    <t>Clayton</t>
  </si>
  <si>
    <t>DYCKE</t>
  </si>
  <si>
    <t>Greg</t>
  </si>
  <si>
    <t>Lance</t>
  </si>
  <si>
    <t xml:space="preserve">MUNRO </t>
  </si>
  <si>
    <t>PARKER</t>
  </si>
  <si>
    <t xml:space="preserve">COGHLAN </t>
  </si>
  <si>
    <t>SACKNEY</t>
  </si>
  <si>
    <t xml:space="preserve">ROBINSON </t>
  </si>
  <si>
    <t>CROCKETT</t>
  </si>
  <si>
    <t xml:space="preserve">Ken </t>
  </si>
  <si>
    <t>4F</t>
  </si>
  <si>
    <t>FOSTER</t>
  </si>
  <si>
    <t>Sarah</t>
  </si>
  <si>
    <t>BOWLES</t>
  </si>
  <si>
    <t>Diane</t>
  </si>
  <si>
    <t>Café Roubaix</t>
  </si>
  <si>
    <t>COLLIER</t>
  </si>
  <si>
    <t>Devaney</t>
  </si>
  <si>
    <t>CASTRO</t>
  </si>
  <si>
    <t>Kelsey</t>
  </si>
  <si>
    <t>MEC Calgary</t>
  </si>
  <si>
    <t>POIDEVIN</t>
  </si>
  <si>
    <t>Eva</t>
  </si>
  <si>
    <t>WILSON-GIBBONS</t>
  </si>
  <si>
    <t>Jenny</t>
  </si>
  <si>
    <t>STROHSCHEIN</t>
  </si>
  <si>
    <t>Elka</t>
  </si>
  <si>
    <t>SOMERSET</t>
  </si>
  <si>
    <t>Lindsay</t>
  </si>
  <si>
    <t>DONALDSON</t>
  </si>
  <si>
    <t>Shawna</t>
  </si>
  <si>
    <t>POIRIER</t>
  </si>
  <si>
    <t>Suzie</t>
  </si>
  <si>
    <t>LILLY</t>
  </si>
  <si>
    <t>Jessie</t>
  </si>
  <si>
    <t>CAMICIOLI</t>
  </si>
  <si>
    <t>Emma</t>
  </si>
  <si>
    <t>GORDON</t>
  </si>
  <si>
    <t>Shannon</t>
  </si>
  <si>
    <t>ELLIS</t>
  </si>
  <si>
    <t>Meika</t>
  </si>
  <si>
    <t>4M</t>
  </si>
  <si>
    <t>Jackson</t>
  </si>
  <si>
    <t>LAVOIE</t>
  </si>
  <si>
    <t>Rejean</t>
  </si>
  <si>
    <t>POOTZ</t>
  </si>
  <si>
    <t xml:space="preserve">SAMETZ </t>
  </si>
  <si>
    <t>MATHEUSIK</t>
  </si>
  <si>
    <t>BOILEAU</t>
  </si>
  <si>
    <t>MOTT</t>
  </si>
  <si>
    <t>BACHMAN</t>
  </si>
  <si>
    <t>Jay</t>
  </si>
  <si>
    <t>KIM</t>
  </si>
  <si>
    <t>Robin</t>
  </si>
  <si>
    <t>NGUYEN</t>
  </si>
  <si>
    <t>Albert</t>
  </si>
  <si>
    <t>HUGHES</t>
  </si>
  <si>
    <t>LOF*</t>
  </si>
  <si>
    <t>Lars</t>
  </si>
  <si>
    <t>BASTARACHE</t>
  </si>
  <si>
    <t>DE VERA</t>
  </si>
  <si>
    <t>Aldrin</t>
  </si>
  <si>
    <t>JOHNSTON</t>
  </si>
  <si>
    <t>SHORTRIDGE</t>
  </si>
  <si>
    <t>Travis</t>
  </si>
  <si>
    <t>54 Blue</t>
  </si>
  <si>
    <t>WATTS</t>
  </si>
  <si>
    <t>Graham</t>
  </si>
  <si>
    <t>MOORE</t>
  </si>
  <si>
    <t xml:space="preserve">KING </t>
  </si>
  <si>
    <t>HEGER</t>
  </si>
  <si>
    <t>Elmar</t>
  </si>
  <si>
    <t>KITSON</t>
  </si>
  <si>
    <t>Jeremy</t>
  </si>
  <si>
    <t>MACKIE</t>
  </si>
  <si>
    <t>Jeffrey</t>
  </si>
  <si>
    <t>Mika</t>
  </si>
  <si>
    <t xml:space="preserve">DODD </t>
  </si>
  <si>
    <t>THOMAS</t>
  </si>
  <si>
    <t>Redbike</t>
  </si>
  <si>
    <t>VILLENEUVE</t>
  </si>
  <si>
    <t xml:space="preserve">NICHOLSON </t>
  </si>
  <si>
    <t>Gregory</t>
  </si>
  <si>
    <t xml:space="preserve">LEMISKI </t>
  </si>
  <si>
    <t>HAGEN</t>
  </si>
  <si>
    <t>JAMIESON</t>
  </si>
  <si>
    <t>Bryce</t>
  </si>
  <si>
    <t>BIRD</t>
  </si>
  <si>
    <t>Jon</t>
  </si>
  <si>
    <t>WILLIAMSON</t>
  </si>
  <si>
    <t>Philip</t>
  </si>
  <si>
    <t>PETRYSHEN</t>
  </si>
  <si>
    <t>Wyatt</t>
  </si>
  <si>
    <t>SANTOS</t>
  </si>
  <si>
    <t>John Bernard</t>
  </si>
  <si>
    <t>PETTY</t>
  </si>
  <si>
    <t>BOLIVAR</t>
  </si>
  <si>
    <t>Chris</t>
  </si>
  <si>
    <t xml:space="preserve">BURTON </t>
  </si>
  <si>
    <t>DYCK</t>
  </si>
  <si>
    <t>Dale</t>
  </si>
  <si>
    <t>CHAN</t>
  </si>
  <si>
    <t>Titus</t>
  </si>
  <si>
    <t xml:space="preserve">STANKOVSKI </t>
  </si>
  <si>
    <t>Ilija</t>
  </si>
  <si>
    <t xml:space="preserve">BERGMAN </t>
  </si>
  <si>
    <t>Joseph</t>
  </si>
  <si>
    <t>ENGLISH</t>
  </si>
  <si>
    <t>Puncheur Cycling</t>
  </si>
  <si>
    <t>FEDOROSHYN</t>
  </si>
  <si>
    <t>Bow Cyclist Club</t>
  </si>
  <si>
    <t>VAN JAARSVELDT</t>
  </si>
  <si>
    <t>Hendrik</t>
  </si>
  <si>
    <t>HOWE</t>
  </si>
  <si>
    <t>BOYCHUK</t>
  </si>
  <si>
    <t>JANZEN</t>
  </si>
  <si>
    <t>KENZIE</t>
  </si>
  <si>
    <t xml:space="preserve">WALSH </t>
  </si>
  <si>
    <t>Patrick</t>
  </si>
  <si>
    <t>SMITH</t>
  </si>
  <si>
    <t>ROBERTSON</t>
  </si>
  <si>
    <t>Grant</t>
  </si>
  <si>
    <t xml:space="preserve">FOLLIS </t>
  </si>
  <si>
    <t>Alexander</t>
  </si>
  <si>
    <t xml:space="preserve">YANICKI </t>
  </si>
  <si>
    <t xml:space="preserve">Greg </t>
  </si>
  <si>
    <t>AL RABEH</t>
  </si>
  <si>
    <t>Waleed</t>
  </si>
  <si>
    <t>CLARK</t>
  </si>
  <si>
    <t>GALBRAITH</t>
  </si>
  <si>
    <t>Callum</t>
  </si>
  <si>
    <t>SAMPSON</t>
  </si>
  <si>
    <t>Larry</t>
  </si>
  <si>
    <t>CHAMBERS</t>
  </si>
  <si>
    <t>Gary</t>
  </si>
  <si>
    <t xml:space="preserve">WIWAD </t>
  </si>
  <si>
    <t>Gastown Cycling Association</t>
  </si>
  <si>
    <t>MACALISTER</t>
  </si>
  <si>
    <t>Roderick</t>
  </si>
  <si>
    <t>BROOKS</t>
  </si>
  <si>
    <t>Keegan</t>
  </si>
  <si>
    <t>WIEBE</t>
  </si>
  <si>
    <t>Darrel</t>
  </si>
  <si>
    <t>OICKLE</t>
  </si>
  <si>
    <t xml:space="preserve">WALLS </t>
  </si>
  <si>
    <t>Oliver</t>
  </si>
  <si>
    <t>BYL</t>
  </si>
  <si>
    <t xml:space="preserve">CROTEAU </t>
  </si>
  <si>
    <t xml:space="preserve">HILTS </t>
  </si>
  <si>
    <t>Ray</t>
  </si>
  <si>
    <t xml:space="preserve">REWA </t>
  </si>
  <si>
    <t>Oleksa</t>
  </si>
  <si>
    <t>MARKOWSKY</t>
  </si>
  <si>
    <t>Todd</t>
  </si>
  <si>
    <t>MAKOWSKY</t>
  </si>
  <si>
    <t xml:space="preserve">ELM </t>
  </si>
  <si>
    <t>Athletes in Action</t>
  </si>
  <si>
    <t>MACKLEM</t>
  </si>
  <si>
    <t>HALL</t>
  </si>
  <si>
    <t xml:space="preserve">Andrew </t>
  </si>
  <si>
    <t>RICHKUM</t>
  </si>
  <si>
    <t>Bob</t>
  </si>
  <si>
    <t xml:space="preserve">FEYISSA </t>
  </si>
  <si>
    <t>Dawit</t>
  </si>
  <si>
    <t xml:space="preserve">GABRIS </t>
  </si>
  <si>
    <t>MANNING</t>
  </si>
  <si>
    <t>Steve</t>
  </si>
  <si>
    <t>BEAUCHAMP</t>
  </si>
  <si>
    <t>5F</t>
  </si>
  <si>
    <t>Abbey</t>
  </si>
  <si>
    <t xml:space="preserve">MCGILL* </t>
  </si>
  <si>
    <t>Sidney</t>
  </si>
  <si>
    <t>CISLO*</t>
  </si>
  <si>
    <t>Marin</t>
  </si>
  <si>
    <t>BEDARD</t>
  </si>
  <si>
    <t>BERGMANN</t>
  </si>
  <si>
    <t>WHITE</t>
  </si>
  <si>
    <t>Justine</t>
  </si>
  <si>
    <t>JOBSON</t>
  </si>
  <si>
    <t>Emily</t>
  </si>
  <si>
    <t>POIDEVIN*</t>
  </si>
  <si>
    <t>HEWSON</t>
  </si>
  <si>
    <t>Liann</t>
  </si>
  <si>
    <t>DAMER</t>
  </si>
  <si>
    <t>Rosalind</t>
  </si>
  <si>
    <t>ELGERSMA*</t>
  </si>
  <si>
    <t>Emmalyn</t>
  </si>
  <si>
    <t>MARZETTI</t>
  </si>
  <si>
    <t xml:space="preserve">Jane  </t>
  </si>
  <si>
    <t>KOPF</t>
  </si>
  <si>
    <t>BASTERASH</t>
  </si>
  <si>
    <t>Hayley</t>
  </si>
  <si>
    <t>Edmonton Triathlon Academy</t>
  </si>
  <si>
    <t>ERICKSON</t>
  </si>
  <si>
    <t>Leanne</t>
  </si>
  <si>
    <t>MACLEAN**</t>
  </si>
  <si>
    <t>Laura</t>
  </si>
  <si>
    <t>TURCOTT</t>
  </si>
  <si>
    <t>Jennifer</t>
  </si>
  <si>
    <t xml:space="preserve">BUNKO </t>
  </si>
  <si>
    <t>Nadia</t>
  </si>
  <si>
    <t>MERKENS</t>
  </si>
  <si>
    <t>Jessica</t>
  </si>
  <si>
    <t>Mastermind Racing</t>
  </si>
  <si>
    <t xml:space="preserve">BUGEAUD </t>
  </si>
  <si>
    <t>Rachelle</t>
  </si>
  <si>
    <t>HEISE</t>
  </si>
  <si>
    <t>Alana</t>
  </si>
  <si>
    <t>Terrascape Racing</t>
  </si>
  <si>
    <t>HEINEMEYER</t>
  </si>
  <si>
    <t>Dawn</t>
  </si>
  <si>
    <t>CRANE</t>
  </si>
  <si>
    <t>Lindy</t>
  </si>
  <si>
    <t>HILL*</t>
  </si>
  <si>
    <t>Nina</t>
  </si>
  <si>
    <t>LAUBSCHER</t>
  </si>
  <si>
    <t>Tamaryn</t>
  </si>
  <si>
    <t>BAKER</t>
  </si>
  <si>
    <t>Tiffany</t>
  </si>
  <si>
    <t>GERMSHEID</t>
  </si>
  <si>
    <t>Hilary</t>
  </si>
  <si>
    <t xml:space="preserve">POLLARD* </t>
  </si>
  <si>
    <t>TUPPER</t>
  </si>
  <si>
    <t>Rayna</t>
  </si>
  <si>
    <t>WIKEL</t>
  </si>
  <si>
    <t xml:space="preserve">SCHNEIDER </t>
  </si>
  <si>
    <t>Claire</t>
  </si>
  <si>
    <t>BUCKLEY</t>
  </si>
  <si>
    <t>REABURN</t>
  </si>
  <si>
    <t>LACOURSIERE</t>
  </si>
  <si>
    <t>BOTSFORD</t>
  </si>
  <si>
    <t>Briana</t>
  </si>
  <si>
    <t>MEUNIER</t>
  </si>
  <si>
    <t>Danielle</t>
  </si>
  <si>
    <t>GILCHRIST</t>
  </si>
  <si>
    <t>ST-HILAIRE</t>
  </si>
  <si>
    <t>Nancy</t>
  </si>
  <si>
    <t>Brynlee</t>
  </si>
  <si>
    <t>SCOTT</t>
  </si>
  <si>
    <t>Amanda</t>
  </si>
  <si>
    <t>DMYTRYSHYN</t>
  </si>
  <si>
    <t>Anne</t>
  </si>
  <si>
    <t>CALLAGHAN</t>
  </si>
  <si>
    <t>Caitlin</t>
  </si>
  <si>
    <t>Stephanie</t>
  </si>
  <si>
    <t>DirtGirls</t>
  </si>
  <si>
    <t>5M</t>
  </si>
  <si>
    <t>SHIMIZU*</t>
  </si>
  <si>
    <t>BUTLER</t>
  </si>
  <si>
    <t>Onyerleft</t>
  </si>
  <si>
    <t>FORTNER</t>
  </si>
  <si>
    <t>Justin</t>
  </si>
  <si>
    <t>Ride 52</t>
  </si>
  <si>
    <t>ROSSI</t>
  </si>
  <si>
    <t>SAUNDERS</t>
  </si>
  <si>
    <t>KINNIBURGH</t>
  </si>
  <si>
    <t>TABALDO</t>
  </si>
  <si>
    <t>Francis</t>
  </si>
  <si>
    <t>HARRIS</t>
  </si>
  <si>
    <t>Glenn</t>
  </si>
  <si>
    <t>MENDOZA</t>
  </si>
  <si>
    <t>Jayar</t>
  </si>
  <si>
    <t>GILBERTSON</t>
  </si>
  <si>
    <t>DMITRUK</t>
  </si>
  <si>
    <t>Lorne</t>
  </si>
  <si>
    <t>HUNTER</t>
  </si>
  <si>
    <t>Simon</t>
  </si>
  <si>
    <t>Mathieu</t>
  </si>
  <si>
    <t>WILSON</t>
  </si>
  <si>
    <t>Ross</t>
  </si>
  <si>
    <t>MANNER</t>
  </si>
  <si>
    <t>Jesse</t>
  </si>
  <si>
    <t>BARRY</t>
  </si>
  <si>
    <t>PASK</t>
  </si>
  <si>
    <t>Keith</t>
  </si>
  <si>
    <t>BARON</t>
  </si>
  <si>
    <t>Dean</t>
  </si>
  <si>
    <t>BRYCZEK</t>
  </si>
  <si>
    <t xml:space="preserve">Derek </t>
  </si>
  <si>
    <t>GROZELLE</t>
  </si>
  <si>
    <t>DONNELLY</t>
  </si>
  <si>
    <t xml:space="preserve">BODDY </t>
  </si>
  <si>
    <t>Fiera</t>
  </si>
  <si>
    <t>FLOOD</t>
  </si>
  <si>
    <t>Kent</t>
  </si>
  <si>
    <t>STRINGER</t>
  </si>
  <si>
    <t>bicisport</t>
  </si>
  <si>
    <t>CHISWELL</t>
  </si>
  <si>
    <t>HUYNH</t>
  </si>
  <si>
    <t>Brendan</t>
  </si>
  <si>
    <t>TESSIER</t>
  </si>
  <si>
    <t>BHARDWAJ</t>
  </si>
  <si>
    <t>Suchaet</t>
  </si>
  <si>
    <t>KAY</t>
  </si>
  <si>
    <t>YOUNIE</t>
  </si>
  <si>
    <t>Brendon</t>
  </si>
  <si>
    <t xml:space="preserve">CUTKNIFE </t>
  </si>
  <si>
    <t>Sherman</t>
  </si>
  <si>
    <t>CARRIERE</t>
  </si>
  <si>
    <t>Fabien</t>
  </si>
  <si>
    <t>Cycle Logic</t>
  </si>
  <si>
    <t>INGLIS</t>
  </si>
  <si>
    <t>WYLIE</t>
  </si>
  <si>
    <t>Everett</t>
  </si>
  <si>
    <t>MALEY</t>
  </si>
  <si>
    <t>Joel</t>
  </si>
  <si>
    <t>HOLOWAYCHUK</t>
  </si>
  <si>
    <t>Corey</t>
  </si>
  <si>
    <t>ROGERS</t>
  </si>
  <si>
    <t>STANFORD</t>
  </si>
  <si>
    <t>Nuovo Nord</t>
  </si>
  <si>
    <t>AVERIN</t>
  </si>
  <si>
    <t>PEXMAN</t>
  </si>
  <si>
    <t>John</t>
  </si>
  <si>
    <t>WALLACE</t>
  </si>
  <si>
    <t>MILES</t>
  </si>
  <si>
    <t>MALACKO</t>
  </si>
  <si>
    <t xml:space="preserve">SYMKO </t>
  </si>
  <si>
    <t>Grayahm</t>
  </si>
  <si>
    <t>BUGEAUD</t>
  </si>
  <si>
    <t>Pierre-Paul</t>
  </si>
  <si>
    <t>HUTCHINGS</t>
  </si>
  <si>
    <t>Stewart</t>
  </si>
  <si>
    <t>RATTE</t>
  </si>
  <si>
    <t>SZASZ</t>
  </si>
  <si>
    <t>Randall</t>
  </si>
  <si>
    <t xml:space="preserve">HOLECZI </t>
  </si>
  <si>
    <t>Liam</t>
  </si>
  <si>
    <t>WIEBE**</t>
  </si>
  <si>
    <t>Peyton</t>
  </si>
  <si>
    <t>SGRO</t>
  </si>
  <si>
    <t>ARMSTRONG</t>
  </si>
  <si>
    <t>GAGNIERE</t>
  </si>
  <si>
    <t>Marc-Andre</t>
  </si>
  <si>
    <t>NORTON</t>
  </si>
  <si>
    <t>Richard</t>
  </si>
  <si>
    <t>STANELAND</t>
  </si>
  <si>
    <t>Matt</t>
  </si>
  <si>
    <t>Jasper Source for Sports</t>
  </si>
  <si>
    <t>ELGERSMA</t>
  </si>
  <si>
    <t xml:space="preserve">D'ENTREMONT </t>
  </si>
  <si>
    <t>LAWSON</t>
  </si>
  <si>
    <t>ALBOIU</t>
  </si>
  <si>
    <t xml:space="preserve">BURT </t>
  </si>
  <si>
    <t>CLIFFORD</t>
  </si>
  <si>
    <t>Trevor</t>
  </si>
  <si>
    <t xml:space="preserve">DEVRIES </t>
  </si>
  <si>
    <t>GREGOIRE</t>
  </si>
  <si>
    <t>Ridley's Cycle</t>
  </si>
  <si>
    <t xml:space="preserve">POON** </t>
  </si>
  <si>
    <t>Sam</t>
  </si>
  <si>
    <t>REDDY</t>
  </si>
  <si>
    <t>Suresh</t>
  </si>
  <si>
    <t>TWA</t>
  </si>
  <si>
    <t xml:space="preserve">WISHLOFF </t>
  </si>
  <si>
    <t>Pedalhead-River Valley Health</t>
  </si>
  <si>
    <t>TRAXLER</t>
  </si>
  <si>
    <t>WAY</t>
  </si>
  <si>
    <t>Barry</t>
  </si>
  <si>
    <t>REDFERN</t>
  </si>
  <si>
    <t>ABBOUD</t>
  </si>
  <si>
    <t>WELSH</t>
  </si>
  <si>
    <t>DYSART</t>
  </si>
  <si>
    <t>DOW</t>
  </si>
  <si>
    <t>SNIHUR</t>
  </si>
  <si>
    <t>iGregari</t>
  </si>
  <si>
    <t>FISCHER</t>
  </si>
  <si>
    <t>Jordan</t>
  </si>
  <si>
    <t>KLEIN</t>
  </si>
  <si>
    <t>D'ORAIZO</t>
  </si>
  <si>
    <t>Dax</t>
  </si>
  <si>
    <t>EDWARDS</t>
  </si>
  <si>
    <t>BELLINGER</t>
  </si>
  <si>
    <t>KOLLIAS</t>
  </si>
  <si>
    <t>Aristotelis</t>
  </si>
  <si>
    <t>SOMMERS</t>
  </si>
  <si>
    <t>Louis</t>
  </si>
  <si>
    <t>WATKINS</t>
  </si>
  <si>
    <t>Carl</t>
  </si>
  <si>
    <t>FRANCO</t>
  </si>
  <si>
    <t>Luis</t>
  </si>
  <si>
    <t>HESSELS</t>
  </si>
  <si>
    <t>BOSAID</t>
  </si>
  <si>
    <t>Rabih</t>
  </si>
  <si>
    <t>Y</t>
  </si>
  <si>
    <t>MEURER</t>
  </si>
  <si>
    <t>HENDRY</t>
  </si>
  <si>
    <t>Isobel</t>
  </si>
  <si>
    <t>Reid</t>
  </si>
  <si>
    <t>HEINEMANN</t>
  </si>
  <si>
    <t>Christopher</t>
  </si>
  <si>
    <t>Sophie</t>
  </si>
  <si>
    <t>KENDE</t>
  </si>
  <si>
    <t>EPP</t>
  </si>
  <si>
    <t>BONKOWSKI</t>
  </si>
  <si>
    <t>BRISTOW</t>
  </si>
  <si>
    <t>Luke</t>
  </si>
  <si>
    <t>FLATER</t>
  </si>
  <si>
    <t>Hayden</t>
  </si>
  <si>
    <t>POLLARD</t>
  </si>
  <si>
    <t>Wil</t>
  </si>
  <si>
    <t>COWAN</t>
  </si>
  <si>
    <t>Quentin</t>
  </si>
  <si>
    <t>FRICKER</t>
  </si>
  <si>
    <t>MOORES</t>
  </si>
  <si>
    <t>Holly</t>
  </si>
  <si>
    <t>KATELNIKOFF</t>
  </si>
  <si>
    <t>Kaden</t>
  </si>
  <si>
    <t>MCDOWELL</t>
  </si>
  <si>
    <t>Cameron</t>
  </si>
  <si>
    <t>Nicholas</t>
  </si>
  <si>
    <t>JAIN</t>
  </si>
  <si>
    <t>Kasi</t>
  </si>
  <si>
    <t>Johnathan</t>
  </si>
  <si>
    <t>Logan</t>
  </si>
  <si>
    <t>Pascale</t>
  </si>
  <si>
    <t>Team Names</t>
  </si>
  <si>
    <t>IGregari</t>
  </si>
  <si>
    <t>MACARTHUR</t>
  </si>
  <si>
    <t>TAUB</t>
  </si>
  <si>
    <t>Elana</t>
  </si>
  <si>
    <t>PROCHE</t>
  </si>
  <si>
    <t>Jenn</t>
  </si>
  <si>
    <t>MAYR</t>
  </si>
  <si>
    <t>Amber</t>
  </si>
  <si>
    <t>GILMORE</t>
  </si>
  <si>
    <t>Jeanie</t>
  </si>
  <si>
    <t>GOH</t>
  </si>
  <si>
    <t>Cheyenne</t>
  </si>
  <si>
    <t>GOH*</t>
  </si>
  <si>
    <t>CHIN</t>
  </si>
  <si>
    <t>Lonnie</t>
  </si>
  <si>
    <t>RUSNAK</t>
  </si>
  <si>
    <t>WYLLIE</t>
  </si>
  <si>
    <t>BARIL</t>
  </si>
  <si>
    <t>BURDON</t>
  </si>
  <si>
    <t>MCMAHON</t>
  </si>
  <si>
    <t>Zachary</t>
  </si>
  <si>
    <t>LIPINSKI*</t>
  </si>
  <si>
    <t>WEBB*</t>
  </si>
  <si>
    <t>CHAMPAGNE</t>
  </si>
  <si>
    <t>Gilles</t>
  </si>
  <si>
    <t>Tim</t>
  </si>
  <si>
    <t>Notes</t>
  </si>
  <si>
    <t>Temp Sent</t>
  </si>
  <si>
    <t>Category</t>
  </si>
  <si>
    <t>Club / Team</t>
  </si>
  <si>
    <t>Total Points</t>
  </si>
  <si>
    <t>MACLEAN</t>
  </si>
  <si>
    <t>Mikael</t>
  </si>
  <si>
    <t>WYMINGA SCOTT</t>
  </si>
  <si>
    <t>Annie</t>
  </si>
  <si>
    <t>DEPMAN</t>
  </si>
  <si>
    <t>FREEMANTLE</t>
  </si>
  <si>
    <t>1M</t>
  </si>
  <si>
    <t>MAYEUR</t>
  </si>
  <si>
    <t>Silber Pro Cycling</t>
  </si>
  <si>
    <t>5 to 4</t>
  </si>
  <si>
    <t>2017 ITT Points</t>
  </si>
  <si>
    <t>Patrick (CP)</t>
  </si>
  <si>
    <t>HARGREAVES*</t>
  </si>
  <si>
    <t>GAUCHER</t>
  </si>
  <si>
    <t>MCGILL*</t>
  </si>
  <si>
    <t>KINNIBURGH*</t>
  </si>
  <si>
    <t>HUNT</t>
  </si>
  <si>
    <t>SCHOOLER</t>
  </si>
  <si>
    <t>IRWIN</t>
  </si>
  <si>
    <t>George</t>
  </si>
  <si>
    <t>TICHELAAR</t>
  </si>
  <si>
    <t>WALSH</t>
  </si>
  <si>
    <t>CP</t>
  </si>
  <si>
    <t>SOWAK</t>
  </si>
  <si>
    <t>SOEHN</t>
  </si>
  <si>
    <t>Jamin</t>
  </si>
  <si>
    <t>WARD</t>
  </si>
  <si>
    <t>Nigel</t>
  </si>
  <si>
    <t>MERCER</t>
  </si>
  <si>
    <t>GERMAINE</t>
  </si>
  <si>
    <t>KUPSCH</t>
  </si>
  <si>
    <t>STENLUND</t>
  </si>
  <si>
    <t>Magnus</t>
  </si>
  <si>
    <t>GAUVIN</t>
  </si>
  <si>
    <t>BOSSE</t>
  </si>
  <si>
    <t>Samuel</t>
  </si>
  <si>
    <t>LICIS</t>
  </si>
  <si>
    <t>PALAMEREK</t>
  </si>
  <si>
    <t>1F</t>
  </si>
  <si>
    <t>Trek Red Truck</t>
  </si>
  <si>
    <t>DEVRIES</t>
  </si>
  <si>
    <t>4 to 3</t>
  </si>
  <si>
    <t>3 to 2</t>
  </si>
  <si>
    <t>Velo Club Café</t>
  </si>
  <si>
    <t>LINKLATER</t>
  </si>
  <si>
    <t>HARTLEY</t>
  </si>
  <si>
    <t>MACGREGOR</t>
  </si>
  <si>
    <t>Kelly</t>
  </si>
  <si>
    <t>PERRY</t>
  </si>
  <si>
    <t>ROCH</t>
  </si>
  <si>
    <t>Nelson</t>
  </si>
  <si>
    <t>NELSON</t>
  </si>
  <si>
    <t>CAHILL</t>
  </si>
  <si>
    <t>06/22/2017</t>
  </si>
  <si>
    <t>RMCC - Road Race (B)</t>
  </si>
  <si>
    <t>Classic of Highlandia (B)</t>
  </si>
  <si>
    <t>Alicia</t>
  </si>
  <si>
    <t>Canmore Cycling Culture</t>
  </si>
  <si>
    <t>*</t>
  </si>
  <si>
    <t>Junior rider</t>
  </si>
  <si>
    <t>**</t>
  </si>
  <si>
    <t>Citizen license - not eligible for upgrade points</t>
  </si>
  <si>
    <t>Kimberly</t>
  </si>
  <si>
    <t>WALTER **</t>
  </si>
  <si>
    <t>LAPIERRE</t>
  </si>
  <si>
    <t>Rosalie</t>
  </si>
  <si>
    <t>HARWOOD</t>
  </si>
  <si>
    <t>John (JP)</t>
  </si>
  <si>
    <t>CUMMINGS*</t>
  </si>
  <si>
    <t>HASTINGS</t>
  </si>
  <si>
    <t>Watt Riot Cycling</t>
  </si>
  <si>
    <t>RIOPEL</t>
  </si>
  <si>
    <t>LEECH</t>
  </si>
  <si>
    <t>MULLER*</t>
  </si>
  <si>
    <t>HUBER</t>
  </si>
  <si>
    <t>Jonathan</t>
  </si>
  <si>
    <t xml:space="preserve">Highwood Cycling </t>
  </si>
  <si>
    <t>FORSHNER</t>
  </si>
  <si>
    <t>MACLEAN*</t>
  </si>
  <si>
    <t>WICHUK</t>
  </si>
  <si>
    <t>MEURER*</t>
  </si>
  <si>
    <t>06/27/2017</t>
  </si>
  <si>
    <t>Canada Day Crit 
Criterium Provicials (A)</t>
  </si>
  <si>
    <t>Canada Day Crit
Criterium Provicials (A)</t>
  </si>
  <si>
    <t>OAKEY</t>
  </si>
  <si>
    <t>Sharron</t>
  </si>
  <si>
    <t>Stampede Road Race (A)
Road Provincial Championships (A)</t>
  </si>
  <si>
    <t>SARANTIS</t>
  </si>
  <si>
    <t>Aristotle</t>
  </si>
  <si>
    <t>RICHARD</t>
  </si>
  <si>
    <t>Rick</t>
  </si>
  <si>
    <t>SOOS</t>
  </si>
  <si>
    <t>Arpad</t>
  </si>
  <si>
    <t>SELLMER</t>
  </si>
  <si>
    <t>Cindy</t>
  </si>
  <si>
    <t>KOO ENEVOLDSEN</t>
  </si>
  <si>
    <t>MILLS</t>
  </si>
  <si>
    <t>MCCLURE</t>
  </si>
  <si>
    <t>Team Novo Nordisk</t>
  </si>
  <si>
    <t>Calaine</t>
  </si>
  <si>
    <t>ZLATKOVIC</t>
  </si>
  <si>
    <t>Genevieve</t>
  </si>
  <si>
    <t>PARKER*</t>
  </si>
  <si>
    <t>BAUER</t>
  </si>
  <si>
    <t>JONES</t>
  </si>
  <si>
    <t>THIBAUDEAU</t>
  </si>
  <si>
    <t>HENDERSON</t>
  </si>
  <si>
    <t>Christine</t>
  </si>
  <si>
    <t>DEAN</t>
  </si>
  <si>
    <t>Tania</t>
  </si>
  <si>
    <t>07/18/2017</t>
  </si>
  <si>
    <t>Canada Day Crit (B)
Criterium Provicials (A)</t>
  </si>
  <si>
    <t>Active Physio Works</t>
  </si>
  <si>
    <t>BURKARD</t>
  </si>
  <si>
    <t>Steven</t>
  </si>
  <si>
    <t>07/24/2017</t>
  </si>
  <si>
    <t>Tour de Bowness - Road Race (B)</t>
  </si>
  <si>
    <t>PRW Road Race (B)</t>
  </si>
  <si>
    <t>PRW Crit (B)</t>
  </si>
  <si>
    <t>Strathcona County TT (B)</t>
  </si>
  <si>
    <t>Strathcona County Crit Provincials (A)</t>
  </si>
  <si>
    <t>Ride with Rendall</t>
  </si>
  <si>
    <t>The Cyclery-4iiii</t>
  </si>
  <si>
    <t>WHITTEN</t>
  </si>
  <si>
    <t>Tara</t>
  </si>
  <si>
    <t>Suzanne</t>
  </si>
  <si>
    <t>FEDYNA</t>
  </si>
  <si>
    <t>Marg</t>
  </si>
  <si>
    <t>BOYKO</t>
  </si>
  <si>
    <t>MAYHEW</t>
  </si>
  <si>
    <t>Dominic</t>
  </si>
  <si>
    <t>GRAINGER</t>
  </si>
  <si>
    <t>Equipe Cycle Club</t>
  </si>
  <si>
    <t>ST JOHN</t>
  </si>
  <si>
    <t>Derrick</t>
  </si>
  <si>
    <t>MURISON</t>
  </si>
  <si>
    <t>LUJAN</t>
  </si>
  <si>
    <t>Glotman Simpson Cycling</t>
  </si>
  <si>
    <t>Garneau-Easton Cycling</t>
  </si>
  <si>
    <t>Natasha</t>
  </si>
  <si>
    <t>SCHMIDT</t>
  </si>
  <si>
    <t>Marcy</t>
  </si>
  <si>
    <t>HOSANEE</t>
  </si>
  <si>
    <t>UCalgary Cycling Team</t>
  </si>
  <si>
    <t>BREWSTER</t>
  </si>
  <si>
    <t>MOIR</t>
  </si>
  <si>
    <t>SHEARS</t>
  </si>
  <si>
    <t>Bredy</t>
  </si>
  <si>
    <t>BRISTOW *</t>
  </si>
  <si>
    <t>STIEDA</t>
  </si>
  <si>
    <t>Alex</t>
  </si>
  <si>
    <t>VERSAILLES</t>
  </si>
  <si>
    <t>DANIELSON</t>
  </si>
  <si>
    <t>Dayton</t>
  </si>
  <si>
    <t>08/15/2017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</si>
</sst>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1" tint="0.24994659260841701"/>
        <bgColor theme="1" tint="0.499984740745262"/>
      </patternFill>
    </fill>
    <fill>
      <patternFill patternType="solid">
        <fgColor theme="9" tint="0.39994506668294322"/>
        <bgColor theme="9" tint="0.39994506668294322"/>
      </patternFill>
    </fill>
    <fill>
      <patternFill patternType="solid">
        <fgColor rgb="FF92D050"/>
        <bgColor indexed="64"/>
      </patternFill>
    </fill>
    <fill>
      <patternFill patternType="solid">
        <fgColor auto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theme="9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/>
      <right style="thick">
        <color indexed="64"/>
      </right>
      <top style="thin">
        <color indexed="64"/>
      </top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 style="thick">
        <color indexed="64"/>
      </right>
      <top style="thin">
        <color theme="9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ck">
        <color theme="1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3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 textRotation="90"/>
    </xf>
    <xf numFmtId="0" fontId="3" fillId="0" borderId="2" xfId="0" applyNumberFormat="1" applyFont="1" applyBorder="1" applyAlignment="1">
      <alignment horizontal="center" textRotation="90"/>
    </xf>
    <xf numFmtId="0" fontId="4" fillId="0" borderId="5" xfId="0" applyNumberFormat="1" applyFont="1" applyBorder="1" applyAlignment="1">
      <alignment horizontal="center" textRotation="90"/>
    </xf>
    <xf numFmtId="1" fontId="5" fillId="0" borderId="2" xfId="0" applyNumberFormat="1" applyFont="1" applyBorder="1" applyAlignment="1">
      <alignment horizontal="center" textRotation="90"/>
    </xf>
    <xf numFmtId="1" fontId="5" fillId="0" borderId="6" xfId="0" applyNumberFormat="1" applyFont="1" applyBorder="1" applyAlignment="1">
      <alignment horizontal="center" textRotation="90"/>
    </xf>
    <xf numFmtId="1" fontId="6" fillId="0" borderId="3" xfId="0" applyNumberFormat="1" applyFont="1" applyBorder="1" applyAlignment="1">
      <alignment horizontal="center" textRotation="90"/>
    </xf>
    <xf numFmtId="1" fontId="6" fillId="0" borderId="5" xfId="0" applyNumberFormat="1" applyFont="1" applyBorder="1" applyAlignment="1">
      <alignment horizontal="center" textRotation="90"/>
    </xf>
    <xf numFmtId="1" fontId="5" fillId="0" borderId="5" xfId="0" applyNumberFormat="1" applyFont="1" applyBorder="1" applyAlignment="1">
      <alignment horizontal="center" textRotation="90"/>
    </xf>
    <xf numFmtId="1" fontId="3" fillId="0" borderId="2" xfId="0" applyNumberFormat="1" applyFont="1" applyBorder="1" applyAlignment="1">
      <alignment horizontal="center" textRotation="90"/>
    </xf>
    <xf numFmtId="1" fontId="7" fillId="0" borderId="7" xfId="0" applyNumberFormat="1" applyFont="1" applyBorder="1" applyAlignment="1">
      <alignment horizontal="center" textRotation="90"/>
    </xf>
    <xf numFmtId="1" fontId="8" fillId="0" borderId="3" xfId="0" applyNumberFormat="1" applyFont="1" applyBorder="1" applyAlignment="1">
      <alignment horizontal="center" textRotation="90"/>
    </xf>
    <xf numFmtId="1" fontId="9" fillId="0" borderId="4" xfId="0" applyNumberFormat="1" applyFont="1" applyBorder="1" applyAlignment="1">
      <alignment horizontal="center" textRotation="90"/>
    </xf>
    <xf numFmtId="0" fontId="11" fillId="0" borderId="3" xfId="0" applyFont="1" applyBorder="1" applyAlignment="1">
      <alignment textRotation="90"/>
    </xf>
    <xf numFmtId="0" fontId="12" fillId="0" borderId="3" xfId="0" applyFont="1" applyBorder="1" applyAlignment="1">
      <alignment textRotation="90"/>
    </xf>
    <xf numFmtId="0" fontId="13" fillId="0" borderId="3" xfId="0" applyFont="1" applyBorder="1" applyAlignment="1">
      <alignment textRotation="90"/>
    </xf>
    <xf numFmtId="0" fontId="3" fillId="0" borderId="3" xfId="0" applyFont="1" applyBorder="1" applyAlignment="1">
      <alignment textRotation="90"/>
    </xf>
    <xf numFmtId="0" fontId="8" fillId="0" borderId="3" xfId="0" applyFont="1" applyBorder="1" applyAlignment="1">
      <alignment textRotation="90"/>
    </xf>
    <xf numFmtId="0" fontId="13" fillId="0" borderId="7" xfId="0" applyFont="1" applyBorder="1" applyAlignment="1">
      <alignment textRotation="90"/>
    </xf>
    <xf numFmtId="0" fontId="12" fillId="0" borderId="3" xfId="0" applyFont="1" applyBorder="1" applyAlignment="1">
      <alignment textRotation="90" wrapText="1"/>
    </xf>
    <xf numFmtId="0" fontId="3" fillId="0" borderId="3" xfId="0" applyFont="1" applyBorder="1" applyAlignment="1">
      <alignment textRotation="90" wrapText="1"/>
    </xf>
    <xf numFmtId="0" fontId="13" fillId="0" borderId="3" xfId="0" applyFont="1" applyFill="1" applyBorder="1" applyAlignment="1">
      <alignment textRotation="90"/>
    </xf>
    <xf numFmtId="0" fontId="11" fillId="0" borderId="3" xfId="0" applyFont="1" applyFill="1" applyBorder="1" applyAlignment="1">
      <alignment textRotation="90"/>
    </xf>
    <xf numFmtId="0" fontId="0" fillId="0" borderId="0" xfId="0" applyFont="1"/>
    <xf numFmtId="0" fontId="0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9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1" fontId="0" fillId="2" borderId="12" xfId="0" applyNumberFormat="1" applyFont="1" applyFill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0" fontId="0" fillId="0" borderId="10" xfId="0" applyFont="1" applyBorder="1"/>
    <xf numFmtId="0" fontId="11" fillId="0" borderId="14" xfId="0" applyFont="1" applyBorder="1"/>
    <xf numFmtId="0" fontId="12" fillId="0" borderId="14" xfId="0" applyFont="1" applyBorder="1"/>
    <xf numFmtId="0" fontId="13" fillId="0" borderId="14" xfId="0" applyFont="1" applyBorder="1"/>
    <xf numFmtId="0" fontId="0" fillId="0" borderId="14" xfId="0" applyFont="1" applyBorder="1"/>
    <xf numFmtId="0" fontId="14" fillId="0" borderId="14" xfId="0" applyFont="1" applyBorder="1"/>
    <xf numFmtId="0" fontId="12" fillId="0" borderId="13" xfId="0" applyFont="1" applyBorder="1"/>
    <xf numFmtId="0" fontId="1" fillId="0" borderId="8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4" fillId="0" borderId="3" xfId="1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14" xfId="0" applyFont="1" applyBorder="1"/>
    <xf numFmtId="0" fontId="0" fillId="0" borderId="6" xfId="0" applyFont="1" applyFill="1" applyBorder="1" applyAlignment="1">
      <alignment horizontal="center" vertical="center"/>
    </xf>
    <xf numFmtId="1" fontId="0" fillId="2" borderId="3" xfId="0" applyNumberFormat="1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1" fillId="0" borderId="6" xfId="0" applyFont="1" applyBorder="1" applyAlignment="1">
      <alignment horizontal="center"/>
    </xf>
    <xf numFmtId="0" fontId="1" fillId="0" borderId="3" xfId="0" applyFont="1" applyBorder="1"/>
    <xf numFmtId="1" fontId="0" fillId="2" borderId="2" xfId="0" applyNumberFormat="1" applyFont="1" applyFill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4" fillId="0" borderId="1" xfId="1" applyFont="1" applyFill="1" applyBorder="1" applyAlignment="1">
      <alignment horizontal="left" vertical="center"/>
    </xf>
    <xf numFmtId="1" fontId="0" fillId="0" borderId="2" xfId="0" applyNumberFormat="1" applyFont="1" applyBorder="1" applyAlignment="1">
      <alignment horizontal="center"/>
    </xf>
    <xf numFmtId="0" fontId="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" fontId="6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17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3" xfId="0" applyNumberFormat="1" applyFont="1" applyBorder="1" applyAlignment="1">
      <alignment horizontal="center"/>
    </xf>
    <xf numFmtId="0" fontId="0" fillId="0" borderId="3" xfId="0" applyNumberFormat="1" applyFont="1" applyBorder="1"/>
    <xf numFmtId="0" fontId="14" fillId="0" borderId="3" xfId="1" applyNumberFormat="1" applyFont="1" applyFill="1" applyBorder="1" applyAlignment="1">
      <alignment horizontal="left" vertical="center"/>
    </xf>
    <xf numFmtId="0" fontId="0" fillId="0" borderId="3" xfId="0" applyNumberFormat="1" applyBorder="1"/>
    <xf numFmtId="0" fontId="1" fillId="0" borderId="3" xfId="0" applyNumberFormat="1" applyFont="1" applyBorder="1"/>
    <xf numFmtId="0" fontId="0" fillId="0" borderId="0" xfId="0" applyNumberFormat="1" applyFont="1"/>
    <xf numFmtId="0" fontId="0" fillId="0" borderId="10" xfId="0" applyBorder="1"/>
    <xf numFmtId="0" fontId="16" fillId="0" borderId="12" xfId="0" applyFont="1" applyBorder="1"/>
    <xf numFmtId="0" fontId="16" fillId="0" borderId="2" xfId="0" applyFont="1" applyBorder="1"/>
    <xf numFmtId="0" fontId="1" fillId="0" borderId="15" xfId="0" applyNumberFormat="1" applyFont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4" fillId="3" borderId="3" xfId="1" applyFont="1" applyFill="1" applyBorder="1" applyAlignment="1">
      <alignment horizontal="left" vertical="center"/>
    </xf>
    <xf numFmtId="0" fontId="14" fillId="3" borderId="3" xfId="1" applyNumberFormat="1" applyFont="1" applyFill="1" applyBorder="1" applyAlignment="1">
      <alignment horizontal="left" vertical="center"/>
    </xf>
    <xf numFmtId="0" fontId="0" fillId="3" borderId="9" xfId="0" applyNumberFormat="1" applyFont="1" applyFill="1" applyBorder="1" applyAlignment="1">
      <alignment horizontal="center"/>
    </xf>
    <xf numFmtId="1" fontId="0" fillId="3" borderId="12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1" fontId="0" fillId="3" borderId="11" xfId="0" applyNumberFormat="1" applyFont="1" applyFill="1" applyBorder="1" applyAlignment="1">
      <alignment horizontal="center"/>
    </xf>
    <xf numFmtId="1" fontId="0" fillId="3" borderId="10" xfId="0" applyNumberFormat="1" applyFont="1" applyFill="1" applyBorder="1" applyAlignment="1">
      <alignment horizontal="center"/>
    </xf>
    <xf numFmtId="1" fontId="11" fillId="3" borderId="13" xfId="0" applyNumberFormat="1" applyFont="1" applyFill="1" applyBorder="1" applyAlignment="1">
      <alignment horizontal="center"/>
    </xf>
    <xf numFmtId="1" fontId="12" fillId="3" borderId="14" xfId="0" applyNumberFormat="1" applyFont="1" applyFill="1" applyBorder="1" applyAlignment="1">
      <alignment horizontal="center"/>
    </xf>
    <xf numFmtId="1" fontId="13" fillId="3" borderId="9" xfId="0" applyNumberFormat="1" applyFont="1" applyFill="1" applyBorder="1" applyAlignment="1">
      <alignment horizontal="center"/>
    </xf>
    <xf numFmtId="0" fontId="0" fillId="3" borderId="10" xfId="0" applyFont="1" applyFill="1" applyBorder="1"/>
    <xf numFmtId="0" fontId="11" fillId="3" borderId="14" xfId="0" applyFont="1" applyFill="1" applyBorder="1"/>
    <xf numFmtId="0" fontId="12" fillId="3" borderId="14" xfId="0" applyFont="1" applyFill="1" applyBorder="1"/>
    <xf numFmtId="0" fontId="13" fillId="3" borderId="14" xfId="0" applyFont="1" applyFill="1" applyBorder="1"/>
    <xf numFmtId="0" fontId="0" fillId="3" borderId="14" xfId="0" applyFont="1" applyFill="1" applyBorder="1"/>
    <xf numFmtId="0" fontId="14" fillId="3" borderId="14" xfId="0" applyFont="1" applyFill="1" applyBorder="1"/>
    <xf numFmtId="0" fontId="12" fillId="3" borderId="13" xfId="0" applyFont="1" applyFill="1" applyBorder="1"/>
    <xf numFmtId="0" fontId="14" fillId="4" borderId="19" xfId="1" applyNumberFormat="1" applyFont="1" applyFill="1" applyBorder="1" applyAlignment="1">
      <alignment horizontal="left" vertical="center"/>
    </xf>
    <xf numFmtId="0" fontId="2" fillId="4" borderId="11" xfId="0" applyNumberFormat="1" applyFont="1" applyFill="1" applyBorder="1" applyAlignment="1">
      <alignment horizontal="center"/>
    </xf>
    <xf numFmtId="0" fontId="14" fillId="0" borderId="19" xfId="1" applyNumberFormat="1" applyFont="1" applyBorder="1" applyAlignment="1">
      <alignment horizontal="left" vertical="center"/>
    </xf>
    <xf numFmtId="0" fontId="0" fillId="0" borderId="24" xfId="0" applyNumberFormat="1" applyFont="1" applyBorder="1" applyAlignment="1">
      <alignment horizontal="center"/>
    </xf>
    <xf numFmtId="1" fontId="0" fillId="4" borderId="25" xfId="0" applyNumberFormat="1" applyFont="1" applyFill="1" applyBorder="1" applyAlignment="1">
      <alignment horizontal="center"/>
    </xf>
    <xf numFmtId="1" fontId="11" fillId="4" borderId="27" xfId="0" applyNumberFormat="1" applyFont="1" applyFill="1" applyBorder="1" applyAlignment="1">
      <alignment horizontal="center"/>
    </xf>
    <xf numFmtId="1" fontId="12" fillId="4" borderId="28" xfId="0" applyNumberFormat="1" applyFont="1" applyFill="1" applyBorder="1" applyAlignment="1">
      <alignment horizontal="center"/>
    </xf>
    <xf numFmtId="1" fontId="13" fillId="4" borderId="24" xfId="0" applyNumberFormat="1" applyFont="1" applyFill="1" applyBorder="1" applyAlignment="1">
      <alignment horizontal="center"/>
    </xf>
    <xf numFmtId="0" fontId="0" fillId="4" borderId="25" xfId="0" applyFont="1" applyFill="1" applyBorder="1"/>
    <xf numFmtId="0" fontId="11" fillId="4" borderId="28" xfId="0" applyFont="1" applyFill="1" applyBorder="1"/>
    <xf numFmtId="0" fontId="12" fillId="4" borderId="28" xfId="0" applyFont="1" applyFill="1" applyBorder="1"/>
    <xf numFmtId="0" fontId="13" fillId="4" borderId="28" xfId="0" applyFont="1" applyFill="1" applyBorder="1"/>
    <xf numFmtId="1" fontId="0" fillId="0" borderId="25" xfId="0" applyNumberFormat="1" applyFont="1" applyBorder="1" applyAlignment="1">
      <alignment horizontal="center"/>
    </xf>
    <xf numFmtId="1" fontId="11" fillId="0" borderId="27" xfId="0" applyNumberFormat="1" applyFont="1" applyBorder="1" applyAlignment="1">
      <alignment horizontal="center"/>
    </xf>
    <xf numFmtId="1" fontId="12" fillId="0" borderId="28" xfId="0" applyNumberFormat="1" applyFont="1" applyBorder="1" applyAlignment="1">
      <alignment horizontal="center"/>
    </xf>
    <xf numFmtId="1" fontId="13" fillId="0" borderId="24" xfId="0" applyNumberFormat="1" applyFont="1" applyBorder="1" applyAlignment="1">
      <alignment horizontal="center"/>
    </xf>
    <xf numFmtId="0" fontId="0" fillId="0" borderId="25" xfId="0" applyFont="1" applyBorder="1"/>
    <xf numFmtId="0" fontId="11" fillId="0" borderId="28" xfId="0" applyFont="1" applyBorder="1"/>
    <xf numFmtId="0" fontId="12" fillId="0" borderId="28" xfId="0" applyFont="1" applyBorder="1"/>
    <xf numFmtId="0" fontId="13" fillId="0" borderId="28" xfId="0" applyFont="1" applyBorder="1"/>
    <xf numFmtId="0" fontId="0" fillId="4" borderId="19" xfId="0" applyFont="1" applyFill="1" applyBorder="1"/>
    <xf numFmtId="1" fontId="6" fillId="4" borderId="19" xfId="0" applyNumberFormat="1" applyFont="1" applyFill="1" applyBorder="1" applyAlignment="1">
      <alignment horizontal="center"/>
    </xf>
    <xf numFmtId="1" fontId="6" fillId="4" borderId="22" xfId="0" applyNumberFormat="1" applyFont="1" applyFill="1" applyBorder="1" applyAlignment="1">
      <alignment horizontal="center"/>
    </xf>
    <xf numFmtId="1" fontId="0" fillId="4" borderId="12" xfId="0" applyNumberFormat="1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4" borderId="19" xfId="0" applyNumberFormat="1" applyFont="1" applyFill="1" applyBorder="1"/>
    <xf numFmtId="0" fontId="0" fillId="0" borderId="19" xfId="0" applyNumberFormat="1" applyFont="1" applyBorder="1"/>
    <xf numFmtId="0" fontId="19" fillId="0" borderId="12" xfId="0" applyFont="1" applyBorder="1"/>
    <xf numFmtId="0" fontId="0" fillId="6" borderId="8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14" fillId="6" borderId="3" xfId="1" applyFont="1" applyFill="1" applyBorder="1" applyAlignment="1">
      <alignment horizontal="left" vertical="center"/>
    </xf>
    <xf numFmtId="0" fontId="14" fillId="6" borderId="3" xfId="1" applyNumberFormat="1" applyFont="1" applyFill="1" applyBorder="1" applyAlignment="1">
      <alignment horizontal="left" vertical="center"/>
    </xf>
    <xf numFmtId="0" fontId="0" fillId="6" borderId="9" xfId="0" applyNumberFormat="1" applyFont="1" applyFill="1" applyBorder="1" applyAlignment="1">
      <alignment horizontal="center"/>
    </xf>
    <xf numFmtId="1" fontId="0" fillId="6" borderId="12" xfId="0" applyNumberFormat="1" applyFont="1" applyFill="1" applyBorder="1" applyAlignment="1">
      <alignment horizontal="center"/>
    </xf>
    <xf numFmtId="1" fontId="0" fillId="6" borderId="2" xfId="0" applyNumberFormat="1" applyFont="1" applyFill="1" applyBorder="1" applyAlignment="1">
      <alignment horizontal="center"/>
    </xf>
    <xf numFmtId="1" fontId="6" fillId="6" borderId="3" xfId="0" applyNumberFormat="1" applyFont="1" applyFill="1" applyBorder="1" applyAlignment="1">
      <alignment horizontal="center"/>
    </xf>
    <xf numFmtId="1" fontId="6" fillId="6" borderId="5" xfId="0" applyNumberFormat="1" applyFont="1" applyFill="1" applyBorder="1" applyAlignment="1">
      <alignment horizontal="center"/>
    </xf>
    <xf numFmtId="1" fontId="0" fillId="6" borderId="11" xfId="0" applyNumberFormat="1" applyFont="1" applyFill="1" applyBorder="1" applyAlignment="1">
      <alignment horizontal="center"/>
    </xf>
    <xf numFmtId="1" fontId="0" fillId="6" borderId="10" xfId="0" applyNumberFormat="1" applyFont="1" applyFill="1" applyBorder="1" applyAlignment="1">
      <alignment horizontal="center"/>
    </xf>
    <xf numFmtId="1" fontId="11" fillId="6" borderId="13" xfId="0" applyNumberFormat="1" applyFont="1" applyFill="1" applyBorder="1" applyAlignment="1">
      <alignment horizontal="center"/>
    </xf>
    <xf numFmtId="1" fontId="13" fillId="6" borderId="9" xfId="0" applyNumberFormat="1" applyFont="1" applyFill="1" applyBorder="1" applyAlignment="1">
      <alignment horizontal="center"/>
    </xf>
    <xf numFmtId="0" fontId="0" fillId="6" borderId="10" xfId="0" applyFont="1" applyFill="1" applyBorder="1"/>
    <xf numFmtId="0" fontId="11" fillId="6" borderId="14" xfId="0" applyFont="1" applyFill="1" applyBorder="1"/>
    <xf numFmtId="0" fontId="12" fillId="6" borderId="14" xfId="0" applyFont="1" applyFill="1" applyBorder="1"/>
    <xf numFmtId="0" fontId="13" fillId="6" borderId="14" xfId="0" applyFont="1" applyFill="1" applyBorder="1"/>
    <xf numFmtId="0" fontId="0" fillId="6" borderId="14" xfId="0" applyFont="1" applyFill="1" applyBorder="1"/>
    <xf numFmtId="0" fontId="14" fillId="6" borderId="14" xfId="0" applyFont="1" applyFill="1" applyBorder="1"/>
    <xf numFmtId="0" fontId="12" fillId="6" borderId="13" xfId="0" applyFont="1" applyFill="1" applyBorder="1"/>
    <xf numFmtId="0" fontId="0" fillId="3" borderId="3" xfId="0" applyFont="1" applyFill="1" applyBorder="1"/>
    <xf numFmtId="0" fontId="0" fillId="3" borderId="3" xfId="0" applyNumberFormat="1" applyFont="1" applyFill="1" applyBorder="1"/>
    <xf numFmtId="0" fontId="18" fillId="0" borderId="3" xfId="0" applyFont="1" applyBorder="1"/>
    <xf numFmtId="0" fontId="18" fillId="0" borderId="3" xfId="0" applyNumberFormat="1" applyFont="1" applyBorder="1"/>
    <xf numFmtId="0" fontId="2" fillId="0" borderId="0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1" fontId="0" fillId="0" borderId="19" xfId="0" applyNumberFormat="1" applyFont="1" applyBorder="1" applyAlignment="1">
      <alignment horizontal="center"/>
    </xf>
    <xf numFmtId="1" fontId="0" fillId="0" borderId="22" xfId="0" applyNumberFormat="1" applyFont="1" applyBorder="1" applyAlignment="1">
      <alignment horizontal="center"/>
    </xf>
    <xf numFmtId="1" fontId="0" fillId="4" borderId="19" xfId="0" applyNumberFormat="1" applyFont="1" applyFill="1" applyBorder="1" applyAlignment="1">
      <alignment horizontal="center"/>
    </xf>
    <xf numFmtId="1" fontId="0" fillId="4" borderId="2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0" fillId="0" borderId="16" xfId="0" applyNumberFormat="1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1" fontId="0" fillId="0" borderId="31" xfId="0" applyNumberFormat="1" applyFont="1" applyBorder="1" applyAlignment="1">
      <alignment horizontal="center"/>
    </xf>
    <xf numFmtId="0" fontId="0" fillId="0" borderId="31" xfId="0" applyNumberFormat="1" applyFont="1" applyBorder="1" applyAlignment="1">
      <alignment horizontal="center"/>
    </xf>
    <xf numFmtId="1" fontId="0" fillId="4" borderId="30" xfId="0" applyNumberFormat="1" applyFont="1" applyFill="1" applyBorder="1" applyAlignment="1">
      <alignment horizontal="center"/>
    </xf>
    <xf numFmtId="1" fontId="0" fillId="0" borderId="32" xfId="0" applyNumberFormat="1" applyFont="1" applyBorder="1" applyAlignment="1">
      <alignment horizontal="center"/>
    </xf>
    <xf numFmtId="1" fontId="0" fillId="4" borderId="32" xfId="0" applyNumberFormat="1" applyFont="1" applyFill="1" applyBorder="1" applyAlignment="1">
      <alignment horizontal="center"/>
    </xf>
    <xf numFmtId="0" fontId="0" fillId="0" borderId="32" xfId="0" applyNumberFormat="1" applyFont="1" applyBorder="1" applyAlignment="1">
      <alignment horizontal="center"/>
    </xf>
    <xf numFmtId="1" fontId="11" fillId="0" borderId="17" xfId="0" applyNumberFormat="1" applyFont="1" applyBorder="1" applyAlignment="1">
      <alignment horizontal="center"/>
    </xf>
    <xf numFmtId="1" fontId="12" fillId="0" borderId="35" xfId="0" applyNumberFormat="1" applyFont="1" applyBorder="1" applyAlignment="1">
      <alignment horizontal="center"/>
    </xf>
    <xf numFmtId="1" fontId="13" fillId="0" borderId="29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1" fillId="0" borderId="33" xfId="0" applyFont="1" applyBorder="1"/>
    <xf numFmtId="1" fontId="0" fillId="0" borderId="7" xfId="0" applyNumberFormat="1" applyFont="1" applyBorder="1" applyAlignment="1">
      <alignment horizontal="center"/>
    </xf>
    <xf numFmtId="1" fontId="0" fillId="0" borderId="16" xfId="0" applyNumberFormat="1" applyFont="1" applyBorder="1" applyAlignment="1">
      <alignment horizontal="center"/>
    </xf>
    <xf numFmtId="1" fontId="0" fillId="0" borderId="36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0" fillId="2" borderId="30" xfId="0" applyNumberFormat="1" applyFont="1" applyFill="1" applyBorder="1" applyAlignment="1">
      <alignment horizontal="center"/>
    </xf>
    <xf numFmtId="1" fontId="13" fillId="0" borderId="16" xfId="0" applyNumberFormat="1" applyFont="1" applyBorder="1" applyAlignment="1">
      <alignment horizontal="center"/>
    </xf>
    <xf numFmtId="0" fontId="1" fillId="0" borderId="30" xfId="0" applyFont="1" applyBorder="1"/>
    <xf numFmtId="0" fontId="0" fillId="0" borderId="30" xfId="0" applyFont="1" applyBorder="1"/>
    <xf numFmtId="0" fontId="11" fillId="0" borderId="3" xfId="0" applyFont="1" applyBorder="1"/>
    <xf numFmtId="0" fontId="12" fillId="0" borderId="3" xfId="0" applyFont="1" applyBorder="1"/>
    <xf numFmtId="0" fontId="13" fillId="0" borderId="3" xfId="0" applyFont="1" applyBorder="1"/>
    <xf numFmtId="0" fontId="14" fillId="0" borderId="3" xfId="0" applyFont="1" applyBorder="1"/>
    <xf numFmtId="1" fontId="0" fillId="0" borderId="37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0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36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/>
    </xf>
    <xf numFmtId="0" fontId="0" fillId="0" borderId="36" xfId="0" applyFont="1" applyBorder="1"/>
    <xf numFmtId="0" fontId="1" fillId="0" borderId="1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17" fillId="7" borderId="21" xfId="0" applyNumberFormat="1" applyFont="1" applyFill="1" applyBorder="1" applyAlignment="1">
      <alignment horizontal="center" textRotation="90"/>
    </xf>
    <xf numFmtId="0" fontId="4" fillId="7" borderId="22" xfId="0" applyNumberFormat="1" applyFont="1" applyFill="1" applyBorder="1" applyAlignment="1">
      <alignment horizontal="center" textRotation="90"/>
    </xf>
    <xf numFmtId="1" fontId="5" fillId="7" borderId="21" xfId="0" applyNumberFormat="1" applyFont="1" applyFill="1" applyBorder="1" applyAlignment="1">
      <alignment horizontal="center" textRotation="90"/>
    </xf>
    <xf numFmtId="1" fontId="5" fillId="7" borderId="23" xfId="0" applyNumberFormat="1" applyFont="1" applyFill="1" applyBorder="1" applyAlignment="1">
      <alignment horizontal="center" textRotation="90"/>
    </xf>
    <xf numFmtId="1" fontId="6" fillId="7" borderId="19" xfId="0" applyNumberFormat="1" applyFont="1" applyFill="1" applyBorder="1" applyAlignment="1">
      <alignment horizontal="center" textRotation="90"/>
    </xf>
    <xf numFmtId="1" fontId="6" fillId="7" borderId="22" xfId="0" applyNumberFormat="1" applyFont="1" applyFill="1" applyBorder="1" applyAlignment="1">
      <alignment horizontal="center" textRotation="90"/>
    </xf>
    <xf numFmtId="1" fontId="5" fillId="7" borderId="22" xfId="0" applyNumberFormat="1" applyFont="1" applyFill="1" applyBorder="1" applyAlignment="1">
      <alignment horizontal="center" textRotation="90"/>
    </xf>
    <xf numFmtId="1" fontId="17" fillId="7" borderId="21" xfId="0" applyNumberFormat="1" applyFont="1" applyFill="1" applyBorder="1" applyAlignment="1">
      <alignment horizontal="center" textRotation="90"/>
    </xf>
    <xf numFmtId="1" fontId="7" fillId="7" borderId="26" xfId="0" applyNumberFormat="1" applyFont="1" applyFill="1" applyBorder="1" applyAlignment="1">
      <alignment horizontal="center" textRotation="90"/>
    </xf>
    <xf numFmtId="1" fontId="8" fillId="7" borderId="19" xfId="0" applyNumberFormat="1" applyFont="1" applyFill="1" applyBorder="1" applyAlignment="1">
      <alignment horizontal="center" textRotation="90"/>
    </xf>
    <xf numFmtId="1" fontId="9" fillId="7" borderId="20" xfId="0" applyNumberFormat="1" applyFont="1" applyFill="1" applyBorder="1" applyAlignment="1">
      <alignment horizontal="center" textRotation="90"/>
    </xf>
    <xf numFmtId="0" fontId="10" fillId="7" borderId="21" xfId="0" applyFont="1" applyFill="1" applyBorder="1" applyAlignment="1">
      <alignment textRotation="90"/>
    </xf>
    <xf numFmtId="0" fontId="7" fillId="7" borderId="19" xfId="0" applyFont="1" applyFill="1" applyBorder="1" applyAlignment="1">
      <alignment textRotation="90"/>
    </xf>
    <xf numFmtId="0" fontId="8" fillId="7" borderId="19" xfId="0" applyFont="1" applyFill="1" applyBorder="1" applyAlignment="1">
      <alignment textRotation="90"/>
    </xf>
    <xf numFmtId="0" fontId="9" fillId="7" borderId="19" xfId="0" applyFont="1" applyFill="1" applyBorder="1" applyAlignment="1">
      <alignment textRotation="90"/>
    </xf>
    <xf numFmtId="0" fontId="17" fillId="7" borderId="19" xfId="0" applyFont="1" applyFill="1" applyBorder="1" applyAlignment="1">
      <alignment textRotation="90"/>
    </xf>
    <xf numFmtId="0" fontId="9" fillId="7" borderId="26" xfId="0" applyFont="1" applyFill="1" applyBorder="1" applyAlignment="1">
      <alignment textRotation="90"/>
    </xf>
    <xf numFmtId="0" fontId="8" fillId="7" borderId="19" xfId="0" applyFont="1" applyFill="1" applyBorder="1" applyAlignment="1">
      <alignment textRotation="90" wrapText="1"/>
    </xf>
    <xf numFmtId="0" fontId="17" fillId="7" borderId="19" xfId="0" applyFont="1" applyFill="1" applyBorder="1" applyAlignment="1">
      <alignment textRotation="90" wrapText="1"/>
    </xf>
    <xf numFmtId="0" fontId="0" fillId="0" borderId="38" xfId="0" applyBorder="1"/>
    <xf numFmtId="0" fontId="0" fillId="0" borderId="0" xfId="0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16" fillId="5" borderId="39" xfId="0" applyFont="1" applyFill="1" applyBorder="1"/>
    <xf numFmtId="0" fontId="0" fillId="0" borderId="16" xfId="0" applyBorder="1"/>
    <xf numFmtId="0" fontId="16" fillId="0" borderId="39" xfId="0" applyFont="1" applyBorder="1"/>
    <xf numFmtId="0" fontId="0" fillId="0" borderId="7" xfId="0" applyBorder="1"/>
    <xf numFmtId="0" fontId="16" fillId="5" borderId="40" xfId="0" applyFont="1" applyFill="1" applyBorder="1"/>
    <xf numFmtId="0" fontId="0" fillId="0" borderId="0" xfId="0" applyFont="1" applyBorder="1"/>
    <xf numFmtId="0" fontId="11" fillId="0" borderId="16" xfId="0" applyFont="1" applyBorder="1"/>
    <xf numFmtId="0" fontId="0" fillId="0" borderId="3" xfId="0" applyFont="1" applyBorder="1" applyAlignment="1">
      <alignment horizontal="center"/>
    </xf>
    <xf numFmtId="0" fontId="11" fillId="0" borderId="7" xfId="0" applyFont="1" applyBorder="1"/>
    <xf numFmtId="0" fontId="0" fillId="0" borderId="18" xfId="0" applyNumberFormat="1" applyFont="1" applyBorder="1" applyAlignment="1">
      <alignment horizontal="center"/>
    </xf>
    <xf numFmtId="0" fontId="0" fillId="0" borderId="41" xfId="0" applyNumberFormat="1" applyFont="1" applyBorder="1" applyAlignment="1">
      <alignment horizontal="center"/>
    </xf>
    <xf numFmtId="1" fontId="0" fillId="9" borderId="12" xfId="0" applyNumberFormat="1" applyFont="1" applyFill="1" applyBorder="1" applyAlignment="1">
      <alignment horizontal="center"/>
    </xf>
    <xf numFmtId="1" fontId="0" fillId="9" borderId="18" xfId="0" applyNumberFormat="1" applyFont="1" applyFill="1" applyBorder="1" applyAlignment="1">
      <alignment horizontal="center"/>
    </xf>
    <xf numFmtId="1" fontId="0" fillId="9" borderId="30" xfId="0" applyNumberFormat="1" applyFont="1" applyFill="1" applyBorder="1" applyAlignment="1">
      <alignment horizontal="center"/>
    </xf>
    <xf numFmtId="1" fontId="0" fillId="9" borderId="3" xfId="0" applyNumberFormat="1" applyFont="1" applyFill="1" applyBorder="1" applyAlignment="1">
      <alignment horizontal="center"/>
    </xf>
    <xf numFmtId="1" fontId="0" fillId="9" borderId="6" xfId="0" applyNumberFormat="1" applyFont="1" applyFill="1" applyBorder="1" applyAlignment="1">
      <alignment horizontal="center"/>
    </xf>
    <xf numFmtId="1" fontId="0" fillId="9" borderId="11" xfId="0" applyNumberFormat="1" applyFont="1" applyFill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1" fontId="0" fillId="9" borderId="1" xfId="0" applyNumberFormat="1" applyFont="1" applyFill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1" fontId="0" fillId="9" borderId="13" xfId="0" applyNumberFormat="1" applyFont="1" applyFill="1" applyBorder="1" applyAlignment="1">
      <alignment horizontal="center"/>
    </xf>
    <xf numFmtId="1" fontId="0" fillId="9" borderId="16" xfId="0" applyNumberFormat="1" applyFont="1" applyFill="1" applyBorder="1" applyAlignment="1">
      <alignment horizontal="center"/>
    </xf>
    <xf numFmtId="1" fontId="0" fillId="9" borderId="7" xfId="0" applyNumberFormat="1" applyFont="1" applyFill="1" applyBorder="1" applyAlignment="1">
      <alignment horizontal="center"/>
    </xf>
    <xf numFmtId="1" fontId="0" fillId="9" borderId="36" xfId="0" applyNumberFormat="1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3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" fontId="0" fillId="2" borderId="14" xfId="0" applyNumberFormat="1" applyFont="1" applyFill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14" fontId="0" fillId="0" borderId="0" xfId="0" applyNumberFormat="1"/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/>
    <xf numFmtId="14" fontId="0" fillId="0" borderId="0" xfId="0" applyNumberFormat="1" applyAlignment="1"/>
    <xf numFmtId="0" fontId="14" fillId="0" borderId="1" xfId="1" applyNumberFormat="1" applyFont="1" applyFill="1" applyBorder="1" applyAlignment="1">
      <alignment horizontal="left" vertical="center"/>
    </xf>
    <xf numFmtId="1" fontId="6" fillId="0" borderId="18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8" xfId="0" applyFont="1" applyFill="1" applyBorder="1" applyAlignment="1">
      <alignment horizontal="center" vertical="center"/>
    </xf>
    <xf numFmtId="0" fontId="0" fillId="0" borderId="42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1" fontId="0" fillId="0" borderId="43" xfId="0" applyNumberFormat="1" applyFont="1" applyBorder="1" applyAlignment="1">
      <alignment horizontal="center"/>
    </xf>
    <xf numFmtId="1" fontId="0" fillId="4" borderId="43" xfId="0" applyNumberFormat="1" applyFont="1" applyFill="1" applyBorder="1" applyAlignment="1">
      <alignment horizontal="center"/>
    </xf>
    <xf numFmtId="0" fontId="0" fillId="0" borderId="43" xfId="0" applyNumberFormat="1" applyFont="1" applyBorder="1" applyAlignment="1">
      <alignment horizontal="center"/>
    </xf>
    <xf numFmtId="0" fontId="0" fillId="4" borderId="43" xfId="0" applyNumberFormat="1" applyFont="1" applyFill="1" applyBorder="1" applyAlignment="1">
      <alignment horizontal="center"/>
    </xf>
    <xf numFmtId="0" fontId="0" fillId="0" borderId="28" xfId="0" applyFont="1" applyBorder="1"/>
    <xf numFmtId="0" fontId="0" fillId="4" borderId="28" xfId="0" applyFont="1" applyFill="1" applyBorder="1"/>
    <xf numFmtId="1" fontId="0" fillId="2" borderId="41" xfId="0" applyNumberFormat="1" applyFont="1" applyFill="1" applyBorder="1" applyAlignment="1">
      <alignment horizontal="center"/>
    </xf>
    <xf numFmtId="1" fontId="0" fillId="0" borderId="41" xfId="0" applyNumberFormat="1" applyFont="1" applyBorder="1" applyAlignment="1">
      <alignment horizontal="center"/>
    </xf>
    <xf numFmtId="0" fontId="0" fillId="0" borderId="41" xfId="0" applyFont="1" applyBorder="1"/>
    <xf numFmtId="1" fontId="0" fillId="2" borderId="37" xfId="0" applyNumberFormat="1" applyFont="1" applyFill="1" applyBorder="1" applyAlignment="1">
      <alignment horizontal="center"/>
    </xf>
    <xf numFmtId="1" fontId="0" fillId="2" borderId="35" xfId="0" applyNumberFormat="1" applyFont="1" applyFill="1" applyBorder="1" applyAlignment="1">
      <alignment horizontal="center"/>
    </xf>
    <xf numFmtId="0" fontId="0" fillId="0" borderId="1" xfId="0" applyNumberFormat="1" applyBorder="1"/>
    <xf numFmtId="0" fontId="0" fillId="4" borderId="1" xfId="0" applyFont="1" applyFill="1" applyBorder="1"/>
    <xf numFmtId="0" fontId="0" fillId="4" borderId="1" xfId="0" applyNumberFormat="1" applyFont="1" applyFill="1" applyBorder="1"/>
    <xf numFmtId="0" fontId="1" fillId="0" borderId="1" xfId="0" applyNumberFormat="1" applyFont="1" applyBorder="1"/>
    <xf numFmtId="0" fontId="1" fillId="0" borderId="41" xfId="0" applyFont="1" applyBorder="1"/>
    <xf numFmtId="1" fontId="0" fillId="9" borderId="41" xfId="0" applyNumberFormat="1" applyFont="1" applyFill="1" applyBorder="1" applyAlignment="1">
      <alignment horizontal="center"/>
    </xf>
    <xf numFmtId="0" fontId="0" fillId="0" borderId="44" xfId="0" applyBorder="1"/>
    <xf numFmtId="1" fontId="6" fillId="0" borderId="45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center"/>
    </xf>
    <xf numFmtId="0" fontId="0" fillId="0" borderId="12" xfId="0" applyFont="1" applyBorder="1"/>
    <xf numFmtId="0" fontId="0" fillId="0" borderId="42" xfId="0" applyFont="1" applyBorder="1"/>
    <xf numFmtId="0" fontId="21" fillId="0" borderId="14" xfId="0" applyFont="1" applyBorder="1"/>
    <xf numFmtId="0" fontId="14" fillId="4" borderId="1" xfId="1" applyNumberFormat="1" applyFont="1" applyFill="1" applyBorder="1" applyAlignment="1">
      <alignment horizontal="left" vertical="center"/>
    </xf>
    <xf numFmtId="0" fontId="0" fillId="4" borderId="32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11" fillId="4" borderId="1" xfId="0" applyFont="1" applyFill="1" applyBorder="1"/>
    <xf numFmtId="0" fontId="12" fillId="4" borderId="1" xfId="0" applyFont="1" applyFill="1" applyBorder="1"/>
    <xf numFmtId="0" fontId="13" fillId="4" borderId="1" xfId="0" applyFont="1" applyFill="1" applyBorder="1"/>
    <xf numFmtId="1" fontId="12" fillId="4" borderId="1" xfId="0" applyNumberFormat="1" applyFont="1" applyFill="1" applyBorder="1" applyAlignment="1">
      <alignment horizontal="center"/>
    </xf>
    <xf numFmtId="0" fontId="0" fillId="4" borderId="41" xfId="0" applyNumberFormat="1" applyFont="1" applyFill="1" applyBorder="1" applyAlignment="1">
      <alignment horizontal="center"/>
    </xf>
    <xf numFmtId="0" fontId="0" fillId="0" borderId="1" xfId="0" applyNumberFormat="1" applyFont="1" applyBorder="1"/>
    <xf numFmtId="14" fontId="0" fillId="0" borderId="46" xfId="0" applyNumberFormat="1" applyBorder="1"/>
    <xf numFmtId="0" fontId="0" fillId="0" borderId="46" xfId="0" applyBorder="1" applyAlignment="1">
      <alignment horizontal="center"/>
    </xf>
    <xf numFmtId="1" fontId="6" fillId="4" borderId="45" xfId="0" applyNumberFormat="1" applyFont="1" applyFill="1" applyBorder="1" applyAlignment="1">
      <alignment horizontal="center"/>
    </xf>
    <xf numFmtId="14" fontId="0" fillId="0" borderId="6" xfId="0" applyNumberFormat="1" applyBorder="1"/>
    <xf numFmtId="0" fontId="0" fillId="0" borderId="6" xfId="0" applyBorder="1"/>
    <xf numFmtId="1" fontId="0" fillId="0" borderId="47" xfId="0" applyNumberFormat="1" applyFont="1" applyBorder="1" applyAlignment="1">
      <alignment horizontal="center"/>
    </xf>
    <xf numFmtId="0" fontId="0" fillId="0" borderId="46" xfId="0" applyBorder="1"/>
    <xf numFmtId="1" fontId="0" fillId="0" borderId="45" xfId="0" applyNumberFormat="1" applyFont="1" applyBorder="1" applyAlignment="1">
      <alignment horizontal="center"/>
    </xf>
    <xf numFmtId="14" fontId="0" fillId="0" borderId="18" xfId="0" applyNumberFormat="1" applyBorder="1"/>
    <xf numFmtId="0" fontId="0" fillId="0" borderId="18" xfId="0" applyBorder="1" applyAlignment="1">
      <alignment horizontal="center"/>
    </xf>
    <xf numFmtId="1" fontId="0" fillId="4" borderId="47" xfId="0" applyNumberFormat="1" applyFont="1" applyFill="1" applyBorder="1" applyAlignment="1">
      <alignment horizontal="center"/>
    </xf>
    <xf numFmtId="1" fontId="11" fillId="4" borderId="16" xfId="0" applyNumberFormat="1" applyFont="1" applyFill="1" applyBorder="1" applyAlignment="1">
      <alignment horizontal="center"/>
    </xf>
    <xf numFmtId="1" fontId="13" fillId="4" borderId="11" xfId="0" applyNumberFormat="1" applyFont="1" applyFill="1" applyBorder="1" applyAlignment="1">
      <alignment horizontal="center"/>
    </xf>
    <xf numFmtId="0" fontId="0" fillId="4" borderId="12" xfId="0" applyFont="1" applyFill="1" applyBorder="1"/>
    <xf numFmtId="0" fontId="0" fillId="0" borderId="47" xfId="0" applyNumberFormat="1" applyFont="1" applyBorder="1" applyAlignment="1">
      <alignment horizontal="center"/>
    </xf>
    <xf numFmtId="0" fontId="13" fillId="0" borderId="17" xfId="0" applyFont="1" applyFill="1" applyBorder="1"/>
    <xf numFmtId="0" fontId="0" fillId="0" borderId="0" xfId="0" applyFont="1" applyFill="1" applyBorder="1"/>
    <xf numFmtId="0" fontId="14" fillId="0" borderId="0" xfId="0" applyFont="1" applyFill="1" applyBorder="1"/>
    <xf numFmtId="0" fontId="11" fillId="0" borderId="0" xfId="0" applyFont="1" applyFill="1" applyBorder="1"/>
    <xf numFmtId="0" fontId="13" fillId="0" borderId="0" xfId="0" applyFont="1" applyFill="1" applyBorder="1"/>
    <xf numFmtId="14" fontId="0" fillId="0" borderId="2" xfId="0" applyNumberFormat="1" applyBorder="1"/>
    <xf numFmtId="0" fontId="0" fillId="0" borderId="12" xfId="0" applyFont="1" applyFill="1" applyBorder="1" applyAlignment="1">
      <alignment horizontal="center"/>
    </xf>
    <xf numFmtId="1" fontId="0" fillId="4" borderId="41" xfId="0" applyNumberFormat="1" applyFont="1" applyFill="1" applyBorder="1" applyAlignment="1">
      <alignment horizontal="center"/>
    </xf>
    <xf numFmtId="0" fontId="14" fillId="4" borderId="28" xfId="0" applyFont="1" applyFill="1" applyBorder="1"/>
    <xf numFmtId="1" fontId="0" fillId="4" borderId="1" xfId="0" applyNumberFormat="1" applyFont="1" applyFill="1" applyBorder="1" applyAlignment="1">
      <alignment horizontal="center"/>
    </xf>
    <xf numFmtId="1" fontId="0" fillId="4" borderId="16" xfId="0" applyNumberFormat="1" applyFont="1" applyFill="1" applyBorder="1" applyAlignment="1">
      <alignment horizontal="center"/>
    </xf>
    <xf numFmtId="0" fontId="14" fillId="4" borderId="1" xfId="0" applyFont="1" applyFill="1" applyBorder="1"/>
    <xf numFmtId="0" fontId="14" fillId="0" borderId="1" xfId="1" applyNumberFormat="1" applyFont="1" applyBorder="1" applyAlignment="1">
      <alignment horizontal="left" vertical="center"/>
    </xf>
    <xf numFmtId="0" fontId="2" fillId="4" borderId="16" xfId="0" applyNumberFormat="1" applyFont="1" applyFill="1" applyBorder="1" applyAlignment="1">
      <alignment horizontal="center"/>
    </xf>
    <xf numFmtId="1" fontId="6" fillId="4" borderId="16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1" fontId="13" fillId="4" borderId="16" xfId="0" applyNumberFormat="1" applyFont="1" applyFill="1" applyBorder="1" applyAlignment="1">
      <alignment horizontal="center"/>
    </xf>
    <xf numFmtId="0" fontId="0" fillId="4" borderId="41" xfId="0" applyFont="1" applyFill="1" applyBorder="1"/>
    <xf numFmtId="0" fontId="20" fillId="0" borderId="0" xfId="0" applyFont="1"/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34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28" xfId="0" applyFont="1" applyBorder="1"/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2" xfId="0" applyNumberFormat="1" applyFont="1" applyFill="1" applyBorder="1" applyAlignment="1">
      <alignment horizontal="center"/>
    </xf>
    <xf numFmtId="1" fontId="0" fillId="4" borderId="45" xfId="0" applyNumberFormat="1" applyFont="1" applyFill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center"/>
    </xf>
    <xf numFmtId="0" fontId="0" fillId="4" borderId="25" xfId="0" applyNumberFormat="1" applyFont="1" applyFill="1" applyBorder="1" applyAlignment="1">
      <alignment horizontal="center"/>
    </xf>
    <xf numFmtId="0" fontId="22" fillId="0" borderId="3" xfId="0" applyFont="1" applyBorder="1" applyAlignment="1">
      <alignment textRotation="90" wrapText="1"/>
    </xf>
    <xf numFmtId="0" fontId="17" fillId="0" borderId="2" xfId="0" applyFont="1" applyBorder="1" applyAlignment="1">
      <alignment textRotation="90"/>
    </xf>
    <xf numFmtId="1" fontId="0" fillId="0" borderId="6" xfId="0" applyNumberFormat="1" applyFont="1" applyBorder="1" applyAlignment="1">
      <alignment horizontal="center"/>
    </xf>
    <xf numFmtId="0" fontId="0" fillId="3" borderId="10" xfId="0" applyNumberFormat="1" applyFont="1" applyFill="1" applyBorder="1" applyAlignment="1">
      <alignment horizontal="center"/>
    </xf>
    <xf numFmtId="1" fontId="0" fillId="3" borderId="18" xfId="0" applyNumberFormat="1" applyFont="1" applyFill="1" applyBorder="1" applyAlignment="1">
      <alignment horizontal="center"/>
    </xf>
    <xf numFmtId="1" fontId="0" fillId="3" borderId="41" xfId="0" applyNumberFormat="1" applyFont="1" applyFill="1" applyBorder="1" applyAlignment="1">
      <alignment horizontal="center"/>
    </xf>
    <xf numFmtId="1" fontId="0" fillId="3" borderId="31" xfId="0" applyNumberFormat="1" applyFont="1" applyFill="1" applyBorder="1" applyAlignment="1">
      <alignment horizontal="center"/>
    </xf>
    <xf numFmtId="0" fontId="0" fillId="3" borderId="11" xfId="0" applyNumberFormat="1" applyFont="1" applyFill="1" applyBorder="1" applyAlignment="1">
      <alignment horizontal="center"/>
    </xf>
    <xf numFmtId="0" fontId="0" fillId="6" borderId="11" xfId="0" applyNumberFormat="1" applyFont="1" applyFill="1" applyBorder="1" applyAlignment="1">
      <alignment horizontal="center"/>
    </xf>
    <xf numFmtId="1" fontId="0" fillId="3" borderId="42" xfId="0" applyNumberFormat="1" applyFont="1" applyFill="1" applyBorder="1" applyAlignment="1">
      <alignment horizontal="center"/>
    </xf>
    <xf numFmtId="0" fontId="0" fillId="3" borderId="1" xfId="0" applyFont="1" applyFill="1" applyBorder="1"/>
    <xf numFmtId="0" fontId="23" fillId="0" borderId="3" xfId="0" applyFont="1" applyBorder="1"/>
    <xf numFmtId="0" fontId="23" fillId="0" borderId="8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9" xfId="0" applyNumberFormat="1" applyFont="1" applyBorder="1" applyAlignment="1">
      <alignment horizontal="center"/>
    </xf>
    <xf numFmtId="0" fontId="23" fillId="0" borderId="10" xfId="0" applyNumberFormat="1" applyFont="1" applyBorder="1" applyAlignment="1">
      <alignment horizontal="center"/>
    </xf>
    <xf numFmtId="0" fontId="24" fillId="0" borderId="11" xfId="0" applyNumberFormat="1" applyFont="1" applyBorder="1" applyAlignment="1">
      <alignment horizontal="center"/>
    </xf>
    <xf numFmtId="1" fontId="23" fillId="2" borderId="12" xfId="0" applyNumberFormat="1" applyFont="1" applyFill="1" applyBorder="1" applyAlignment="1">
      <alignment horizontal="center"/>
    </xf>
    <xf numFmtId="1" fontId="23" fillId="0" borderId="3" xfId="0" applyNumberFormat="1" applyFont="1" applyBorder="1" applyAlignment="1">
      <alignment horizontal="center"/>
    </xf>
    <xf numFmtId="1" fontId="23" fillId="0" borderId="5" xfId="0" applyNumberFormat="1" applyFont="1" applyBorder="1" applyAlignment="1">
      <alignment horizontal="center"/>
    </xf>
    <xf numFmtId="1" fontId="23" fillId="0" borderId="12" xfId="0" applyNumberFormat="1" applyFont="1" applyBorder="1" applyAlignment="1">
      <alignment horizontal="center"/>
    </xf>
    <xf numFmtId="1" fontId="23" fillId="0" borderId="11" xfId="0" applyNumberFormat="1" applyFont="1" applyBorder="1" applyAlignment="1">
      <alignment horizontal="center"/>
    </xf>
    <xf numFmtId="1" fontId="23" fillId="0" borderId="10" xfId="0" applyNumberFormat="1" applyFont="1" applyBorder="1" applyAlignment="1">
      <alignment horizontal="center"/>
    </xf>
    <xf numFmtId="1" fontId="25" fillId="0" borderId="13" xfId="0" applyNumberFormat="1" applyFont="1" applyBorder="1" applyAlignment="1">
      <alignment horizontal="center"/>
    </xf>
    <xf numFmtId="1" fontId="26" fillId="0" borderId="14" xfId="0" applyNumberFormat="1" applyFont="1" applyBorder="1" applyAlignment="1">
      <alignment horizontal="center"/>
    </xf>
    <xf numFmtId="1" fontId="27" fillId="0" borderId="9" xfId="0" applyNumberFormat="1" applyFont="1" applyBorder="1" applyAlignment="1">
      <alignment horizontal="center"/>
    </xf>
    <xf numFmtId="0" fontId="23" fillId="0" borderId="10" xfId="0" applyFont="1" applyBorder="1"/>
    <xf numFmtId="0" fontId="25" fillId="0" borderId="14" xfId="0" applyFont="1" applyBorder="1"/>
    <xf numFmtId="0" fontId="26" fillId="0" borderId="14" xfId="0" applyFont="1" applyBorder="1"/>
    <xf numFmtId="0" fontId="27" fillId="0" borderId="14" xfId="0" applyFont="1" applyBorder="1"/>
    <xf numFmtId="0" fontId="23" fillId="0" borderId="14" xfId="0" applyFont="1" applyBorder="1"/>
    <xf numFmtId="0" fontId="28" fillId="0" borderId="14" xfId="0" applyFont="1" applyBorder="1"/>
    <xf numFmtId="0" fontId="26" fillId="0" borderId="13" xfId="0" applyFont="1" applyBorder="1"/>
    <xf numFmtId="0" fontId="0" fillId="0" borderId="6" xfId="0" applyFont="1" applyBorder="1"/>
    <xf numFmtId="0" fontId="1" fillId="0" borderId="18" xfId="0" applyFont="1" applyBorder="1" applyAlignment="1">
      <alignment horizontal="center"/>
    </xf>
    <xf numFmtId="0" fontId="0" fillId="0" borderId="35" xfId="0" applyBorder="1"/>
    <xf numFmtId="0" fontId="0" fillId="0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</cellXfs>
  <cellStyles count="2">
    <cellStyle name="Normal" xfId="0" builtinId="0"/>
    <cellStyle name="Normal 5" xfId="1"/>
  </cellStyles>
  <dxfs count="4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fill>
        <patternFill patternType="solid">
          <fgColor indexed="64"/>
          <bgColor auto="1"/>
        </patternFill>
      </fill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fill>
        <patternFill patternType="solid">
          <fgColor indexed="64"/>
          <bgColor auto="1"/>
        </patternFill>
      </fill>
      <alignment horizontal="center" vertical="bottom" wrapText="0" indent="0" justifyLastLine="0" shrinkToFit="0" readingOrder="0"/>
      <border diagonalUp="0" diagonalDown="0">
        <left style="thick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fill>
        <patternFill patternType="solid">
          <fgColor indexed="64"/>
          <bgColor auto="1"/>
        </patternFill>
      </fill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fill>
        <patternFill patternType="solid">
          <fgColor indexed="64"/>
          <bgColor auto="1"/>
        </patternFill>
      </fill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%20Copy%20ARC%20Points%20-%20May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ers"/>
      <sheetName val="Para"/>
      <sheetName val="Upgrades"/>
      <sheetName val="Team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id="1" name="racers" displayName="racers" ref="A1:BA97" totalsRowShown="0" headerRowDxfId="423" dataDxfId="422">
  <sortState ref="A2:BA97">
    <sortCondition ref="A2:A97"/>
    <sortCondition ref="F2:F97"/>
  </sortState>
  <tableColumns count="53">
    <tableColumn id="1" name="Cat" dataDxfId="421"/>
    <tableColumn id="2" name="Gender" dataDxfId="420"/>
    <tableColumn id="3" name="Last Name" dataDxfId="419"/>
    <tableColumn id="4" name="First Name" dataDxfId="418"/>
    <tableColumn id="5" name="Club/Team" dataDxfId="417"/>
    <tableColumn id="6" name="Rank" dataDxfId="416">
      <calculatedColumnFormula>SUMPRODUCT(($A:$A=racers[[#This Row],[Cat]])*($G:$G&gt;racers[[#This Row],[2017 ARC Series Points]]))+1</calculatedColumnFormula>
    </tableColumn>
    <tableColumn id="7" name="2017 ARC Series Points" dataDxfId="415">
      <calculatedColumnFormula>SUM(O2,P2,R2)</calculatedColumnFormula>
    </tableColumn>
    <tableColumn id="8" name="Total Upgrade Points" dataDxfId="414">
      <calculatedColumnFormula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calculatedColumnFormula>
    </tableColumn>
    <tableColumn id="9" name="2017 Learn to Race Points" dataDxfId="413"/>
    <tableColumn id="10" name="2016 Learn to Race Points" dataDxfId="412"/>
    <tableColumn id="11" name="2016 Mass Start Upgrade Points" dataDxfId="411"/>
    <tableColumn id="12" name="2016 ITT Points" dataDxfId="410"/>
    <tableColumn id="13" name="2017 Out of Province Mass Start Upgrade Points" dataDxfId="409"/>
    <tableColumn id="14" name="2017 Out of Province ITT Upgrade Points" dataDxfId="408"/>
    <tableColumn id="15" name="2017 Mass Start Points" dataDxfId="407">
      <calculatedColumnFormula>SUM(Q2,S2,W2,AA2,AG2,AL2,AP2)</calculatedColumnFormula>
    </tableColumn>
    <tableColumn id="16" name="2017 ITT Points2" dataDxfId="406">
      <calculatedColumnFormula>SUM(T2,Y2,AB2,AF2,AH2,AJ2,AM2,AR2)</calculatedColumnFormula>
    </tableColumn>
    <tableColumn id="17" name="2017 Crit Poitns" dataDxfId="405">
      <calculatedColumnFormula>SUM(U2,X2,Z2, AC2, AE2, AI2, AK2, AN2, AQ2)</calculatedColumnFormula>
    </tableColumn>
    <tableColumn id="18" name="2017 GC/Omnium Points" dataDxfId="404">
      <calculatedColumnFormula>SUM(V2,AO2, AD2)</calculatedColumnFormula>
    </tableColumn>
    <tableColumn id="19" name="Velocity Stage Race - Road Race (B)" dataDxfId="403"/>
    <tableColumn id="20" name="Velocity Stage Race - ITT (B)" dataDxfId="402"/>
    <tableColumn id="21" name="Velocity Stage Race - Criterium (B)" dataDxfId="401"/>
    <tableColumn id="22" name="Velocity Stage Race - GC (A)" dataDxfId="400"/>
    <tableColumn id="23" name="Stieda Classic - Road Race (B)" dataDxfId="399"/>
    <tableColumn id="24" name="Stieda Classic - Criterium (B)" dataDxfId="398"/>
    <tableColumn id="25" name="Jason Lapierre Memorial Race - ITT (B)" dataDxfId="397"/>
    <tableColumn id="26" name="Classic of Highlandia" dataDxfId="396"/>
    <tableColumn id="27" name="RMCC - Road Race (B)" dataDxfId="395"/>
    <tableColumn id="28" name="RMCC - Hill Climb (B)" dataDxfId="394"/>
    <tableColumn id="29" name="RMCC - Criterium (B)" dataDxfId="393"/>
    <tableColumn id="30" name="RMCC - Omnium (A)" dataDxfId="392"/>
    <tableColumn id="31" name="Canada Day Crit - _x000a_Criterium Provicials (A)" dataDxfId="391"/>
    <tableColumn id="32" name="Suffer Like a Dog (Pound) (B)" dataDxfId="390"/>
    <tableColumn id="33" name="Stampede Road Race (A)_x000a_Road Provincial Championships (A)" dataDxfId="389"/>
    <tableColumn id="34" name="Strathcona County TT" dataDxfId="388"/>
    <tableColumn id="35" name="Strathcona County Crit" dataDxfId="387"/>
    <tableColumn id="36" name="Pedalhead ITT (B)" dataDxfId="386"/>
    <tableColumn id="37" name="Youth Criterium Provincials" dataDxfId="385"/>
    <tableColumn id="53" name="Tour de Bowness - Road Race (B)" dataDxfId="384"/>
    <tableColumn id="38" name="Tour de Bowness - Hill Climb (B)" dataDxfId="383"/>
    <tableColumn id="39" name="Tour de Bowness - Criterium (B)" dataDxfId="382"/>
    <tableColumn id="40" name="Tour de Bowness - Omnium (A)" dataDxfId="381"/>
    <tableColumn id="41" name="PRW Road Race (B)" dataDxfId="380"/>
    <tableColumn id="42" name="PRW Crit (B)" dataDxfId="379"/>
    <tableColumn id="43" name="ITT Provincial Championships (A)" dataDxfId="378"/>
    <tableColumn id="44" name="Column7" dataDxfId="377"/>
    <tableColumn id="45" name="Column8" dataDxfId="376"/>
    <tableColumn id="46" name="Column9" dataDxfId="375"/>
    <tableColumn id="47" name="Column10" dataDxfId="374"/>
    <tableColumn id="48" name="Column1" dataDxfId="373"/>
    <tableColumn id="49" name="Column2" dataDxfId="372"/>
    <tableColumn id="50" name="Column3" dataDxfId="371"/>
    <tableColumn id="51" name="Column4" dataDxfId="370"/>
    <tableColumn id="52" name="Column5" dataDxfId="36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7" name="racers8" displayName="racers8" ref="A1:BA100" totalsRowShown="0" headerRowDxfId="368" dataDxfId="367">
  <sortState ref="A2:BA102">
    <sortCondition ref="F2:F102"/>
  </sortState>
  <tableColumns count="53">
    <tableColumn id="1" name="Cat" dataDxfId="366"/>
    <tableColumn id="2" name="Gender" dataDxfId="365"/>
    <tableColumn id="3" name="Last Name" dataDxfId="364"/>
    <tableColumn id="4" name="First Name" dataDxfId="363"/>
    <tableColumn id="5" name="Club/Team" dataDxfId="362"/>
    <tableColumn id="6" name="Rank" dataDxfId="361">
      <calculatedColumnFormula>SUMPRODUCT(($A:$A=racers8[[#This Row],[Cat]])*($G:$G&gt;racers8[[#This Row],[2017 ARC Series Points]]))+1</calculatedColumnFormula>
    </tableColumn>
    <tableColumn id="7" name="2017 ARC Series Points" dataDxfId="360">
      <calculatedColumnFormula>SUM(O2,P2,R2)</calculatedColumnFormula>
    </tableColumn>
    <tableColumn id="8" name="Total Upgrade Points" dataDxfId="359">
      <calculatedColumnFormula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calculatedColumnFormula>
    </tableColumn>
    <tableColumn id="9" name="2017 Learn to Race Points" dataDxfId="358"/>
    <tableColumn id="10" name="2016 Learn to Race Points" dataDxfId="357"/>
    <tableColumn id="11" name="2016 Mass Start Upgrade Points" dataDxfId="356"/>
    <tableColumn id="12" name="2016 ITT Points" dataDxfId="355"/>
    <tableColumn id="13" name="2017 Out of Province Mass Start Upgrade Points" dataDxfId="354"/>
    <tableColumn id="14" name="2017 Out of Province ITT Upgrade Points" dataDxfId="353"/>
    <tableColumn id="15" name="2017 Mass Start Points" dataDxfId="352">
      <calculatedColumnFormula>SUM(Q2,S2,W2,AA2,AG2,AL2,AP2)</calculatedColumnFormula>
    </tableColumn>
    <tableColumn id="16" name="2017 ITT Points" dataDxfId="351">
      <calculatedColumnFormula>SUM(T2,Y2,AB2,AF2,AH2,AJ2,AM2,AR2)</calculatedColumnFormula>
    </tableColumn>
    <tableColumn id="17" name="2017 Crit Poitns" dataDxfId="350">
      <calculatedColumnFormula>SUM(U2,X2,Z2, AC2, AE2, AI2, AK2, AN2, AQ2)</calculatedColumnFormula>
    </tableColumn>
    <tableColumn id="18" name="2017 GC/Omnium Points" dataDxfId="349">
      <calculatedColumnFormula>SUM(V2,AO2, AD2)</calculatedColumnFormula>
    </tableColumn>
    <tableColumn id="19" name="Velocity Stage Race - Road Race (B)" dataDxfId="348"/>
    <tableColumn id="20" name="Velocity Stage Race - ITT (B)" dataDxfId="347"/>
    <tableColumn id="21" name="Velocity Stage Race - Criterium (B)" dataDxfId="346"/>
    <tableColumn id="22" name="Velocity Stage Race - GC (A)" dataDxfId="345"/>
    <tableColumn id="23" name="Stieda Classic - Road Race (B)" dataDxfId="344"/>
    <tableColumn id="24" name="Stieda Classic - Criterium (B)" dataDxfId="343"/>
    <tableColumn id="25" name="Jason Lapierre Memorial Race - ITT (B)" dataDxfId="342"/>
    <tableColumn id="26" name="Classic of Highlandia" dataDxfId="341"/>
    <tableColumn id="27" name="RMCC - Road Race (B)" dataDxfId="340"/>
    <tableColumn id="28" name="RMCC - Hill Climb (B)" dataDxfId="339"/>
    <tableColumn id="29" name="RMCC - Criterium (B)" dataDxfId="338"/>
    <tableColumn id="30" name="RMCC - Omnium (A)" dataDxfId="337"/>
    <tableColumn id="31" name="Canada Day Crit_x000a_Criterium Provicials (A)" dataDxfId="336"/>
    <tableColumn id="32" name="Suffer Like a Dog (Pound) (B)" dataDxfId="335"/>
    <tableColumn id="33" name="Stampede Road Race - _x000a_Road Provincial Championships (A)" dataDxfId="334"/>
    <tableColumn id="34" name="Strathcona County TT" dataDxfId="333"/>
    <tableColumn id="35" name="Strathcona County Crit" dataDxfId="332"/>
    <tableColumn id="36" name="Pedalhead ITT (B)" dataDxfId="331"/>
    <tableColumn id="37" name="Youth Criterium Provincials" dataDxfId="330"/>
    <tableColumn id="53" name="Tour de Bowness - Road Race (B)" dataDxfId="329"/>
    <tableColumn id="38" name="Tour de Bowness - Hill Climb (B)" dataDxfId="328"/>
    <tableColumn id="39" name="Tour de Bowness - Criterium (B)" dataDxfId="327"/>
    <tableColumn id="40" name="Tour de Bowness - Omnium (A)" dataDxfId="326"/>
    <tableColumn id="41" name="PRW Road Race (B)" dataDxfId="325"/>
    <tableColumn id="42" name="PRW Crit (B)" dataDxfId="324"/>
    <tableColumn id="43" name="ITT Provincial Championships (A)" dataDxfId="323"/>
    <tableColumn id="44" name="Column7" dataDxfId="322"/>
    <tableColumn id="45" name="Column8" dataDxfId="321"/>
    <tableColumn id="46" name="Column9" dataDxfId="320"/>
    <tableColumn id="47" name="Column10" dataDxfId="319"/>
    <tableColumn id="48" name="Column1" dataDxfId="318"/>
    <tableColumn id="49" name="Column2" dataDxfId="317"/>
    <tableColumn id="50" name="Column3" dataDxfId="316"/>
    <tableColumn id="51" name="Column4" dataDxfId="315"/>
    <tableColumn id="52" name="Column5" dataDxfId="31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6" name="racers7" displayName="racers7" ref="A1:BA114" totalsRowShown="0" headerRowDxfId="313" dataDxfId="312">
  <sortState ref="A2:BA115">
    <sortCondition ref="F2:F115"/>
  </sortState>
  <tableColumns count="53">
    <tableColumn id="1" name="Cat" dataDxfId="311"/>
    <tableColumn id="2" name="Gender" dataDxfId="310"/>
    <tableColumn id="3" name="Last Name" dataDxfId="309"/>
    <tableColumn id="4" name="First Name" dataDxfId="308"/>
    <tableColumn id="5" name="Club/Team" dataDxfId="307"/>
    <tableColumn id="6" name="Rank" dataDxfId="306">
      <calculatedColumnFormula>SUMPRODUCT(($A:$A=racers7[[#This Row],[Cat]])*($G:$G&gt;racers7[[#This Row],[2017 ARC Series Points]]))+1</calculatedColumnFormula>
    </tableColumn>
    <tableColumn id="7" name="2017 ARC Series Points" dataDxfId="305">
      <calculatedColumnFormula>SUM(O2,P2,R2)</calculatedColumnFormula>
    </tableColumn>
    <tableColumn id="8" name="Total Upgrade Points" dataDxfId="304">
      <calculatedColumnFormula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calculatedColumnFormula>
    </tableColumn>
    <tableColumn id="9" name="2017 Learn to Race Points" dataDxfId="303"/>
    <tableColumn id="10" name="2016 Learn to Race Points" dataDxfId="302"/>
    <tableColumn id="11" name="2016 Mass Start Upgrade Points" dataDxfId="301"/>
    <tableColumn id="12" name="2016 ITT Points" dataDxfId="300"/>
    <tableColumn id="13" name="2017 Out of Province Mass Start Upgrade Points" dataDxfId="299"/>
    <tableColumn id="14" name="2017 Out of Province ITT Upgrade Points" dataDxfId="298"/>
    <tableColumn id="15" name="2017 Mass Start Points" dataDxfId="297">
      <calculatedColumnFormula>SUM(Q2,S2,W2,AA2,AG2,AL2,AP2)</calculatedColumnFormula>
    </tableColumn>
    <tableColumn id="16" name="2017 ITT Points2" dataDxfId="296">
      <calculatedColumnFormula>SUM(T2,Y2,AB2,AF2,AH2,AJ2,AM2,AR2)</calculatedColumnFormula>
    </tableColumn>
    <tableColumn id="17" name="2017 Crit Poitns" dataDxfId="295">
      <calculatedColumnFormula>SUM(U2,X2,Z2, AC2, AE2, AI2, AK2, AN2, AQ2)</calculatedColumnFormula>
    </tableColumn>
    <tableColumn id="18" name="2017 GC/Omnium Points" dataDxfId="294">
      <calculatedColumnFormula>SUM(V2,AO2, AD2)</calculatedColumnFormula>
    </tableColumn>
    <tableColumn id="19" name="Velocity Stage Race - Road Race (B)" dataDxfId="293"/>
    <tableColumn id="20" name="Velocity Stage Race - ITT (B)" dataDxfId="292"/>
    <tableColumn id="21" name="Velocity Stage Race - Criterium (B)" dataDxfId="291"/>
    <tableColumn id="22" name="Velocity Stage Race - GC (A)" dataDxfId="290"/>
    <tableColumn id="23" name="Stieda Classic - Road Race (B)" dataDxfId="289"/>
    <tableColumn id="24" name="Stieda Classic - Criterium (B)" dataDxfId="288"/>
    <tableColumn id="25" name="Jason Lapierre Memorial Race - ITT (B)" dataDxfId="287"/>
    <tableColumn id="26" name="Classic of Highlandia" dataDxfId="286"/>
    <tableColumn id="27" name="RMCC - Road Race (B)" dataDxfId="285"/>
    <tableColumn id="28" name="RMCC - Hill Climb (B)" dataDxfId="284"/>
    <tableColumn id="29" name="RMCC - Criterium (B)" dataDxfId="283"/>
    <tableColumn id="30" name="RMCC - Omnium (A)" dataDxfId="282"/>
    <tableColumn id="31" name="Canada Day Crit _x000a_Criterium Provicials (A)" dataDxfId="281"/>
    <tableColumn id="32" name="Suffer Like a Dog (Pound) (B)" dataDxfId="280"/>
    <tableColumn id="33" name="Stampede Road Race - _x000a_Road Provincial Championships (A)" dataDxfId="279"/>
    <tableColumn id="34" name="Strathcona County TT" dataDxfId="278"/>
    <tableColumn id="35" name="Strathcona County Crit" dataDxfId="277"/>
    <tableColumn id="36" name="Pedalhead ITT (B)" dataDxfId="276"/>
    <tableColumn id="37" name="Youth Criterium Provincials" dataDxfId="275"/>
    <tableColumn id="53" name="Tour de Bowness - Road Race (B)" dataDxfId="274"/>
    <tableColumn id="38" name="Tour de Bowness - Hill Climb (B)" dataDxfId="273"/>
    <tableColumn id="39" name="Tour de Bowness - Criterium (B)" dataDxfId="272"/>
    <tableColumn id="40" name="Tour de Bowness - Omnium (A)" dataDxfId="271"/>
    <tableColumn id="41" name="PRW Road Race (B)" dataDxfId="270"/>
    <tableColumn id="42" name="PRW Crit (B)" dataDxfId="269"/>
    <tableColumn id="43" name="ITT Provincial Championships (A)" dataDxfId="268"/>
    <tableColumn id="44" name="Column7" dataDxfId="267"/>
    <tableColumn id="45" name="Column8" dataDxfId="266"/>
    <tableColumn id="46" name="Column9" dataDxfId="265"/>
    <tableColumn id="47" name="Column10" dataDxfId="264"/>
    <tableColumn id="48" name="Column1" dataDxfId="263"/>
    <tableColumn id="49" name="Column2" dataDxfId="262"/>
    <tableColumn id="50" name="Column3" dataDxfId="261"/>
    <tableColumn id="51" name="Column4" dataDxfId="260"/>
    <tableColumn id="52" name="Column5" dataDxfId="25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5" name="racers6" displayName="racers6" ref="A1:BA78" totalsRowShown="0" headerRowDxfId="258" dataDxfId="257">
  <sortState ref="A2:BA123">
    <sortCondition ref="F2:F123"/>
  </sortState>
  <tableColumns count="53">
    <tableColumn id="1" name="Cat" dataDxfId="256"/>
    <tableColumn id="2" name="Gender" dataDxfId="255"/>
    <tableColumn id="3" name="Last Name" dataDxfId="254"/>
    <tableColumn id="4" name="First Name" dataDxfId="253"/>
    <tableColumn id="5" name="Club/Team" dataDxfId="252"/>
    <tableColumn id="6" name="Rank" dataDxfId="251">
      <calculatedColumnFormula>SUMPRODUCT(($A:$A=racers6[[#This Row],[Cat]])*($G:$G&gt;racers6[[#This Row],[2017 ARC Series Points]]))+1</calculatedColumnFormula>
    </tableColumn>
    <tableColumn id="7" name="2017 ARC Series Points" dataDxfId="250">
      <calculatedColumnFormula>SUM(O2,P2,R2)</calculatedColumnFormula>
    </tableColumn>
    <tableColumn id="8" name="Total Upgrade Points" dataDxfId="249">
      <calculatedColumnFormula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calculatedColumnFormula>
    </tableColumn>
    <tableColumn id="9" name="2017 Learn to Race Points" dataDxfId="248"/>
    <tableColumn id="10" name="2016 Learn to Race Points" dataDxfId="247"/>
    <tableColumn id="11" name="2016 Mass Start Upgrade Points" dataDxfId="246"/>
    <tableColumn id="12" name="2016 ITT Points" dataDxfId="245"/>
    <tableColumn id="13" name="2017 Out of Province Mass Start Upgrade Points" dataDxfId="244"/>
    <tableColumn id="14" name="2017 Out of Province ITT Upgrade Points" dataDxfId="243"/>
    <tableColumn id="15" name="2017 Mass Start Points" dataDxfId="242">
      <calculatedColumnFormula>SUM(Q2,S2,W2,AA2,AG2,AL2,AP2)</calculatedColumnFormula>
    </tableColumn>
    <tableColumn id="16" name="2017 ITT Points" dataDxfId="241">
      <calculatedColumnFormula>SUM(T2,Y2,AB2,AF2,AH2,AJ2,AM2,AR2)</calculatedColumnFormula>
    </tableColumn>
    <tableColumn id="17" name="2017 Crit Poitns" dataDxfId="240">
      <calculatedColumnFormula>SUM(U2,X2,Z2, AC2, AE2, AI2, AK2, AN2, AQ2)</calculatedColumnFormula>
    </tableColumn>
    <tableColumn id="18" name="2017 GC/Omnium Points" dataDxfId="239">
      <calculatedColumnFormula>SUM(V2,AO2, AD2)</calculatedColumnFormula>
    </tableColumn>
    <tableColumn id="19" name="Velocity Stage Race - Road Race (B)" dataDxfId="238"/>
    <tableColumn id="20" name="Velocity Stage Race - ITT (B)" dataDxfId="237"/>
    <tableColumn id="21" name="Velocity Stage Race - Criterium (B)" dataDxfId="236"/>
    <tableColumn id="22" name="Velocity Stage Race - GC (A)" dataDxfId="235"/>
    <tableColumn id="23" name="Stieda Classic - Road Race (B)" dataDxfId="234"/>
    <tableColumn id="24" name="Stieda Classic - Criterium (B)" dataDxfId="233"/>
    <tableColumn id="25" name="Jason Lapierre Memorial Race - ITT (B)" dataDxfId="232"/>
    <tableColumn id="26" name="Classic of Highlandia" dataDxfId="231"/>
    <tableColumn id="27" name="RMCC - Road Race (B)" dataDxfId="230"/>
    <tableColumn id="28" name="RMCC - Hill Climb (B)" dataDxfId="229"/>
    <tableColumn id="29" name="RMCC - Criterium (B)" dataDxfId="228"/>
    <tableColumn id="30" name="RMCC - Omnium (A)" dataDxfId="227"/>
    <tableColumn id="31" name="Canada Day Crit _x000a_Criterium Provicials (A)" dataDxfId="226"/>
    <tableColumn id="32" name="Suffer Like a Dog (Pound) (B)" dataDxfId="225"/>
    <tableColumn id="33" name="Stampede Road Race - _x000a_Road Provincial Championships (A)" dataDxfId="224"/>
    <tableColumn id="34" name="Strathcona County TT (B)" dataDxfId="223"/>
    <tableColumn id="35" name="Strathcona County Crit Provincials (A)" dataDxfId="222"/>
    <tableColumn id="36" name="Pedalhead ITT (B)" dataDxfId="221"/>
    <tableColumn id="37" name="Youth Criterium Provincials" dataDxfId="220"/>
    <tableColumn id="54" name="Tour de Bowness - Road Race (B)" dataDxfId="219"/>
    <tableColumn id="38" name="Tour de Bowness - Hill Climb (B)" dataDxfId="218"/>
    <tableColumn id="39" name="Tour de Bowness - Criterium (B)" dataDxfId="217"/>
    <tableColumn id="40" name="Tour de Bowness - Omnium (A)" dataDxfId="216"/>
    <tableColumn id="41" name="PRW Road Race (B)" dataDxfId="215"/>
    <tableColumn id="42" name="PRW Crit (B)" dataDxfId="214"/>
    <tableColumn id="43" name="ITT Provincial Championships (A)" dataDxfId="213"/>
    <tableColumn id="44" name="Column7" dataDxfId="212"/>
    <tableColumn id="45" name="Column8" dataDxfId="211"/>
    <tableColumn id="46" name="Column9" dataDxfId="210"/>
    <tableColumn id="47" name="Column10" dataDxfId="209"/>
    <tableColumn id="48" name="Column1" dataDxfId="208"/>
    <tableColumn id="49" name="Column2" dataDxfId="207"/>
    <tableColumn id="50" name="Column3" dataDxfId="206"/>
    <tableColumn id="51" name="Column4" dataDxfId="205"/>
    <tableColumn id="52" name="Column5" dataDxfId="204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3" name="racers4" displayName="racers4" ref="A1:BA125" totalsRowShown="0" headerRowDxfId="203" dataDxfId="202">
  <sortState ref="A2:BA132">
    <sortCondition ref="A2:A132"/>
    <sortCondition ref="B2:B132"/>
    <sortCondition ref="F2:F132"/>
  </sortState>
  <tableColumns count="53">
    <tableColumn id="1" name="Cat" dataDxfId="201"/>
    <tableColumn id="2" name="Gender" dataDxfId="200"/>
    <tableColumn id="3" name="Last Name" dataDxfId="199"/>
    <tableColumn id="4" name="First Name" dataDxfId="198"/>
    <tableColumn id="5" name="Club/Team" dataDxfId="197"/>
    <tableColumn id="6" name="Rank" dataDxfId="196">
      <calculatedColumnFormula>SUMPRODUCT(($A:$A=racers4[[#This Row],[Cat]])*($G:$G&gt;racers4[[#This Row],[2017 ARC Series Points]]))+1</calculatedColumnFormula>
    </tableColumn>
    <tableColumn id="7" name="2017 ARC Series Points" dataDxfId="195">
      <calculatedColumnFormula>SUM(O2,P2,R2)</calculatedColumnFormula>
    </tableColumn>
    <tableColumn id="8" name="Total Upgrade Points" dataDxfId="194">
      <calculatedColumnFormula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calculatedColumnFormula>
    </tableColumn>
    <tableColumn id="9" name="2017 Learn to Race Points" dataDxfId="193"/>
    <tableColumn id="10" name="2016 Learn to Race Points" dataDxfId="192"/>
    <tableColumn id="11" name="2016 Mass Start Upgrade Points" dataDxfId="191"/>
    <tableColumn id="12" name="2016 ITT Points" dataDxfId="190"/>
    <tableColumn id="13" name="2017 Out of Province Mass Start Upgrade Points" dataDxfId="189"/>
    <tableColumn id="14" name="2017 Out of Province ITT Upgrade Points" dataDxfId="188"/>
    <tableColumn id="15" name="2017 Mass Start Points" dataDxfId="187">
      <calculatedColumnFormula>SUM(Q2,S2,W2,AA2,AL2,AP2)</calculatedColumnFormula>
    </tableColumn>
    <tableColumn id="16" name="2017 ITT Points2" dataDxfId="186">
      <calculatedColumnFormula>SUM(T2,Y2,AB2,AF2,AH2,AJ2,AM2,AR2)</calculatedColumnFormula>
    </tableColumn>
    <tableColumn id="17" name="2017 Crit Poitns" dataDxfId="185">
      <calculatedColumnFormula>SUM(U2,X2,Z2, AC2, AE2, AI2, AK2, AN2, AQ2)</calculatedColumnFormula>
    </tableColumn>
    <tableColumn id="18" name="2017 GC/Omnium Points" dataDxfId="184">
      <calculatedColumnFormula>SUM(V2,AG2,AO2, AD2)</calculatedColumnFormula>
    </tableColumn>
    <tableColumn id="19" name="Velocity Stage Race - Road Race (B)" dataDxfId="183"/>
    <tableColumn id="20" name="Velocity Stage Race - ITT (B)" dataDxfId="182"/>
    <tableColumn id="21" name="Velocity Stage Race - Criterium (B)" dataDxfId="181"/>
    <tableColumn id="22" name="Velocity Stage Race - GC (A)" dataDxfId="180"/>
    <tableColumn id="23" name="Stieda Classic - Road Race (B)" dataDxfId="179"/>
    <tableColumn id="24" name="Stieda Classic - Criterium (B)" dataDxfId="178"/>
    <tableColumn id="25" name="Jason Lapierre Memorial Race - ITT (B)" dataDxfId="177"/>
    <tableColumn id="26" name="Classic of Highlandia" dataDxfId="176"/>
    <tableColumn id="27" name="RMCC - Road Race (B)" dataDxfId="175"/>
    <tableColumn id="28" name="RMCC - Hill Climb (B)" dataDxfId="174"/>
    <tableColumn id="29" name="RMCC - Criterium (B)" dataDxfId="173"/>
    <tableColumn id="30" name="RMCC - Omnium (A)" dataDxfId="172"/>
    <tableColumn id="31" name="Canada Day Crit _x000a_Criterium Provicials (A)" dataDxfId="171"/>
    <tableColumn id="32" name="Suffer Like a Dog (Pound) (B)" dataDxfId="170"/>
    <tableColumn id="33" name="Stampede Road Race (A)_x000a_Road Provincial Championships (A)" dataDxfId="169"/>
    <tableColumn id="34" name="Strathcona County TT" dataDxfId="168"/>
    <tableColumn id="35" name="Strathcona County Crit" dataDxfId="167"/>
    <tableColumn id="36" name="Pedalhead ITT (B)" dataDxfId="166"/>
    <tableColumn id="37" name="Youth Criterium Provincials" dataDxfId="165"/>
    <tableColumn id="53" name="Tour de Bowness - Road Race (B)" dataDxfId="164"/>
    <tableColumn id="38" name="Tour de Bowness - Hill Climb (B)" dataDxfId="163"/>
    <tableColumn id="39" name="Tour de Bowness - Criterium (B)" dataDxfId="162"/>
    <tableColumn id="40" name="Tour de Bowness - Omnium (A)" dataDxfId="161"/>
    <tableColumn id="41" name="PRW Road Race" dataDxfId="160"/>
    <tableColumn id="42" name="PRW Crit (B)" dataDxfId="159"/>
    <tableColumn id="43" name="ITT Provincial Championships (A)" dataDxfId="158"/>
    <tableColumn id="44" name="Column7" dataDxfId="157"/>
    <tableColumn id="45" name="Column8" dataDxfId="156"/>
    <tableColumn id="46" name="Column9" dataDxfId="155"/>
    <tableColumn id="47" name="Column10" dataDxfId="154"/>
    <tableColumn id="48" name="Column1" dataDxfId="153"/>
    <tableColumn id="49" name="Column2" dataDxfId="152"/>
    <tableColumn id="50" name="Column3" dataDxfId="151"/>
    <tableColumn id="51" name="Column4" dataDxfId="150"/>
    <tableColumn id="52" name="Column5" dataDxfId="149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2" name="racers3" displayName="racers3" ref="A1:BA41" totalsRowShown="0" headerRowDxfId="148" dataDxfId="147">
  <sortState ref="A2:BA41">
    <sortCondition ref="A2:A41"/>
    <sortCondition ref="F2:F41"/>
  </sortState>
  <tableColumns count="53">
    <tableColumn id="1" name="Cat" dataDxfId="146"/>
    <tableColumn id="2" name="Gender" dataDxfId="145"/>
    <tableColumn id="3" name="Last Name" dataDxfId="144"/>
    <tableColumn id="4" name="First Name" dataDxfId="143"/>
    <tableColumn id="5" name="Club/Team" dataDxfId="142"/>
    <tableColumn id="6" name="Rank" dataDxfId="141">
      <calculatedColumnFormula>SUMPRODUCT(($A:$A=racers3[[#This Row],[Cat]])*($G:$G&gt;racers3[[#This Row],[2017 ARC Series Points]]))+1</calculatedColumnFormula>
    </tableColumn>
    <tableColumn id="7" name="2017 ARC Series Points" dataDxfId="140">
      <calculatedColumnFormula>SUM(O2,P2,R2)</calculatedColumnFormula>
    </tableColumn>
    <tableColumn id="8" name="Total Upgrade Points" dataDxfId="139">
      <calculatedColumnFormula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calculatedColumnFormula>
    </tableColumn>
    <tableColumn id="9" name="2017 Learn to Race Points" dataDxfId="138"/>
    <tableColumn id="10" name="2016 Learn to Race Points" dataDxfId="137"/>
    <tableColumn id="11" name="2016 Mass Start Upgrade Points" dataDxfId="136"/>
    <tableColumn id="12" name="2016 ITT Points" dataDxfId="135"/>
    <tableColumn id="13" name="2017 Out of Province Mass Start Upgrade Points" dataDxfId="134"/>
    <tableColumn id="14" name="2017 Out of Province ITT Upgrade Points" dataDxfId="133"/>
    <tableColumn id="15" name="2017 Mass Start Points" dataDxfId="132">
      <calculatedColumnFormula>SUM(Q2,S2,W2,AA2,AG2,AL2,AP2)</calculatedColumnFormula>
    </tableColumn>
    <tableColumn id="16" name="2017 ITT Points2" dataDxfId="131">
      <calculatedColumnFormula>SUM(T2,Y2,AB2,AF2,AH2,AJ2,AM2,AR2)</calculatedColumnFormula>
    </tableColumn>
    <tableColumn id="17" name="2017 Crit Poitns" dataDxfId="130">
      <calculatedColumnFormula>SUM(U2,X2,Z2, AC2, AE2, AI2, AK2, AN2, AQ2)</calculatedColumnFormula>
    </tableColumn>
    <tableColumn id="18" name="2017 GC/Omnium Points" dataDxfId="129">
      <calculatedColumnFormula>SUM(V2,AG2,AO2, AD2)</calculatedColumnFormula>
    </tableColumn>
    <tableColumn id="19" name="Velocity Stage Race - Road Race (B)" dataDxfId="128"/>
    <tableColumn id="20" name="Velocity Stage Race - ITT (B)" dataDxfId="127"/>
    <tableColumn id="21" name="Velocity Stage Race - Criterium (B)" dataDxfId="126"/>
    <tableColumn id="22" name="Velocity Stage Race - GC (A)" dataDxfId="125"/>
    <tableColumn id="23" name="Stieda Classic - Road Race (B)" dataDxfId="124"/>
    <tableColumn id="24" name="Stieda Classic - Criterium (B)" dataDxfId="123"/>
    <tableColumn id="25" name="Jason Lapierre Memorial Race - ITT (B)" dataDxfId="122"/>
    <tableColumn id="26" name="Classic of Highlandia (B)" dataDxfId="121"/>
    <tableColumn id="27" name="RMCC - Road Race (B)" dataDxfId="120"/>
    <tableColumn id="28" name="RMCC - Hill Climb (B)" dataDxfId="119"/>
    <tableColumn id="29" name="RMCC - Criterium (B)" dataDxfId="118"/>
    <tableColumn id="30" name="RMCC - Omnium (A)" dataDxfId="117"/>
    <tableColumn id="31" name="Canada Day Crit (B)_x000a_Criterium Provicials (A)" dataDxfId="116"/>
    <tableColumn id="32" name="Suffer Like a Dog (Pound) (B)" dataDxfId="115"/>
    <tableColumn id="33" name="Stampede Road Race (A)_x000a_Road Provincial Championships (A)" dataDxfId="114"/>
    <tableColumn id="34" name="Strathcona County TT (B)" dataDxfId="113"/>
    <tableColumn id="35" name="Strathcona County Crit" dataDxfId="112"/>
    <tableColumn id="36" name="Pedalhead ITT (B)" dataDxfId="111"/>
    <tableColumn id="37" name="Youth Criterium Provincials" dataDxfId="110"/>
    <tableColumn id="53" name="Tour de Bowness - Road Race (B)" dataDxfId="109"/>
    <tableColumn id="38" name="Tour de Bowness - Hill Climb (B)" dataDxfId="108"/>
    <tableColumn id="39" name="Tour de Bowness - Criterium (B)" dataDxfId="107"/>
    <tableColumn id="40" name="Tour de Bowness - Omnium (A)" dataDxfId="106"/>
    <tableColumn id="41" name="PRW Road Race (B)" dataDxfId="105"/>
    <tableColumn id="42" name="PRW Crit (B)" dataDxfId="104"/>
    <tableColumn id="43" name="ITT Provincial Championships (A)" dataDxfId="103"/>
    <tableColumn id="44" name="Column7" dataDxfId="102"/>
    <tableColumn id="45" name="Column8" dataDxfId="101"/>
    <tableColumn id="46" name="Column9" dataDxfId="100"/>
    <tableColumn id="47" name="Column10" dataDxfId="99"/>
    <tableColumn id="48" name="Column1" dataDxfId="98"/>
    <tableColumn id="49" name="Column2" dataDxfId="97"/>
    <tableColumn id="50" name="Column3" dataDxfId="96"/>
    <tableColumn id="51" name="Column4" dataDxfId="95"/>
    <tableColumn id="52" name="Column5" dataDxfId="94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4" name="TeamNames2" displayName="TeamNames2" ref="A1:A72" totalsRowShown="0" headerRowDxfId="93" dataDxfId="91" headerRowBorderDxfId="92" tableBorderDxfId="90" totalsRowBorderDxfId="89">
  <autoFilter ref="A1:A72"/>
  <sortState ref="A2:A72">
    <sortCondition ref="A60"/>
  </sortState>
  <tableColumns count="1">
    <tableColumn id="1" name="Team Names" dataDxfId="88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7"/>
  <sheetViews>
    <sheetView zoomScale="80" zoomScaleNormal="80" workbookViewId="0">
      <pane ySplit="1" topLeftCell="A17" activePane="bottomLeft" state="frozen"/>
      <selection activeCell="AL1" sqref="AL1:AL1048576"/>
      <selection pane="bottomLeft" activeCell="C30" sqref="C30"/>
    </sheetView>
  </sheetViews>
  <sheetFormatPr defaultColWidth="8.85546875" defaultRowHeight="15" x14ac:dyDescent="0.25"/>
  <cols>
    <col min="1" max="1" width="5.7109375" style="86" customWidth="1"/>
    <col min="2" max="2" width="9" style="86" customWidth="1"/>
    <col min="3" max="3" width="21" style="26" bestFit="1" customWidth="1"/>
    <col min="4" max="4" width="13.140625" style="26" bestFit="1" customWidth="1"/>
    <col min="5" max="5" width="39.140625" style="26" bestFit="1" customWidth="1"/>
    <col min="6" max="6" width="7.140625" style="87" customWidth="1"/>
    <col min="7" max="7" width="7.85546875" style="87" bestFit="1" customWidth="1"/>
    <col min="8" max="8" width="8.42578125" style="88" bestFit="1" customWidth="1"/>
    <col min="9" max="10" width="7.85546875" style="89" customWidth="1"/>
    <col min="11" max="11" width="7.85546875" style="90" customWidth="1"/>
    <col min="12" max="15" width="7.85546875" style="89" customWidth="1"/>
    <col min="16" max="16" width="7.85546875" style="91" customWidth="1"/>
    <col min="17" max="17" width="7.85546875" style="92" customWidth="1"/>
    <col min="18" max="18" width="7.85546875" style="93" customWidth="1"/>
    <col min="19" max="19" width="3.5703125" style="26" customWidth="1"/>
    <col min="20" max="20" width="3.5703125" style="94" customWidth="1"/>
    <col min="21" max="21" width="3.5703125" style="95" customWidth="1"/>
    <col min="22" max="22" width="3.5703125" style="96" customWidth="1"/>
    <col min="23" max="23" width="3.5703125" style="94" customWidth="1"/>
    <col min="24" max="24" width="3.5703125" style="95" customWidth="1"/>
    <col min="25" max="25" width="3.5703125" style="26" customWidth="1"/>
    <col min="26" max="26" width="3.5703125" style="96" customWidth="1"/>
    <col min="27" max="27" width="3.5703125" style="26" customWidth="1"/>
    <col min="28" max="28" width="3.5703125" style="95" customWidth="1"/>
    <col min="29" max="29" width="3.5703125" style="94" customWidth="1"/>
    <col min="30" max="31" width="3.5703125" style="95" customWidth="1"/>
    <col min="32" max="32" width="3.5703125" style="26" customWidth="1"/>
    <col min="33" max="33" width="3.5703125" style="97" customWidth="1"/>
    <col min="34" max="34" width="3.5703125" style="94" customWidth="1"/>
    <col min="35" max="35" width="3.5703125" style="96" customWidth="1"/>
    <col min="36" max="36" width="3.5703125" style="95" customWidth="1"/>
    <col min="37" max="37" width="3.5703125" style="26" bestFit="1" customWidth="1"/>
    <col min="38" max="38" width="3.5703125" style="26" customWidth="1"/>
    <col min="39" max="39" width="3.5703125" style="94" bestFit="1" customWidth="1"/>
    <col min="40" max="40" width="3.5703125" style="95" bestFit="1" customWidth="1"/>
    <col min="41" max="41" width="3.5703125" style="96" bestFit="1" customWidth="1"/>
    <col min="42" max="42" width="3.5703125" style="95" customWidth="1"/>
    <col min="43" max="43" width="3.5703125" style="95" bestFit="1" customWidth="1"/>
    <col min="44" max="44" width="3.7109375" style="95" bestFit="1" customWidth="1"/>
    <col min="45" max="45" width="3.7109375" style="94" bestFit="1" customWidth="1"/>
    <col min="46" max="46" width="3.7109375" style="26" bestFit="1" customWidth="1"/>
    <col min="47" max="47" width="3.7109375" style="94" bestFit="1" customWidth="1"/>
    <col min="48" max="48" width="3.7109375" style="26" bestFit="1" customWidth="1"/>
    <col min="49" max="49" width="3.7109375" style="94" bestFit="1" customWidth="1"/>
    <col min="50" max="50" width="3.7109375" style="95" bestFit="1" customWidth="1"/>
    <col min="51" max="51" width="3.7109375" style="96" bestFit="1" customWidth="1"/>
    <col min="52" max="53" width="3.7109375" style="94" bestFit="1" customWidth="1"/>
    <col min="54" max="16384" width="8.85546875" style="26"/>
  </cols>
  <sheetData>
    <row r="1" spans="1:53" ht="124.9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11</v>
      </c>
      <c r="M1" s="7" t="s">
        <v>12</v>
      </c>
      <c r="N1" s="11" t="s">
        <v>13</v>
      </c>
      <c r="O1" s="12" t="s">
        <v>14</v>
      </c>
      <c r="P1" s="13" t="s">
        <v>15</v>
      </c>
      <c r="Q1" s="14" t="s">
        <v>16</v>
      </c>
      <c r="R1" s="15" t="s">
        <v>17</v>
      </c>
      <c r="S1" s="393" t="s">
        <v>18</v>
      </c>
      <c r="T1" s="16" t="s">
        <v>19</v>
      </c>
      <c r="U1" s="17" t="s">
        <v>20</v>
      </c>
      <c r="V1" s="18" t="s">
        <v>21</v>
      </c>
      <c r="W1" s="19" t="s">
        <v>22</v>
      </c>
      <c r="X1" s="17" t="s">
        <v>23</v>
      </c>
      <c r="Y1" s="16" t="s">
        <v>24</v>
      </c>
      <c r="Z1" s="20" t="s">
        <v>25</v>
      </c>
      <c r="AA1" s="19" t="s">
        <v>883</v>
      </c>
      <c r="AB1" s="16" t="s">
        <v>27</v>
      </c>
      <c r="AC1" s="17" t="s">
        <v>28</v>
      </c>
      <c r="AD1" s="21" t="s">
        <v>29</v>
      </c>
      <c r="AE1" s="22" t="s">
        <v>30</v>
      </c>
      <c r="AF1" s="16" t="s">
        <v>31</v>
      </c>
      <c r="AG1" s="23" t="s">
        <v>915</v>
      </c>
      <c r="AH1" s="16" t="s">
        <v>33</v>
      </c>
      <c r="AI1" s="17" t="s">
        <v>34</v>
      </c>
      <c r="AJ1" s="16" t="s">
        <v>35</v>
      </c>
      <c r="AK1" s="22" t="s">
        <v>36</v>
      </c>
      <c r="AL1" s="392" t="s">
        <v>945</v>
      </c>
      <c r="AM1" s="16" t="s">
        <v>37</v>
      </c>
      <c r="AN1" s="17" t="s">
        <v>38</v>
      </c>
      <c r="AO1" s="24" t="s">
        <v>39</v>
      </c>
      <c r="AP1" s="23" t="s">
        <v>946</v>
      </c>
      <c r="AQ1" s="17" t="s">
        <v>947</v>
      </c>
      <c r="AR1" s="25" t="s">
        <v>42</v>
      </c>
      <c r="AS1" s="17" t="s">
        <v>43</v>
      </c>
      <c r="AT1" s="24" t="s">
        <v>44</v>
      </c>
      <c r="AU1" s="16" t="s">
        <v>45</v>
      </c>
      <c r="AV1" s="25" t="s">
        <v>46</v>
      </c>
      <c r="AW1" s="16" t="s">
        <v>47</v>
      </c>
      <c r="AX1" s="17" t="s">
        <v>48</v>
      </c>
      <c r="AY1" s="24" t="s">
        <v>49</v>
      </c>
      <c r="AZ1" s="16" t="s">
        <v>50</v>
      </c>
      <c r="BA1" s="25" t="s">
        <v>51</v>
      </c>
    </row>
    <row r="2" spans="1:53" x14ac:dyDescent="0.25">
      <c r="A2" s="27" t="s">
        <v>835</v>
      </c>
      <c r="B2" s="28" t="s">
        <v>72</v>
      </c>
      <c r="C2" s="29" t="s">
        <v>834</v>
      </c>
      <c r="D2" s="29" t="s">
        <v>81</v>
      </c>
      <c r="E2" s="29" t="s">
        <v>64</v>
      </c>
      <c r="F2" s="30">
        <f>SUMPRODUCT(($A:$A=racers[[#This Row],[Cat]])*($G:$G&gt;racers[[#This Row],[2017 ARC Series Points]]))+1</f>
        <v>1</v>
      </c>
      <c r="G2" s="31">
        <f t="shared" ref="G2:G33" si="0">SUM(O2,P2,R2)</f>
        <v>70.5</v>
      </c>
      <c r="H2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2" s="33">
        <v>0</v>
      </c>
      <c r="J2" s="33">
        <v>0</v>
      </c>
      <c r="K2" s="283">
        <v>0</v>
      </c>
      <c r="L2" s="284">
        <v>0</v>
      </c>
      <c r="M2" s="285">
        <v>0</v>
      </c>
      <c r="N2" s="284">
        <v>0</v>
      </c>
      <c r="O2" s="204">
        <f t="shared" ref="O2:O33" si="1">SUM(Q2,S2,W2,AA2,AG2,AL2,AP2)</f>
        <v>30</v>
      </c>
      <c r="P2" s="37">
        <f t="shared" ref="P2:P33" si="2">SUM(T2,Y2,AB2,AF2,AH2,AJ2,AM2,AR2)</f>
        <v>38.5</v>
      </c>
      <c r="Q2" s="38">
        <f t="shared" ref="Q2:Q33" si="3">SUM(U2,X2,Z2, AC2, AE2, AI2, AK2, AN2, AQ2)</f>
        <v>22</v>
      </c>
      <c r="R2" s="39">
        <f t="shared" ref="R2:R33" si="4">SUM(V2,AO2, AD2)</f>
        <v>2</v>
      </c>
      <c r="S2" s="40"/>
      <c r="T2" s="41"/>
      <c r="U2" s="42"/>
      <c r="V2" s="43">
        <v>2</v>
      </c>
      <c r="W2" s="41">
        <v>4</v>
      </c>
      <c r="X2" s="42"/>
      <c r="Y2" s="44"/>
      <c r="Z2" s="43"/>
      <c r="AA2" s="44"/>
      <c r="AB2" s="42"/>
      <c r="AC2" s="41"/>
      <c r="AD2" s="42"/>
      <c r="AE2" s="42"/>
      <c r="AF2" s="44">
        <v>6</v>
      </c>
      <c r="AG2" s="45"/>
      <c r="AH2" s="41">
        <v>17.5</v>
      </c>
      <c r="AI2" s="43">
        <v>10</v>
      </c>
      <c r="AJ2" s="42">
        <v>15</v>
      </c>
      <c r="AK2" s="44"/>
      <c r="AL2" s="44"/>
      <c r="AM2" s="41"/>
      <c r="AN2" s="42"/>
      <c r="AO2" s="43"/>
      <c r="AP2" s="42">
        <v>4</v>
      </c>
      <c r="AQ2" s="42">
        <v>12</v>
      </c>
      <c r="AR2" s="46"/>
      <c r="AS2" s="41"/>
      <c r="AT2" s="44"/>
      <c r="AU2" s="41"/>
      <c r="AV2" s="44"/>
      <c r="AW2" s="41"/>
      <c r="AX2" s="42"/>
      <c r="AY2" s="43"/>
      <c r="AZ2" s="41"/>
      <c r="BA2" s="41"/>
    </row>
    <row r="3" spans="1:53" x14ac:dyDescent="0.25">
      <c r="A3" s="27" t="s">
        <v>835</v>
      </c>
      <c r="B3" s="28" t="s">
        <v>72</v>
      </c>
      <c r="C3" s="29" t="s">
        <v>846</v>
      </c>
      <c r="D3" s="29" t="s">
        <v>168</v>
      </c>
      <c r="E3" s="29" t="s">
        <v>107</v>
      </c>
      <c r="F3" s="30">
        <f>SUMPRODUCT(($A:$A=racers[[#This Row],[Cat]])*($G:$G&gt;racers[[#This Row],[2017 ARC Series Points]]))+1</f>
        <v>2</v>
      </c>
      <c r="G3" s="31">
        <f t="shared" si="0"/>
        <v>24</v>
      </c>
      <c r="H3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3" s="33">
        <v>0</v>
      </c>
      <c r="J3" s="33">
        <v>0</v>
      </c>
      <c r="K3" s="283">
        <v>0</v>
      </c>
      <c r="L3" s="284">
        <v>0</v>
      </c>
      <c r="M3" s="285">
        <v>0</v>
      </c>
      <c r="N3" s="284">
        <v>0</v>
      </c>
      <c r="O3" s="204">
        <f t="shared" si="1"/>
        <v>24</v>
      </c>
      <c r="P3" s="37">
        <f t="shared" si="2"/>
        <v>0</v>
      </c>
      <c r="Q3" s="38">
        <f t="shared" si="3"/>
        <v>24</v>
      </c>
      <c r="R3" s="39">
        <f t="shared" si="4"/>
        <v>0</v>
      </c>
      <c r="S3" s="40"/>
      <c r="T3" s="41"/>
      <c r="U3" s="42"/>
      <c r="V3" s="43"/>
      <c r="W3" s="41"/>
      <c r="X3" s="42">
        <v>8</v>
      </c>
      <c r="Y3" s="44"/>
      <c r="Z3" s="43">
        <v>10</v>
      </c>
      <c r="AA3" s="44"/>
      <c r="AB3" s="42"/>
      <c r="AC3" s="41"/>
      <c r="AD3" s="42"/>
      <c r="AE3" s="42">
        <v>2</v>
      </c>
      <c r="AF3" s="44"/>
      <c r="AG3" s="45"/>
      <c r="AH3" s="41"/>
      <c r="AI3" s="43">
        <v>4</v>
      </c>
      <c r="AJ3" s="42"/>
      <c r="AK3" s="44"/>
      <c r="AL3" s="44"/>
      <c r="AM3" s="41"/>
      <c r="AN3" s="42"/>
      <c r="AO3" s="43"/>
      <c r="AP3" s="42"/>
      <c r="AQ3" s="42"/>
      <c r="AR3" s="46"/>
      <c r="AS3" s="41"/>
      <c r="AT3" s="44"/>
      <c r="AU3" s="41"/>
      <c r="AV3" s="44"/>
      <c r="AW3" s="41"/>
      <c r="AX3" s="42"/>
      <c r="AY3" s="43"/>
      <c r="AZ3" s="41"/>
      <c r="BA3" s="41"/>
    </row>
    <row r="4" spans="1:53" x14ac:dyDescent="0.25">
      <c r="A4" s="27" t="s">
        <v>835</v>
      </c>
      <c r="B4" s="28" t="s">
        <v>72</v>
      </c>
      <c r="C4" s="29" t="s">
        <v>926</v>
      </c>
      <c r="D4" s="29" t="s">
        <v>769</v>
      </c>
      <c r="E4" s="29" t="s">
        <v>927</v>
      </c>
      <c r="F4" s="30">
        <f>SUMPRODUCT(($A:$A=racers[[#This Row],[Cat]])*($G:$G&gt;racers[[#This Row],[2017 ARC Series Points]]))+1</f>
        <v>3</v>
      </c>
      <c r="G4" s="31">
        <f t="shared" si="0"/>
        <v>10</v>
      </c>
      <c r="H4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4" s="33">
        <v>0</v>
      </c>
      <c r="J4" s="33">
        <v>0</v>
      </c>
      <c r="K4" s="283">
        <v>0</v>
      </c>
      <c r="L4" s="284">
        <v>0</v>
      </c>
      <c r="M4" s="285">
        <v>0</v>
      </c>
      <c r="N4" s="284">
        <v>0</v>
      </c>
      <c r="O4" s="204">
        <f t="shared" si="1"/>
        <v>10</v>
      </c>
      <c r="P4" s="37">
        <f t="shared" si="2"/>
        <v>0</v>
      </c>
      <c r="Q4" s="38">
        <f t="shared" si="3"/>
        <v>0</v>
      </c>
      <c r="R4" s="39">
        <f t="shared" si="4"/>
        <v>0</v>
      </c>
      <c r="S4" s="40"/>
      <c r="T4" s="41"/>
      <c r="U4" s="42"/>
      <c r="V4" s="43"/>
      <c r="W4" s="41"/>
      <c r="X4" s="42"/>
      <c r="Y4" s="44"/>
      <c r="Z4" s="43"/>
      <c r="AA4" s="44"/>
      <c r="AB4" s="42"/>
      <c r="AC4" s="41"/>
      <c r="AD4" s="42"/>
      <c r="AE4" s="42"/>
      <c r="AF4" s="44"/>
      <c r="AG4" s="45">
        <v>10</v>
      </c>
      <c r="AH4" s="41"/>
      <c r="AI4" s="43"/>
      <c r="AJ4" s="42"/>
      <c r="AK4" s="44"/>
      <c r="AL4" s="44"/>
      <c r="AM4" s="41"/>
      <c r="AN4" s="42"/>
      <c r="AO4" s="43"/>
      <c r="AP4" s="42"/>
      <c r="AQ4" s="42"/>
      <c r="AR4" s="46"/>
      <c r="AS4" s="41"/>
      <c r="AT4" s="44"/>
      <c r="AU4" s="41"/>
      <c r="AV4" s="44"/>
      <c r="AW4" s="41"/>
      <c r="AX4" s="42"/>
      <c r="AY4" s="43"/>
      <c r="AZ4" s="41"/>
      <c r="BA4" s="41"/>
    </row>
    <row r="5" spans="1:53" x14ac:dyDescent="0.25">
      <c r="A5" s="108" t="s">
        <v>835</v>
      </c>
      <c r="B5" s="109"/>
      <c r="C5" s="180"/>
      <c r="D5" s="180"/>
      <c r="E5" s="180"/>
      <c r="F5" s="112">
        <f>SUMPRODUCT(($A:$A=racers[[#This Row],[Cat]])*($G:$G&gt;racers[[#This Row],[2017 ARC Series Points]]))+1</f>
        <v>4</v>
      </c>
      <c r="G5" s="395">
        <f t="shared" si="0"/>
        <v>0</v>
      </c>
      <c r="H5" s="399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5" s="113"/>
      <c r="J5" s="113"/>
      <c r="K5" s="113"/>
      <c r="L5" s="396"/>
      <c r="M5" s="401"/>
      <c r="N5" s="396"/>
      <c r="O5" s="398">
        <f t="shared" si="1"/>
        <v>0</v>
      </c>
      <c r="P5" s="118">
        <f t="shared" si="2"/>
        <v>0</v>
      </c>
      <c r="Q5" s="119">
        <f t="shared" si="3"/>
        <v>0</v>
      </c>
      <c r="R5" s="120">
        <f t="shared" si="4"/>
        <v>0</v>
      </c>
      <c r="S5" s="121"/>
      <c r="T5" s="122"/>
      <c r="U5" s="123"/>
      <c r="V5" s="124"/>
      <c r="W5" s="122"/>
      <c r="X5" s="123"/>
      <c r="Y5" s="125"/>
      <c r="Z5" s="124"/>
      <c r="AA5" s="125"/>
      <c r="AB5" s="123"/>
      <c r="AC5" s="122"/>
      <c r="AD5" s="123"/>
      <c r="AE5" s="123"/>
      <c r="AF5" s="125"/>
      <c r="AG5" s="126"/>
      <c r="AH5" s="122"/>
      <c r="AI5" s="124"/>
      <c r="AJ5" s="123"/>
      <c r="AK5" s="125"/>
      <c r="AL5" s="402"/>
      <c r="AM5" s="122"/>
      <c r="AN5" s="123"/>
      <c r="AO5" s="124"/>
      <c r="AP5" s="123"/>
      <c r="AQ5" s="123"/>
      <c r="AR5" s="127"/>
      <c r="AS5" s="122"/>
      <c r="AT5" s="125"/>
      <c r="AU5" s="122"/>
      <c r="AV5" s="125"/>
      <c r="AW5" s="122"/>
      <c r="AX5" s="123"/>
      <c r="AY5" s="124"/>
      <c r="AZ5" s="122"/>
      <c r="BA5" s="122"/>
    </row>
    <row r="6" spans="1:53" x14ac:dyDescent="0.25">
      <c r="A6" s="108" t="s">
        <v>835</v>
      </c>
      <c r="B6" s="109"/>
      <c r="C6" s="180"/>
      <c r="D6" s="180"/>
      <c r="E6" s="180"/>
      <c r="F6" s="112">
        <f>SUMPRODUCT(($A:$A=racers[[#This Row],[Cat]])*($G:$G&gt;racers[[#This Row],[2017 ARC Series Points]]))+1</f>
        <v>4</v>
      </c>
      <c r="G6" s="395">
        <f t="shared" si="0"/>
        <v>0</v>
      </c>
      <c r="H6" s="399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6" s="113"/>
      <c r="J6" s="113"/>
      <c r="K6" s="113"/>
      <c r="L6" s="396"/>
      <c r="M6" s="401"/>
      <c r="N6" s="396"/>
      <c r="O6" s="398">
        <f t="shared" si="1"/>
        <v>0</v>
      </c>
      <c r="P6" s="118">
        <f t="shared" si="2"/>
        <v>0</v>
      </c>
      <c r="Q6" s="119">
        <f t="shared" si="3"/>
        <v>0</v>
      </c>
      <c r="R6" s="120">
        <f t="shared" si="4"/>
        <v>0</v>
      </c>
      <c r="S6" s="121"/>
      <c r="T6" s="122"/>
      <c r="U6" s="123"/>
      <c r="V6" s="124"/>
      <c r="W6" s="122"/>
      <c r="X6" s="123"/>
      <c r="Y6" s="125"/>
      <c r="Z6" s="124"/>
      <c r="AA6" s="125"/>
      <c r="AB6" s="123"/>
      <c r="AC6" s="122"/>
      <c r="AD6" s="123"/>
      <c r="AE6" s="123"/>
      <c r="AF6" s="125"/>
      <c r="AG6" s="126"/>
      <c r="AH6" s="122"/>
      <c r="AI6" s="124"/>
      <c r="AJ6" s="123"/>
      <c r="AK6" s="125"/>
      <c r="AL6" s="402"/>
      <c r="AM6" s="122"/>
      <c r="AN6" s="123"/>
      <c r="AO6" s="124"/>
      <c r="AP6" s="123"/>
      <c r="AQ6" s="123"/>
      <c r="AR6" s="127"/>
      <c r="AS6" s="122"/>
      <c r="AT6" s="125"/>
      <c r="AU6" s="122"/>
      <c r="AV6" s="125"/>
      <c r="AW6" s="122"/>
      <c r="AX6" s="123"/>
      <c r="AY6" s="124"/>
      <c r="AZ6" s="122"/>
      <c r="BA6" s="122"/>
    </row>
    <row r="7" spans="1:53" x14ac:dyDescent="0.25">
      <c r="A7" s="27" t="s">
        <v>71</v>
      </c>
      <c r="B7" s="55" t="s">
        <v>72</v>
      </c>
      <c r="C7" s="49" t="s">
        <v>76</v>
      </c>
      <c r="D7" s="49" t="s">
        <v>77</v>
      </c>
      <c r="E7" s="49" t="s">
        <v>75</v>
      </c>
      <c r="F7" s="30">
        <f>SUMPRODUCT(($A:$A=racers[[#This Row],[Cat]])*($G:$G&gt;racers[[#This Row],[2017 ARC Series Points]]))+1</f>
        <v>1</v>
      </c>
      <c r="G7" s="31">
        <f t="shared" si="0"/>
        <v>272</v>
      </c>
      <c r="H7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7" s="33">
        <v>0</v>
      </c>
      <c r="J7" s="33">
        <v>0</v>
      </c>
      <c r="K7" s="283">
        <v>0</v>
      </c>
      <c r="L7" s="284">
        <v>0</v>
      </c>
      <c r="M7" s="285">
        <v>0</v>
      </c>
      <c r="N7" s="284">
        <v>0</v>
      </c>
      <c r="O7" s="204">
        <f t="shared" si="1"/>
        <v>142</v>
      </c>
      <c r="P7" s="37">
        <f t="shared" si="2"/>
        <v>74</v>
      </c>
      <c r="Q7" s="38">
        <f t="shared" si="3"/>
        <v>69</v>
      </c>
      <c r="R7" s="39">
        <f t="shared" si="4"/>
        <v>56</v>
      </c>
      <c r="S7" s="40"/>
      <c r="T7" s="41">
        <v>20</v>
      </c>
      <c r="U7" s="42"/>
      <c r="V7" s="43">
        <v>25</v>
      </c>
      <c r="W7" s="41">
        <v>20</v>
      </c>
      <c r="X7" s="42">
        <v>20</v>
      </c>
      <c r="Y7" s="44"/>
      <c r="Z7" s="43"/>
      <c r="AA7" s="44">
        <v>8</v>
      </c>
      <c r="AB7" s="42">
        <v>10</v>
      </c>
      <c r="AC7" s="41"/>
      <c r="AD7" s="42">
        <v>6</v>
      </c>
      <c r="AE7" s="43">
        <v>15</v>
      </c>
      <c r="AF7" s="44">
        <v>12</v>
      </c>
      <c r="AG7" s="45">
        <v>15</v>
      </c>
      <c r="AH7" s="41">
        <v>12</v>
      </c>
      <c r="AI7" s="43">
        <v>8</v>
      </c>
      <c r="AJ7" s="42"/>
      <c r="AK7" s="44"/>
      <c r="AL7" s="44">
        <v>15</v>
      </c>
      <c r="AM7" s="41">
        <v>20</v>
      </c>
      <c r="AN7" s="42">
        <v>6</v>
      </c>
      <c r="AO7" s="43">
        <v>25</v>
      </c>
      <c r="AP7" s="42">
        <v>15</v>
      </c>
      <c r="AQ7" s="42">
        <v>20</v>
      </c>
      <c r="AR7" s="46"/>
      <c r="AS7" s="41"/>
      <c r="AT7" s="44"/>
      <c r="AU7" s="41"/>
      <c r="AV7" s="44"/>
      <c r="AW7" s="41"/>
      <c r="AX7" s="42"/>
      <c r="AY7" s="43"/>
      <c r="AZ7" s="41"/>
      <c r="BA7" s="41"/>
    </row>
    <row r="8" spans="1:53" x14ac:dyDescent="0.25">
      <c r="A8" s="27" t="s">
        <v>71</v>
      </c>
      <c r="B8" s="55" t="s">
        <v>72</v>
      </c>
      <c r="C8" s="49" t="s">
        <v>73</v>
      </c>
      <c r="D8" s="49" t="s">
        <v>74</v>
      </c>
      <c r="E8" s="49" t="s">
        <v>75</v>
      </c>
      <c r="F8" s="30">
        <f>SUMPRODUCT(($A:$A=racers[[#This Row],[Cat]])*($G:$G&gt;racers[[#This Row],[2017 ARC Series Points]]))+1</f>
        <v>2</v>
      </c>
      <c r="G8" s="31">
        <f t="shared" si="0"/>
        <v>157</v>
      </c>
      <c r="H8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8" s="33">
        <v>0</v>
      </c>
      <c r="J8" s="33">
        <v>0</v>
      </c>
      <c r="K8" s="283">
        <v>0</v>
      </c>
      <c r="L8" s="284">
        <v>0</v>
      </c>
      <c r="M8" s="285">
        <v>0</v>
      </c>
      <c r="N8" s="284">
        <v>0</v>
      </c>
      <c r="O8" s="204">
        <f t="shared" si="1"/>
        <v>82</v>
      </c>
      <c r="P8" s="37">
        <f t="shared" si="2"/>
        <v>55</v>
      </c>
      <c r="Q8" s="38">
        <f t="shared" si="3"/>
        <v>35</v>
      </c>
      <c r="R8" s="39">
        <f t="shared" si="4"/>
        <v>20</v>
      </c>
      <c r="S8" s="40"/>
      <c r="T8" s="41"/>
      <c r="U8" s="42"/>
      <c r="V8" s="43"/>
      <c r="W8" s="41"/>
      <c r="X8" s="42"/>
      <c r="Y8" s="44"/>
      <c r="Z8" s="43">
        <v>15</v>
      </c>
      <c r="AA8" s="44">
        <v>20</v>
      </c>
      <c r="AB8" s="42">
        <v>15</v>
      </c>
      <c r="AC8" s="41"/>
      <c r="AD8" s="42">
        <v>20</v>
      </c>
      <c r="AE8" s="43">
        <v>20</v>
      </c>
      <c r="AF8" s="44">
        <v>20</v>
      </c>
      <c r="AG8" s="45">
        <v>25</v>
      </c>
      <c r="AH8" s="41"/>
      <c r="AI8" s="43"/>
      <c r="AJ8" s="42">
        <v>20</v>
      </c>
      <c r="AK8" s="44"/>
      <c r="AL8" s="44">
        <v>2</v>
      </c>
      <c r="AM8" s="41"/>
      <c r="AN8" s="42"/>
      <c r="AO8" s="43"/>
      <c r="AP8" s="42"/>
      <c r="AQ8" s="42"/>
      <c r="AR8" s="46"/>
      <c r="AS8" s="41"/>
      <c r="AT8" s="44"/>
      <c r="AU8" s="41"/>
      <c r="AV8" s="44"/>
      <c r="AW8" s="41"/>
      <c r="AX8" s="42"/>
      <c r="AY8" s="43"/>
      <c r="AZ8" s="41"/>
      <c r="BA8" s="41"/>
    </row>
    <row r="9" spans="1:53" x14ac:dyDescent="0.25">
      <c r="A9" s="27" t="s">
        <v>71</v>
      </c>
      <c r="B9" s="55" t="s">
        <v>72</v>
      </c>
      <c r="C9" s="49" t="s">
        <v>119</v>
      </c>
      <c r="D9" s="49" t="s">
        <v>120</v>
      </c>
      <c r="E9" s="49" t="s">
        <v>70</v>
      </c>
      <c r="F9" s="30">
        <f>SUMPRODUCT(($A:$A=racers[[#This Row],[Cat]])*($G:$G&gt;racers[[#This Row],[2017 ARC Series Points]]))+1</f>
        <v>3</v>
      </c>
      <c r="G9" s="31">
        <f t="shared" si="0"/>
        <v>107</v>
      </c>
      <c r="H9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9" s="33">
        <v>0</v>
      </c>
      <c r="J9" s="33">
        <v>0</v>
      </c>
      <c r="K9" s="283">
        <v>0</v>
      </c>
      <c r="L9" s="284">
        <v>0</v>
      </c>
      <c r="M9" s="285">
        <v>0</v>
      </c>
      <c r="N9" s="284">
        <v>0</v>
      </c>
      <c r="O9" s="204">
        <f t="shared" si="1"/>
        <v>62</v>
      </c>
      <c r="P9" s="37">
        <f t="shared" si="2"/>
        <v>19</v>
      </c>
      <c r="Q9" s="38">
        <f t="shared" si="3"/>
        <v>62</v>
      </c>
      <c r="R9" s="39">
        <f t="shared" si="4"/>
        <v>26</v>
      </c>
      <c r="S9" s="40"/>
      <c r="T9" s="41"/>
      <c r="U9" s="42">
        <v>12</v>
      </c>
      <c r="V9" s="43">
        <v>6</v>
      </c>
      <c r="W9" s="41"/>
      <c r="X9" s="42"/>
      <c r="Y9" s="44"/>
      <c r="Z9" s="43"/>
      <c r="AA9" s="44"/>
      <c r="AB9" s="42">
        <v>4</v>
      </c>
      <c r="AC9" s="41"/>
      <c r="AD9" s="42"/>
      <c r="AE9" s="43"/>
      <c r="AF9" s="44"/>
      <c r="AG9" s="45"/>
      <c r="AH9" s="41"/>
      <c r="AI9" s="43">
        <v>15</v>
      </c>
      <c r="AJ9" s="42"/>
      <c r="AK9" s="44"/>
      <c r="AL9" s="44"/>
      <c r="AM9" s="41">
        <v>15</v>
      </c>
      <c r="AN9" s="42">
        <v>20</v>
      </c>
      <c r="AO9" s="43">
        <v>20</v>
      </c>
      <c r="AP9" s="42"/>
      <c r="AQ9" s="42">
        <v>15</v>
      </c>
      <c r="AR9" s="46"/>
      <c r="AS9" s="41"/>
      <c r="AT9" s="44"/>
      <c r="AU9" s="41"/>
      <c r="AV9" s="44"/>
      <c r="AW9" s="41"/>
      <c r="AX9" s="42"/>
      <c r="AY9" s="43"/>
      <c r="AZ9" s="41"/>
      <c r="BA9" s="41"/>
    </row>
    <row r="10" spans="1:53" x14ac:dyDescent="0.25">
      <c r="A10" s="27" t="s">
        <v>71</v>
      </c>
      <c r="B10" s="55" t="s">
        <v>72</v>
      </c>
      <c r="C10" s="49" t="s">
        <v>100</v>
      </c>
      <c r="D10" s="49" t="s">
        <v>101</v>
      </c>
      <c r="E10" s="49" t="s">
        <v>868</v>
      </c>
      <c r="F10" s="30">
        <f>SUMPRODUCT(($A:$A=racers[[#This Row],[Cat]])*($G:$G&gt;racers[[#This Row],[2017 ARC Series Points]]))+1</f>
        <v>4</v>
      </c>
      <c r="G10" s="31">
        <f t="shared" si="0"/>
        <v>96</v>
      </c>
      <c r="H10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10" s="33">
        <v>0</v>
      </c>
      <c r="J10" s="33">
        <v>0</v>
      </c>
      <c r="K10" s="283">
        <v>0</v>
      </c>
      <c r="L10" s="284">
        <v>0</v>
      </c>
      <c r="M10" s="285">
        <v>0</v>
      </c>
      <c r="N10" s="284">
        <v>0</v>
      </c>
      <c r="O10" s="204">
        <f t="shared" si="1"/>
        <v>59</v>
      </c>
      <c r="P10" s="37">
        <f t="shared" si="2"/>
        <v>12</v>
      </c>
      <c r="Q10" s="38">
        <f t="shared" si="3"/>
        <v>44</v>
      </c>
      <c r="R10" s="39">
        <f t="shared" si="4"/>
        <v>25</v>
      </c>
      <c r="S10" s="40"/>
      <c r="T10" s="41"/>
      <c r="U10" s="42"/>
      <c r="V10" s="43"/>
      <c r="W10" s="41"/>
      <c r="X10" s="42">
        <v>12</v>
      </c>
      <c r="Y10" s="44"/>
      <c r="Z10" s="43">
        <v>20</v>
      </c>
      <c r="AA10" s="44">
        <v>15</v>
      </c>
      <c r="AB10" s="42">
        <v>12</v>
      </c>
      <c r="AC10" s="41">
        <v>12</v>
      </c>
      <c r="AD10" s="42">
        <v>25</v>
      </c>
      <c r="AE10" s="43"/>
      <c r="AF10" s="44"/>
      <c r="AG10" s="45"/>
      <c r="AH10" s="41"/>
      <c r="AI10" s="43"/>
      <c r="AJ10" s="42"/>
      <c r="AK10" s="44"/>
      <c r="AL10" s="44"/>
      <c r="AM10" s="41"/>
      <c r="AN10" s="42"/>
      <c r="AO10" s="43"/>
      <c r="AP10" s="42"/>
      <c r="AQ10" s="42"/>
      <c r="AR10" s="46"/>
      <c r="AS10" s="41"/>
      <c r="AT10" s="44"/>
      <c r="AU10" s="41"/>
      <c r="AV10" s="44"/>
      <c r="AW10" s="41"/>
      <c r="AX10" s="42"/>
      <c r="AY10" s="43"/>
      <c r="AZ10" s="41"/>
      <c r="BA10" s="41"/>
    </row>
    <row r="11" spans="1:53" x14ac:dyDescent="0.25">
      <c r="A11" s="27" t="s">
        <v>71</v>
      </c>
      <c r="B11" s="55" t="s">
        <v>72</v>
      </c>
      <c r="C11" s="49" t="s">
        <v>78</v>
      </c>
      <c r="D11" s="49" t="s">
        <v>79</v>
      </c>
      <c r="E11" s="49" t="s">
        <v>75</v>
      </c>
      <c r="F11" s="30">
        <f>SUMPRODUCT(($A:$A=racers[[#This Row],[Cat]])*($G:$G&gt;racers[[#This Row],[2017 ARC Series Points]]))+1</f>
        <v>5</v>
      </c>
      <c r="G11" s="31">
        <f t="shared" si="0"/>
        <v>94.5</v>
      </c>
      <c r="H11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11" s="33">
        <v>0</v>
      </c>
      <c r="J11" s="33">
        <v>0</v>
      </c>
      <c r="K11" s="283">
        <v>0</v>
      </c>
      <c r="L11" s="284">
        <v>0</v>
      </c>
      <c r="M11" s="285">
        <v>0</v>
      </c>
      <c r="N11" s="284">
        <v>0</v>
      </c>
      <c r="O11" s="204">
        <f t="shared" si="1"/>
        <v>40</v>
      </c>
      <c r="P11" s="37">
        <f t="shared" si="2"/>
        <v>45.5</v>
      </c>
      <c r="Q11" s="38">
        <f t="shared" si="3"/>
        <v>24</v>
      </c>
      <c r="R11" s="39">
        <f t="shared" si="4"/>
        <v>9</v>
      </c>
      <c r="S11" s="40"/>
      <c r="T11" s="41">
        <v>8</v>
      </c>
      <c r="U11" s="42"/>
      <c r="V11" s="43">
        <v>8</v>
      </c>
      <c r="W11" s="41"/>
      <c r="X11" s="42"/>
      <c r="Y11" s="44"/>
      <c r="Z11" s="43">
        <v>12</v>
      </c>
      <c r="AA11" s="44"/>
      <c r="AB11" s="42"/>
      <c r="AC11" s="41">
        <v>2</v>
      </c>
      <c r="AD11" s="42">
        <v>1</v>
      </c>
      <c r="AE11" s="43">
        <v>4</v>
      </c>
      <c r="AF11" s="44">
        <v>10</v>
      </c>
      <c r="AG11" s="45">
        <v>6</v>
      </c>
      <c r="AH11" s="41">
        <v>17.5</v>
      </c>
      <c r="AI11" s="43">
        <v>4</v>
      </c>
      <c r="AJ11" s="42">
        <v>10</v>
      </c>
      <c r="AK11" s="44"/>
      <c r="AL11" s="44"/>
      <c r="AM11" s="41"/>
      <c r="AN11" s="42"/>
      <c r="AO11" s="43"/>
      <c r="AP11" s="42">
        <v>10</v>
      </c>
      <c r="AQ11" s="42">
        <v>2</v>
      </c>
      <c r="AR11" s="46"/>
      <c r="AS11" s="41"/>
      <c r="AT11" s="44"/>
      <c r="AU11" s="41"/>
      <c r="AV11" s="44"/>
      <c r="AW11" s="41"/>
      <c r="AX11" s="42"/>
      <c r="AY11" s="43"/>
      <c r="AZ11" s="41"/>
      <c r="BA11" s="41"/>
    </row>
    <row r="12" spans="1:53" x14ac:dyDescent="0.25">
      <c r="A12" s="27" t="s">
        <v>71</v>
      </c>
      <c r="B12" s="55" t="s">
        <v>72</v>
      </c>
      <c r="C12" s="49" t="s">
        <v>82</v>
      </c>
      <c r="D12" s="49" t="s">
        <v>83</v>
      </c>
      <c r="E12" s="49" t="s">
        <v>84</v>
      </c>
      <c r="F12" s="30">
        <f>SUMPRODUCT(($A:$A=racers[[#This Row],[Cat]])*($G:$G&gt;racers[[#This Row],[2017 ARC Series Points]]))+1</f>
        <v>6</v>
      </c>
      <c r="G12" s="31">
        <f t="shared" si="0"/>
        <v>82</v>
      </c>
      <c r="H12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12" s="33">
        <v>0</v>
      </c>
      <c r="J12" s="33">
        <v>0</v>
      </c>
      <c r="K12" s="283">
        <v>0</v>
      </c>
      <c r="L12" s="284">
        <v>0</v>
      </c>
      <c r="M12" s="285">
        <v>0</v>
      </c>
      <c r="N12" s="284">
        <v>0</v>
      </c>
      <c r="O12" s="204">
        <f t="shared" si="1"/>
        <v>35</v>
      </c>
      <c r="P12" s="37">
        <f t="shared" si="2"/>
        <v>20</v>
      </c>
      <c r="Q12" s="38">
        <f t="shared" si="3"/>
        <v>15</v>
      </c>
      <c r="R12" s="39">
        <f t="shared" si="4"/>
        <v>27</v>
      </c>
      <c r="S12" s="40"/>
      <c r="T12" s="41"/>
      <c r="U12" s="42"/>
      <c r="V12" s="43"/>
      <c r="W12" s="41"/>
      <c r="X12" s="42"/>
      <c r="Y12" s="44"/>
      <c r="Z12" s="43"/>
      <c r="AA12" s="44">
        <v>10</v>
      </c>
      <c r="AB12" s="42">
        <v>20</v>
      </c>
      <c r="AC12" s="41"/>
      <c r="AD12" s="42">
        <v>15</v>
      </c>
      <c r="AE12" s="43"/>
      <c r="AF12" s="44"/>
      <c r="AG12" s="45"/>
      <c r="AH12" s="41"/>
      <c r="AI12" s="43"/>
      <c r="AJ12" s="42"/>
      <c r="AK12" s="44"/>
      <c r="AL12" s="44">
        <v>10</v>
      </c>
      <c r="AM12" s="41"/>
      <c r="AN12" s="42">
        <v>15</v>
      </c>
      <c r="AO12" s="43">
        <v>12</v>
      </c>
      <c r="AP12" s="42"/>
      <c r="AQ12" s="42"/>
      <c r="AR12" s="46"/>
      <c r="AS12" s="41"/>
      <c r="AT12" s="44"/>
      <c r="AU12" s="41"/>
      <c r="AV12" s="44"/>
      <c r="AW12" s="41"/>
      <c r="AX12" s="42"/>
      <c r="AY12" s="43"/>
      <c r="AZ12" s="41"/>
      <c r="BA12" s="41"/>
    </row>
    <row r="13" spans="1:53" x14ac:dyDescent="0.25">
      <c r="A13" s="27" t="s">
        <v>71</v>
      </c>
      <c r="B13" s="28" t="s">
        <v>72</v>
      </c>
      <c r="C13" s="29" t="s">
        <v>459</v>
      </c>
      <c r="D13" s="29" t="s">
        <v>355</v>
      </c>
      <c r="E13" s="29" t="s">
        <v>75</v>
      </c>
      <c r="F13" s="30">
        <f>SUMPRODUCT(($A:$A=racers[[#This Row],[Cat]])*($G:$G&gt;racers[[#This Row],[2017 ARC Series Points]]))+1</f>
        <v>7</v>
      </c>
      <c r="G13" s="31">
        <f t="shared" si="0"/>
        <v>81</v>
      </c>
      <c r="H13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13" s="33">
        <v>0</v>
      </c>
      <c r="J13" s="33">
        <v>0</v>
      </c>
      <c r="K13" s="283">
        <v>0</v>
      </c>
      <c r="L13" s="284">
        <v>0</v>
      </c>
      <c r="M13" s="285">
        <v>0</v>
      </c>
      <c r="N13" s="284">
        <v>0</v>
      </c>
      <c r="O13" s="204">
        <f t="shared" si="1"/>
        <v>77</v>
      </c>
      <c r="P13" s="37">
        <f t="shared" si="2"/>
        <v>0</v>
      </c>
      <c r="Q13" s="38">
        <f t="shared" si="3"/>
        <v>37</v>
      </c>
      <c r="R13" s="39">
        <f t="shared" si="4"/>
        <v>4</v>
      </c>
      <c r="S13" s="40"/>
      <c r="T13" s="41"/>
      <c r="U13" s="42"/>
      <c r="V13" s="43"/>
      <c r="W13" s="41"/>
      <c r="X13" s="42"/>
      <c r="Y13" s="44"/>
      <c r="Z13" s="43"/>
      <c r="AA13" s="44"/>
      <c r="AB13" s="42"/>
      <c r="AC13" s="41"/>
      <c r="AD13" s="42"/>
      <c r="AE13" s="42">
        <v>10</v>
      </c>
      <c r="AF13" s="44"/>
      <c r="AG13" s="45">
        <v>20</v>
      </c>
      <c r="AH13" s="41"/>
      <c r="AI13" s="43">
        <v>25</v>
      </c>
      <c r="AJ13" s="42"/>
      <c r="AK13" s="44"/>
      <c r="AL13" s="44"/>
      <c r="AM13" s="41"/>
      <c r="AN13" s="42">
        <v>2</v>
      </c>
      <c r="AO13" s="43">
        <v>4</v>
      </c>
      <c r="AP13" s="42">
        <v>20</v>
      </c>
      <c r="AQ13" s="42"/>
      <c r="AR13" s="46"/>
      <c r="AS13" s="41"/>
      <c r="AT13" s="44"/>
      <c r="AU13" s="41"/>
      <c r="AV13" s="44"/>
      <c r="AW13" s="41"/>
      <c r="AX13" s="42"/>
      <c r="AY13" s="43"/>
      <c r="AZ13" s="41"/>
      <c r="BA13" s="41"/>
    </row>
    <row r="14" spans="1:53" x14ac:dyDescent="0.25">
      <c r="A14" s="27" t="s">
        <v>71</v>
      </c>
      <c r="B14" s="55" t="s">
        <v>72</v>
      </c>
      <c r="C14" s="49" t="s">
        <v>155</v>
      </c>
      <c r="D14" s="49" t="s">
        <v>156</v>
      </c>
      <c r="E14" s="49" t="s">
        <v>114</v>
      </c>
      <c r="F14" s="30">
        <f>SUMPRODUCT(($A:$A=racers[[#This Row],[Cat]])*($G:$G&gt;racers[[#This Row],[2017 ARC Series Points]]))+1</f>
        <v>8</v>
      </c>
      <c r="G14" s="31">
        <f t="shared" si="0"/>
        <v>66</v>
      </c>
      <c r="H14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14" s="33">
        <v>0</v>
      </c>
      <c r="J14" s="33">
        <v>0</v>
      </c>
      <c r="K14" s="283">
        <v>0</v>
      </c>
      <c r="L14" s="284">
        <v>0</v>
      </c>
      <c r="M14" s="285">
        <v>0</v>
      </c>
      <c r="N14" s="284">
        <v>0</v>
      </c>
      <c r="O14" s="204">
        <f t="shared" si="1"/>
        <v>52</v>
      </c>
      <c r="P14" s="37">
        <f t="shared" si="2"/>
        <v>14</v>
      </c>
      <c r="Q14" s="38">
        <f t="shared" si="3"/>
        <v>36</v>
      </c>
      <c r="R14" s="39">
        <f t="shared" si="4"/>
        <v>0</v>
      </c>
      <c r="S14" s="53"/>
      <c r="T14" s="41"/>
      <c r="U14" s="42"/>
      <c r="V14" s="43"/>
      <c r="W14" s="41"/>
      <c r="X14" s="42">
        <v>10</v>
      </c>
      <c r="Y14" s="54"/>
      <c r="Z14" s="43"/>
      <c r="AA14" s="54"/>
      <c r="AB14" s="42"/>
      <c r="AC14" s="41"/>
      <c r="AD14" s="42"/>
      <c r="AE14" s="42"/>
      <c r="AF14" s="54"/>
      <c r="AG14" s="45">
        <v>8</v>
      </c>
      <c r="AH14" s="41">
        <v>6</v>
      </c>
      <c r="AI14" s="43">
        <v>20</v>
      </c>
      <c r="AJ14" s="42">
        <v>8</v>
      </c>
      <c r="AK14" s="54"/>
      <c r="AL14" s="54"/>
      <c r="AM14" s="41"/>
      <c r="AN14" s="42"/>
      <c r="AO14" s="43"/>
      <c r="AP14" s="42">
        <v>8</v>
      </c>
      <c r="AQ14" s="42">
        <v>6</v>
      </c>
      <c r="AR14" s="46"/>
      <c r="AS14" s="41"/>
      <c r="AT14" s="54"/>
      <c r="AU14" s="41"/>
      <c r="AV14" s="54"/>
      <c r="AW14" s="41"/>
      <c r="AX14" s="42"/>
      <c r="AY14" s="43"/>
      <c r="AZ14" s="41"/>
      <c r="BA14" s="41"/>
    </row>
    <row r="15" spans="1:53" x14ac:dyDescent="0.25">
      <c r="A15" s="27" t="s">
        <v>71</v>
      </c>
      <c r="B15" s="55" t="s">
        <v>72</v>
      </c>
      <c r="C15" s="49" t="s">
        <v>90</v>
      </c>
      <c r="D15" s="49" t="s">
        <v>91</v>
      </c>
      <c r="E15" s="49" t="s">
        <v>75</v>
      </c>
      <c r="F15" s="30">
        <f>SUMPRODUCT(($A:$A=racers[[#This Row],[Cat]])*($G:$G&gt;racers[[#This Row],[2017 ARC Series Points]]))+1</f>
        <v>9</v>
      </c>
      <c r="G15" s="31">
        <f t="shared" si="0"/>
        <v>64</v>
      </c>
      <c r="H15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15" s="33">
        <v>0</v>
      </c>
      <c r="J15" s="33">
        <v>0</v>
      </c>
      <c r="K15" s="283">
        <v>0</v>
      </c>
      <c r="L15" s="284">
        <v>0</v>
      </c>
      <c r="M15" s="285">
        <v>0</v>
      </c>
      <c r="N15" s="284">
        <v>0</v>
      </c>
      <c r="O15" s="204">
        <f t="shared" si="1"/>
        <v>2</v>
      </c>
      <c r="P15" s="37">
        <f t="shared" si="2"/>
        <v>42</v>
      </c>
      <c r="Q15" s="38">
        <f t="shared" si="3"/>
        <v>0</v>
      </c>
      <c r="R15" s="39">
        <f t="shared" si="4"/>
        <v>20</v>
      </c>
      <c r="S15" s="40"/>
      <c r="T15" s="41">
        <v>15</v>
      </c>
      <c r="U15" s="42"/>
      <c r="V15" s="43">
        <v>20</v>
      </c>
      <c r="W15" s="41"/>
      <c r="X15" s="42"/>
      <c r="Y15" s="44"/>
      <c r="Z15" s="43"/>
      <c r="AA15" s="44">
        <v>2</v>
      </c>
      <c r="AB15" s="42"/>
      <c r="AC15" s="41"/>
      <c r="AD15" s="42"/>
      <c r="AE15" s="43"/>
      <c r="AF15" s="44">
        <v>15</v>
      </c>
      <c r="AG15" s="45"/>
      <c r="AH15" s="41"/>
      <c r="AI15" s="43"/>
      <c r="AJ15" s="42">
        <v>12</v>
      </c>
      <c r="AK15" s="44"/>
      <c r="AL15" s="44"/>
      <c r="AM15" s="41"/>
      <c r="AN15" s="42"/>
      <c r="AO15" s="43"/>
      <c r="AP15" s="42"/>
      <c r="AQ15" s="42"/>
      <c r="AR15" s="46"/>
      <c r="AS15" s="41"/>
      <c r="AT15" s="44"/>
      <c r="AU15" s="41"/>
      <c r="AV15" s="44"/>
      <c r="AW15" s="41"/>
      <c r="AX15" s="42"/>
      <c r="AY15" s="43"/>
      <c r="AZ15" s="41"/>
      <c r="BA15" s="41"/>
    </row>
    <row r="16" spans="1:53" x14ac:dyDescent="0.25">
      <c r="A16" s="27" t="s">
        <v>71</v>
      </c>
      <c r="B16" s="28" t="s">
        <v>72</v>
      </c>
      <c r="C16" s="29" t="s">
        <v>962</v>
      </c>
      <c r="D16" s="29" t="s">
        <v>963</v>
      </c>
      <c r="E16" s="29" t="s">
        <v>950</v>
      </c>
      <c r="F16" s="30">
        <f>SUMPRODUCT(($A:$A=racers[[#This Row],[Cat]])*($G:$G&gt;racers[[#This Row],[2017 ARC Series Points]]))+1</f>
        <v>10</v>
      </c>
      <c r="G16" s="31">
        <f t="shared" si="0"/>
        <v>49</v>
      </c>
      <c r="H16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16" s="33">
        <v>0</v>
      </c>
      <c r="J16" s="33">
        <v>0</v>
      </c>
      <c r="K16" s="283">
        <v>0</v>
      </c>
      <c r="L16" s="284">
        <v>0</v>
      </c>
      <c r="M16" s="285">
        <v>0</v>
      </c>
      <c r="N16" s="284">
        <v>0</v>
      </c>
      <c r="O16" s="204">
        <f t="shared" si="1"/>
        <v>28</v>
      </c>
      <c r="P16" s="37">
        <f t="shared" si="2"/>
        <v>6</v>
      </c>
      <c r="Q16" s="38">
        <f t="shared" si="3"/>
        <v>8</v>
      </c>
      <c r="R16" s="39">
        <f t="shared" si="4"/>
        <v>15</v>
      </c>
      <c r="S16" s="40"/>
      <c r="T16" s="41"/>
      <c r="U16" s="42"/>
      <c r="V16" s="43"/>
      <c r="W16" s="41"/>
      <c r="X16" s="42"/>
      <c r="Y16" s="44"/>
      <c r="Z16" s="43"/>
      <c r="AA16" s="44"/>
      <c r="AB16" s="42"/>
      <c r="AC16" s="41"/>
      <c r="AD16" s="42"/>
      <c r="AE16" s="42"/>
      <c r="AF16" s="44"/>
      <c r="AG16" s="45"/>
      <c r="AH16" s="41"/>
      <c r="AI16" s="43"/>
      <c r="AJ16" s="42"/>
      <c r="AK16" s="44"/>
      <c r="AL16" s="44">
        <v>20</v>
      </c>
      <c r="AM16" s="41">
        <v>6</v>
      </c>
      <c r="AN16" s="42">
        <v>8</v>
      </c>
      <c r="AO16" s="43">
        <v>15</v>
      </c>
      <c r="AP16" s="42"/>
      <c r="AQ16" s="42"/>
      <c r="AR16" s="46"/>
      <c r="AS16" s="41"/>
      <c r="AT16" s="44"/>
      <c r="AU16" s="41"/>
      <c r="AV16" s="44"/>
      <c r="AW16" s="41"/>
      <c r="AX16" s="42"/>
      <c r="AY16" s="43"/>
      <c r="AZ16" s="41"/>
      <c r="BA16" s="41"/>
    </row>
    <row r="17" spans="1:53" x14ac:dyDescent="0.25">
      <c r="A17" s="27" t="s">
        <v>71</v>
      </c>
      <c r="B17" s="55" t="s">
        <v>72</v>
      </c>
      <c r="C17" s="49" t="s">
        <v>152</v>
      </c>
      <c r="D17" s="49" t="s">
        <v>153</v>
      </c>
      <c r="E17" s="49" t="s">
        <v>950</v>
      </c>
      <c r="F17" s="30">
        <f>SUMPRODUCT(($A:$A=racers[[#This Row],[Cat]])*($G:$G&gt;racers[[#This Row],[2017 ARC Series Points]]))+1</f>
        <v>11</v>
      </c>
      <c r="G17" s="31">
        <f t="shared" si="0"/>
        <v>48</v>
      </c>
      <c r="H17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17" s="33">
        <v>0</v>
      </c>
      <c r="J17" s="33">
        <v>0</v>
      </c>
      <c r="K17" s="283">
        <v>0</v>
      </c>
      <c r="L17" s="284">
        <v>0</v>
      </c>
      <c r="M17" s="285">
        <v>0</v>
      </c>
      <c r="N17" s="284">
        <v>0</v>
      </c>
      <c r="O17" s="204">
        <f t="shared" si="1"/>
        <v>24</v>
      </c>
      <c r="P17" s="37">
        <f t="shared" si="2"/>
        <v>12</v>
      </c>
      <c r="Q17" s="38">
        <f t="shared" si="3"/>
        <v>8</v>
      </c>
      <c r="R17" s="39">
        <f t="shared" si="4"/>
        <v>12</v>
      </c>
      <c r="S17" s="40"/>
      <c r="T17" s="41"/>
      <c r="U17" s="42"/>
      <c r="V17" s="43">
        <v>4</v>
      </c>
      <c r="W17" s="41"/>
      <c r="X17" s="42"/>
      <c r="Y17" s="44"/>
      <c r="Z17" s="43"/>
      <c r="AA17" s="44"/>
      <c r="AB17" s="42"/>
      <c r="AC17" s="41"/>
      <c r="AD17" s="42"/>
      <c r="AE17" s="43"/>
      <c r="AF17" s="44"/>
      <c r="AG17" s="45"/>
      <c r="AH17" s="41"/>
      <c r="AI17" s="43"/>
      <c r="AJ17" s="42"/>
      <c r="AK17" s="44"/>
      <c r="AL17" s="44">
        <v>4</v>
      </c>
      <c r="AM17" s="41">
        <v>12</v>
      </c>
      <c r="AN17" s="42">
        <v>4</v>
      </c>
      <c r="AO17" s="43">
        <v>8</v>
      </c>
      <c r="AP17" s="42">
        <v>12</v>
      </c>
      <c r="AQ17" s="42">
        <v>4</v>
      </c>
      <c r="AR17" s="46"/>
      <c r="AS17" s="41"/>
      <c r="AT17" s="44"/>
      <c r="AU17" s="41"/>
      <c r="AV17" s="44"/>
      <c r="AW17" s="41"/>
      <c r="AX17" s="42"/>
      <c r="AY17" s="43"/>
      <c r="AZ17" s="41"/>
      <c r="BA17" s="41"/>
    </row>
    <row r="18" spans="1:53" x14ac:dyDescent="0.25">
      <c r="A18" s="27" t="s">
        <v>71</v>
      </c>
      <c r="B18" s="55" t="s">
        <v>72</v>
      </c>
      <c r="C18" s="49" t="s">
        <v>85</v>
      </c>
      <c r="D18" s="49" t="s">
        <v>86</v>
      </c>
      <c r="E18" s="49" t="s">
        <v>75</v>
      </c>
      <c r="F18" s="30">
        <f>SUMPRODUCT(($A:$A=racers[[#This Row],[Cat]])*($G:$G&gt;racers[[#This Row],[2017 ARC Series Points]]))+1</f>
        <v>12</v>
      </c>
      <c r="G18" s="31">
        <f t="shared" si="0"/>
        <v>45</v>
      </c>
      <c r="H18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18" s="33">
        <v>0</v>
      </c>
      <c r="J18" s="33">
        <v>0</v>
      </c>
      <c r="K18" s="283">
        <v>0</v>
      </c>
      <c r="L18" s="284">
        <v>0</v>
      </c>
      <c r="M18" s="285">
        <v>0</v>
      </c>
      <c r="N18" s="284">
        <v>0</v>
      </c>
      <c r="O18" s="204">
        <f t="shared" si="1"/>
        <v>14</v>
      </c>
      <c r="P18" s="37">
        <f t="shared" si="2"/>
        <v>20</v>
      </c>
      <c r="Q18" s="38">
        <f t="shared" si="3"/>
        <v>0</v>
      </c>
      <c r="R18" s="39">
        <f t="shared" si="4"/>
        <v>11</v>
      </c>
      <c r="S18" s="40"/>
      <c r="T18" s="41">
        <v>12</v>
      </c>
      <c r="U18" s="42"/>
      <c r="V18" s="43"/>
      <c r="W18" s="41">
        <v>2</v>
      </c>
      <c r="X18" s="42"/>
      <c r="Y18" s="44"/>
      <c r="Z18" s="43"/>
      <c r="AA18" s="44">
        <v>12</v>
      </c>
      <c r="AB18" s="42">
        <v>8</v>
      </c>
      <c r="AC18" s="41"/>
      <c r="AD18" s="42">
        <v>11</v>
      </c>
      <c r="AE18" s="43"/>
      <c r="AF18" s="44"/>
      <c r="AG18" s="45"/>
      <c r="AH18" s="41"/>
      <c r="AI18" s="43"/>
      <c r="AJ18" s="42"/>
      <c r="AK18" s="44"/>
      <c r="AL18" s="44"/>
      <c r="AM18" s="41"/>
      <c r="AN18" s="42"/>
      <c r="AO18" s="43"/>
      <c r="AP18" s="42"/>
      <c r="AQ18" s="42"/>
      <c r="AR18" s="46"/>
      <c r="AS18" s="41"/>
      <c r="AT18" s="44"/>
      <c r="AU18" s="41"/>
      <c r="AV18" s="44"/>
      <c r="AW18" s="41"/>
      <c r="AX18" s="42"/>
      <c r="AY18" s="43"/>
      <c r="AZ18" s="41"/>
      <c r="BA18" s="41"/>
    </row>
    <row r="19" spans="1:53" x14ac:dyDescent="0.25">
      <c r="A19" s="27" t="s">
        <v>71</v>
      </c>
      <c r="B19" s="55" t="s">
        <v>72</v>
      </c>
      <c r="C19" s="49" t="s">
        <v>87</v>
      </c>
      <c r="D19" s="49" t="s">
        <v>88</v>
      </c>
      <c r="E19" s="49" t="s">
        <v>89</v>
      </c>
      <c r="F19" s="30">
        <f>SUMPRODUCT(($A:$A=racers[[#This Row],[Cat]])*($G:$G&gt;racers[[#This Row],[2017 ARC Series Points]]))+1</f>
        <v>13</v>
      </c>
      <c r="G19" s="31">
        <f t="shared" si="0"/>
        <v>41</v>
      </c>
      <c r="H19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19" s="33">
        <v>0</v>
      </c>
      <c r="J19" s="33">
        <v>0</v>
      </c>
      <c r="K19" s="283">
        <v>0</v>
      </c>
      <c r="L19" s="284">
        <v>0</v>
      </c>
      <c r="M19" s="285">
        <v>0</v>
      </c>
      <c r="N19" s="284">
        <v>0</v>
      </c>
      <c r="O19" s="204">
        <f t="shared" si="1"/>
        <v>30</v>
      </c>
      <c r="P19" s="37">
        <f t="shared" si="2"/>
        <v>0</v>
      </c>
      <c r="Q19" s="38">
        <f t="shared" si="3"/>
        <v>20</v>
      </c>
      <c r="R19" s="39">
        <f t="shared" si="4"/>
        <v>11</v>
      </c>
      <c r="S19" s="40"/>
      <c r="T19" s="41"/>
      <c r="U19" s="42"/>
      <c r="V19" s="43"/>
      <c r="W19" s="41">
        <v>10</v>
      </c>
      <c r="X19" s="42"/>
      <c r="Y19" s="44"/>
      <c r="Z19" s="43"/>
      <c r="AA19" s="44"/>
      <c r="AB19" s="42"/>
      <c r="AC19" s="41">
        <v>20</v>
      </c>
      <c r="AD19" s="42">
        <v>11</v>
      </c>
      <c r="AE19" s="43"/>
      <c r="AF19" s="44"/>
      <c r="AG19" s="45"/>
      <c r="AH19" s="41"/>
      <c r="AI19" s="43"/>
      <c r="AJ19" s="42"/>
      <c r="AK19" s="44"/>
      <c r="AL19" s="44"/>
      <c r="AM19" s="41"/>
      <c r="AN19" s="42"/>
      <c r="AO19" s="43"/>
      <c r="AP19" s="42"/>
      <c r="AQ19" s="42"/>
      <c r="AR19" s="46"/>
      <c r="AS19" s="41"/>
      <c r="AT19" s="44"/>
      <c r="AU19" s="41"/>
      <c r="AV19" s="44"/>
      <c r="AW19" s="41"/>
      <c r="AX19" s="42"/>
      <c r="AY19" s="43"/>
      <c r="AZ19" s="41"/>
      <c r="BA19" s="41"/>
    </row>
    <row r="20" spans="1:53" x14ac:dyDescent="0.25">
      <c r="A20" s="27" t="s">
        <v>71</v>
      </c>
      <c r="B20" s="28" t="s">
        <v>72</v>
      </c>
      <c r="C20" s="29" t="s">
        <v>866</v>
      </c>
      <c r="D20" s="29" t="s">
        <v>276</v>
      </c>
      <c r="E20" s="29" t="s">
        <v>75</v>
      </c>
      <c r="F20" s="30">
        <f>SUMPRODUCT(($A:$A=racers[[#This Row],[Cat]])*($G:$G&gt;racers[[#This Row],[2017 ARC Series Points]]))+1</f>
        <v>14</v>
      </c>
      <c r="G20" s="31">
        <f t="shared" si="0"/>
        <v>38</v>
      </c>
      <c r="H20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20" s="33">
        <v>0</v>
      </c>
      <c r="J20" s="33">
        <v>0</v>
      </c>
      <c r="K20" s="283">
        <v>0</v>
      </c>
      <c r="L20" s="284">
        <v>0</v>
      </c>
      <c r="M20" s="285">
        <v>0</v>
      </c>
      <c r="N20" s="284">
        <v>0</v>
      </c>
      <c r="O20" s="204">
        <f t="shared" si="1"/>
        <v>19</v>
      </c>
      <c r="P20" s="37">
        <f t="shared" si="2"/>
        <v>4</v>
      </c>
      <c r="Q20" s="38">
        <f t="shared" si="3"/>
        <v>15</v>
      </c>
      <c r="R20" s="39">
        <f t="shared" si="4"/>
        <v>15</v>
      </c>
      <c r="S20" s="40"/>
      <c r="T20" s="41">
        <v>4</v>
      </c>
      <c r="U20" s="42">
        <v>15</v>
      </c>
      <c r="V20" s="43">
        <v>15</v>
      </c>
      <c r="W20" s="41"/>
      <c r="X20" s="42"/>
      <c r="Y20" s="44"/>
      <c r="Z20" s="43"/>
      <c r="AA20" s="44"/>
      <c r="AB20" s="42"/>
      <c r="AC20" s="41"/>
      <c r="AD20" s="42"/>
      <c r="AE20" s="42"/>
      <c r="AF20" s="44"/>
      <c r="AG20" s="45">
        <v>4</v>
      </c>
      <c r="AH20" s="41"/>
      <c r="AI20" s="43"/>
      <c r="AJ20" s="42"/>
      <c r="AK20" s="44"/>
      <c r="AL20" s="44"/>
      <c r="AM20" s="41"/>
      <c r="AN20" s="42"/>
      <c r="AO20" s="43"/>
      <c r="AP20" s="42"/>
      <c r="AQ20" s="42"/>
      <c r="AR20" s="46"/>
      <c r="AS20" s="41"/>
      <c r="AT20" s="44"/>
      <c r="AU20" s="41"/>
      <c r="AV20" s="44"/>
      <c r="AW20" s="41"/>
      <c r="AX20" s="42"/>
      <c r="AY20" s="43"/>
      <c r="AZ20" s="41"/>
      <c r="BA20" s="41"/>
    </row>
    <row r="21" spans="1:53" x14ac:dyDescent="0.25">
      <c r="A21" s="27" t="s">
        <v>71</v>
      </c>
      <c r="B21" s="55" t="s">
        <v>72</v>
      </c>
      <c r="C21" s="49" t="s">
        <v>146</v>
      </c>
      <c r="D21" s="49" t="s">
        <v>147</v>
      </c>
      <c r="E21" s="49" t="s">
        <v>148</v>
      </c>
      <c r="F21" s="30">
        <f>SUMPRODUCT(($A:$A=racers[[#This Row],[Cat]])*($G:$G&gt;racers[[#This Row],[2017 ARC Series Points]]))+1</f>
        <v>15</v>
      </c>
      <c r="G21" s="31">
        <f t="shared" si="0"/>
        <v>36</v>
      </c>
      <c r="H21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21" s="33">
        <v>0</v>
      </c>
      <c r="J21" s="33">
        <v>0</v>
      </c>
      <c r="K21" s="283">
        <v>0</v>
      </c>
      <c r="L21" s="284">
        <v>0</v>
      </c>
      <c r="M21" s="285">
        <v>0</v>
      </c>
      <c r="N21" s="284">
        <v>0</v>
      </c>
      <c r="O21" s="204">
        <f t="shared" si="1"/>
        <v>28</v>
      </c>
      <c r="P21" s="37">
        <f t="shared" si="2"/>
        <v>0</v>
      </c>
      <c r="Q21" s="38">
        <f t="shared" si="3"/>
        <v>10</v>
      </c>
      <c r="R21" s="39">
        <f t="shared" si="4"/>
        <v>8</v>
      </c>
      <c r="S21" s="40"/>
      <c r="T21" s="41"/>
      <c r="U21" s="42"/>
      <c r="V21" s="43"/>
      <c r="W21" s="41"/>
      <c r="X21" s="42"/>
      <c r="Y21" s="44"/>
      <c r="Z21" s="43"/>
      <c r="AA21" s="44">
        <v>6</v>
      </c>
      <c r="AB21" s="42"/>
      <c r="AC21" s="41">
        <v>10</v>
      </c>
      <c r="AD21" s="42">
        <v>8</v>
      </c>
      <c r="AE21" s="43"/>
      <c r="AF21" s="44"/>
      <c r="AG21" s="45">
        <v>12</v>
      </c>
      <c r="AH21" s="41"/>
      <c r="AI21" s="43"/>
      <c r="AJ21" s="42"/>
      <c r="AK21" s="44"/>
      <c r="AL21" s="44"/>
      <c r="AM21" s="41"/>
      <c r="AN21" s="42"/>
      <c r="AO21" s="43"/>
      <c r="AP21" s="42"/>
      <c r="AQ21" s="42"/>
      <c r="AR21" s="46"/>
      <c r="AS21" s="41"/>
      <c r="AT21" s="44"/>
      <c r="AU21" s="41"/>
      <c r="AV21" s="44"/>
      <c r="AW21" s="41"/>
      <c r="AX21" s="42"/>
      <c r="AY21" s="43"/>
      <c r="AZ21" s="41"/>
      <c r="BA21" s="41"/>
    </row>
    <row r="22" spans="1:53" x14ac:dyDescent="0.25">
      <c r="A22" s="27" t="s">
        <v>71</v>
      </c>
      <c r="B22" s="28" t="s">
        <v>72</v>
      </c>
      <c r="C22" s="29" t="s">
        <v>782</v>
      </c>
      <c r="D22" s="29" t="s">
        <v>504</v>
      </c>
      <c r="E22" s="29" t="s">
        <v>837</v>
      </c>
      <c r="F22" s="30">
        <f>SUMPRODUCT(($A:$A=racers[[#This Row],[Cat]])*($G:$G&gt;racers[[#This Row],[2017 ARC Series Points]]))+1</f>
        <v>16</v>
      </c>
      <c r="G22" s="31">
        <f t="shared" si="0"/>
        <v>28</v>
      </c>
      <c r="H22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22" s="33">
        <v>0</v>
      </c>
      <c r="J22" s="33">
        <v>0</v>
      </c>
      <c r="K22" s="283">
        <v>0</v>
      </c>
      <c r="L22" s="284">
        <v>0</v>
      </c>
      <c r="M22" s="285">
        <v>0</v>
      </c>
      <c r="N22" s="284">
        <v>0</v>
      </c>
      <c r="O22" s="204">
        <f t="shared" si="1"/>
        <v>6</v>
      </c>
      <c r="P22" s="37">
        <f t="shared" si="2"/>
        <v>10</v>
      </c>
      <c r="Q22" s="38">
        <f t="shared" si="3"/>
        <v>6</v>
      </c>
      <c r="R22" s="39">
        <f t="shared" si="4"/>
        <v>12</v>
      </c>
      <c r="S22" s="40"/>
      <c r="T22" s="41">
        <v>10</v>
      </c>
      <c r="U22" s="42">
        <v>6</v>
      </c>
      <c r="V22" s="43">
        <v>12</v>
      </c>
      <c r="W22" s="41"/>
      <c r="X22" s="42"/>
      <c r="Y22" s="44"/>
      <c r="Z22" s="43"/>
      <c r="AA22" s="44"/>
      <c r="AB22" s="42"/>
      <c r="AC22" s="41"/>
      <c r="AD22" s="42"/>
      <c r="AE22" s="42"/>
      <c r="AF22" s="44"/>
      <c r="AG22" s="45"/>
      <c r="AH22" s="41"/>
      <c r="AI22" s="43"/>
      <c r="AJ22" s="42"/>
      <c r="AK22" s="44"/>
      <c r="AL22" s="44"/>
      <c r="AM22" s="41"/>
      <c r="AN22" s="42"/>
      <c r="AO22" s="43"/>
      <c r="AP22" s="42"/>
      <c r="AQ22" s="42"/>
      <c r="AR22" s="46"/>
      <c r="AS22" s="41"/>
      <c r="AT22" s="44"/>
      <c r="AU22" s="41"/>
      <c r="AV22" s="44"/>
      <c r="AW22" s="41"/>
      <c r="AX22" s="42"/>
      <c r="AY22" s="43"/>
      <c r="AZ22" s="41"/>
      <c r="BA22" s="41"/>
    </row>
    <row r="23" spans="1:53" x14ac:dyDescent="0.25">
      <c r="A23" s="27" t="s">
        <v>71</v>
      </c>
      <c r="B23" s="28" t="s">
        <v>72</v>
      </c>
      <c r="C23" s="29" t="s">
        <v>277</v>
      </c>
      <c r="D23" s="29" t="s">
        <v>278</v>
      </c>
      <c r="E23" s="29" t="s">
        <v>126</v>
      </c>
      <c r="F23" s="30">
        <f>SUMPRODUCT(($A:$A=racers[[#This Row],[Cat]])*($G:$G&gt;racers[[#This Row],[2017 ARC Series Points]]))+1</f>
        <v>16</v>
      </c>
      <c r="G23" s="31">
        <f t="shared" si="0"/>
        <v>28</v>
      </c>
      <c r="H23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23" s="33">
        <v>0</v>
      </c>
      <c r="J23" s="33">
        <v>0</v>
      </c>
      <c r="K23" s="283">
        <v>0</v>
      </c>
      <c r="L23" s="284">
        <v>0</v>
      </c>
      <c r="M23" s="285">
        <v>0</v>
      </c>
      <c r="N23" s="284">
        <v>0</v>
      </c>
      <c r="O23" s="204">
        <f t="shared" si="1"/>
        <v>20</v>
      </c>
      <c r="P23" s="37">
        <f t="shared" si="2"/>
        <v>8</v>
      </c>
      <c r="Q23" s="38">
        <f t="shared" si="3"/>
        <v>20</v>
      </c>
      <c r="R23" s="39">
        <f t="shared" si="4"/>
        <v>0</v>
      </c>
      <c r="S23" s="40"/>
      <c r="T23" s="41"/>
      <c r="U23" s="42">
        <v>20</v>
      </c>
      <c r="V23" s="43"/>
      <c r="W23" s="41"/>
      <c r="X23" s="42"/>
      <c r="Y23" s="44"/>
      <c r="Z23" s="43"/>
      <c r="AA23" s="44"/>
      <c r="AB23" s="42"/>
      <c r="AC23" s="41"/>
      <c r="AD23" s="42"/>
      <c r="AE23" s="42"/>
      <c r="AF23" s="44"/>
      <c r="AG23" s="45"/>
      <c r="AH23" s="41"/>
      <c r="AI23" s="43"/>
      <c r="AJ23" s="42"/>
      <c r="AK23" s="44"/>
      <c r="AL23" s="44"/>
      <c r="AM23" s="41">
        <v>8</v>
      </c>
      <c r="AN23" s="42"/>
      <c r="AO23" s="43"/>
      <c r="AP23" s="42"/>
      <c r="AQ23" s="42"/>
      <c r="AR23" s="46"/>
      <c r="AS23" s="41"/>
      <c r="AT23" s="44"/>
      <c r="AU23" s="41"/>
      <c r="AV23" s="44"/>
      <c r="AW23" s="41"/>
      <c r="AX23" s="42"/>
      <c r="AY23" s="43"/>
      <c r="AZ23" s="41"/>
      <c r="BA23" s="41"/>
    </row>
    <row r="24" spans="1:53" x14ac:dyDescent="0.25">
      <c r="A24" s="27" t="s">
        <v>71</v>
      </c>
      <c r="B24" s="28" t="s">
        <v>72</v>
      </c>
      <c r="C24" s="29" t="s">
        <v>964</v>
      </c>
      <c r="D24" s="29" t="s">
        <v>504</v>
      </c>
      <c r="E24" s="29" t="s">
        <v>868</v>
      </c>
      <c r="F24" s="30">
        <f>SUMPRODUCT(($A:$A=racers[[#This Row],[Cat]])*($G:$G&gt;racers[[#This Row],[2017 ARC Series Points]]))+1</f>
        <v>16</v>
      </c>
      <c r="G24" s="31">
        <f t="shared" si="0"/>
        <v>28</v>
      </c>
      <c r="H24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24" s="33">
        <v>0</v>
      </c>
      <c r="J24" s="33">
        <v>0</v>
      </c>
      <c r="K24" s="283">
        <v>0</v>
      </c>
      <c r="L24" s="284">
        <v>0</v>
      </c>
      <c r="M24" s="285">
        <v>0</v>
      </c>
      <c r="N24" s="284">
        <v>0</v>
      </c>
      <c r="O24" s="204">
        <f t="shared" si="1"/>
        <v>18</v>
      </c>
      <c r="P24" s="37">
        <f t="shared" si="2"/>
        <v>0</v>
      </c>
      <c r="Q24" s="38">
        <f t="shared" si="3"/>
        <v>12</v>
      </c>
      <c r="R24" s="39">
        <f t="shared" si="4"/>
        <v>10</v>
      </c>
      <c r="S24" s="40"/>
      <c r="T24" s="41"/>
      <c r="U24" s="42"/>
      <c r="V24" s="43"/>
      <c r="W24" s="41"/>
      <c r="X24" s="42"/>
      <c r="Y24" s="44"/>
      <c r="Z24" s="43"/>
      <c r="AA24" s="44"/>
      <c r="AB24" s="42"/>
      <c r="AC24" s="41"/>
      <c r="AD24" s="42"/>
      <c r="AE24" s="42"/>
      <c r="AF24" s="44"/>
      <c r="AG24" s="45"/>
      <c r="AH24" s="41"/>
      <c r="AI24" s="43"/>
      <c r="AJ24" s="42"/>
      <c r="AK24" s="44"/>
      <c r="AL24" s="44">
        <v>6</v>
      </c>
      <c r="AM24" s="41"/>
      <c r="AN24" s="42">
        <v>12</v>
      </c>
      <c r="AO24" s="43">
        <v>10</v>
      </c>
      <c r="AP24" s="42"/>
      <c r="AQ24" s="42"/>
      <c r="AR24" s="46"/>
      <c r="AS24" s="41"/>
      <c r="AT24" s="44"/>
      <c r="AU24" s="41"/>
      <c r="AV24" s="44"/>
      <c r="AW24" s="41"/>
      <c r="AX24" s="42"/>
      <c r="AY24" s="43"/>
      <c r="AZ24" s="41"/>
      <c r="BA24" s="41"/>
    </row>
    <row r="25" spans="1:53" x14ac:dyDescent="0.25">
      <c r="A25" s="47" t="s">
        <v>71</v>
      </c>
      <c r="B25" s="48" t="s">
        <v>72</v>
      </c>
      <c r="C25" s="49" t="s">
        <v>92</v>
      </c>
      <c r="D25" s="49" t="s">
        <v>93</v>
      </c>
      <c r="E25" s="49"/>
      <c r="F25" s="30">
        <f>SUMPRODUCT(($A:$A=racers[[#This Row],[Cat]])*($G:$G&gt;racers[[#This Row],[2017 ARC Series Points]]))+1</f>
        <v>19</v>
      </c>
      <c r="G25" s="31">
        <f t="shared" si="0"/>
        <v>26</v>
      </c>
      <c r="H25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25" s="33">
        <v>0</v>
      </c>
      <c r="J25" s="33">
        <v>0</v>
      </c>
      <c r="K25" s="283">
        <v>0</v>
      </c>
      <c r="L25" s="284">
        <v>0</v>
      </c>
      <c r="M25" s="285">
        <v>0</v>
      </c>
      <c r="N25" s="284">
        <v>0</v>
      </c>
      <c r="O25" s="204">
        <f t="shared" si="1"/>
        <v>10</v>
      </c>
      <c r="P25" s="37">
        <f t="shared" si="2"/>
        <v>6</v>
      </c>
      <c r="Q25" s="38">
        <f t="shared" si="3"/>
        <v>10</v>
      </c>
      <c r="R25" s="39">
        <f t="shared" si="4"/>
        <v>10</v>
      </c>
      <c r="S25" s="53"/>
      <c r="T25" s="41">
        <v>6</v>
      </c>
      <c r="U25" s="42">
        <v>10</v>
      </c>
      <c r="V25" s="43">
        <v>10</v>
      </c>
      <c r="W25" s="41"/>
      <c r="X25" s="42"/>
      <c r="Y25" s="44"/>
      <c r="Z25" s="43"/>
      <c r="AA25" s="54"/>
      <c r="AB25" s="42"/>
      <c r="AC25" s="41"/>
      <c r="AD25" s="42"/>
      <c r="AE25" s="42"/>
      <c r="AF25" s="54"/>
      <c r="AG25" s="45"/>
      <c r="AH25" s="41"/>
      <c r="AI25" s="43"/>
      <c r="AJ25" s="42"/>
      <c r="AK25" s="54"/>
      <c r="AL25" s="54"/>
      <c r="AM25" s="41"/>
      <c r="AN25" s="42"/>
      <c r="AO25" s="43"/>
      <c r="AP25" s="42"/>
      <c r="AQ25" s="42"/>
      <c r="AR25" s="46"/>
      <c r="AS25" s="41"/>
      <c r="AT25" s="54"/>
      <c r="AU25" s="41"/>
      <c r="AV25" s="54"/>
      <c r="AW25" s="41"/>
      <c r="AX25" s="42"/>
      <c r="AY25" s="43"/>
      <c r="AZ25" s="41"/>
      <c r="BA25" s="41"/>
    </row>
    <row r="26" spans="1:53" x14ac:dyDescent="0.25">
      <c r="A26" s="27" t="s">
        <v>71</v>
      </c>
      <c r="B26" s="28" t="s">
        <v>72</v>
      </c>
      <c r="C26" s="29" t="s">
        <v>281</v>
      </c>
      <c r="D26" s="29" t="s">
        <v>77</v>
      </c>
      <c r="E26" s="29" t="s">
        <v>126</v>
      </c>
      <c r="F26" s="30">
        <f>SUMPRODUCT(($A:$A=racers[[#This Row],[Cat]])*($G:$G&gt;racers[[#This Row],[2017 ARC Series Points]]))+1</f>
        <v>19</v>
      </c>
      <c r="G26" s="31">
        <f t="shared" si="0"/>
        <v>26</v>
      </c>
      <c r="H26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26" s="33">
        <v>0</v>
      </c>
      <c r="J26" s="33">
        <v>0</v>
      </c>
      <c r="K26" s="283">
        <v>0</v>
      </c>
      <c r="L26" s="284">
        <v>0</v>
      </c>
      <c r="M26" s="285">
        <v>0</v>
      </c>
      <c r="N26" s="284">
        <v>0</v>
      </c>
      <c r="O26" s="204">
        <f t="shared" si="1"/>
        <v>25</v>
      </c>
      <c r="P26" s="37">
        <f t="shared" si="2"/>
        <v>0</v>
      </c>
      <c r="Q26" s="38">
        <f t="shared" si="3"/>
        <v>25</v>
      </c>
      <c r="R26" s="39">
        <f t="shared" si="4"/>
        <v>1</v>
      </c>
      <c r="S26" s="40"/>
      <c r="T26" s="41"/>
      <c r="U26" s="42"/>
      <c r="V26" s="43"/>
      <c r="W26" s="41"/>
      <c r="X26" s="42"/>
      <c r="Y26" s="44"/>
      <c r="Z26" s="43"/>
      <c r="AA26" s="44"/>
      <c r="AB26" s="42"/>
      <c r="AC26" s="41">
        <v>15</v>
      </c>
      <c r="AD26" s="42"/>
      <c r="AE26" s="42"/>
      <c r="AF26" s="44"/>
      <c r="AG26" s="45"/>
      <c r="AH26" s="41"/>
      <c r="AI26" s="43"/>
      <c r="AJ26" s="42"/>
      <c r="AK26" s="44"/>
      <c r="AL26" s="44"/>
      <c r="AM26" s="41"/>
      <c r="AN26" s="42">
        <v>10</v>
      </c>
      <c r="AO26" s="43">
        <v>1</v>
      </c>
      <c r="AP26" s="42"/>
      <c r="AQ26" s="42"/>
      <c r="AR26" s="46"/>
      <c r="AS26" s="41"/>
      <c r="AT26" s="44"/>
      <c r="AU26" s="41"/>
      <c r="AV26" s="44"/>
      <c r="AW26" s="41"/>
      <c r="AX26" s="42"/>
      <c r="AY26" s="43"/>
      <c r="AZ26" s="41"/>
      <c r="BA26" s="41"/>
    </row>
    <row r="27" spans="1:53" x14ac:dyDescent="0.25">
      <c r="A27" s="27" t="s">
        <v>71</v>
      </c>
      <c r="B27" s="55" t="s">
        <v>72</v>
      </c>
      <c r="C27" s="49" t="s">
        <v>181</v>
      </c>
      <c r="D27" s="49" t="s">
        <v>182</v>
      </c>
      <c r="E27" s="49" t="s">
        <v>123</v>
      </c>
      <c r="F27" s="30">
        <f>SUMPRODUCT(($A:$A=racers[[#This Row],[Cat]])*($G:$G&gt;racers[[#This Row],[2017 ARC Series Points]]))+1</f>
        <v>21</v>
      </c>
      <c r="G27" s="31">
        <f t="shared" si="0"/>
        <v>22</v>
      </c>
      <c r="H27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27" s="33">
        <v>0</v>
      </c>
      <c r="J27" s="33">
        <v>0</v>
      </c>
      <c r="K27" s="283">
        <v>0</v>
      </c>
      <c r="L27" s="284">
        <v>0</v>
      </c>
      <c r="M27" s="285">
        <v>0</v>
      </c>
      <c r="N27" s="284">
        <v>0</v>
      </c>
      <c r="O27" s="204">
        <f t="shared" si="1"/>
        <v>22</v>
      </c>
      <c r="P27" s="37">
        <f t="shared" si="2"/>
        <v>0</v>
      </c>
      <c r="Q27" s="38">
        <f t="shared" si="3"/>
        <v>20</v>
      </c>
      <c r="R27" s="39">
        <f t="shared" si="4"/>
        <v>0</v>
      </c>
      <c r="S27" s="40"/>
      <c r="T27" s="41"/>
      <c r="U27" s="42"/>
      <c r="V27" s="43"/>
      <c r="W27" s="41"/>
      <c r="X27" s="42"/>
      <c r="Y27" s="44"/>
      <c r="Z27" s="43"/>
      <c r="AA27" s="44"/>
      <c r="AB27" s="42"/>
      <c r="AC27" s="41"/>
      <c r="AD27" s="42"/>
      <c r="AE27" s="43">
        <v>12</v>
      </c>
      <c r="AF27" s="44"/>
      <c r="AG27" s="45"/>
      <c r="AH27" s="41"/>
      <c r="AI27" s="43"/>
      <c r="AJ27" s="42"/>
      <c r="AK27" s="44"/>
      <c r="AL27" s="44"/>
      <c r="AM27" s="41"/>
      <c r="AN27" s="42"/>
      <c r="AO27" s="43"/>
      <c r="AP27" s="42">
        <v>2</v>
      </c>
      <c r="AQ27" s="42">
        <v>8</v>
      </c>
      <c r="AR27" s="46"/>
      <c r="AS27" s="41"/>
      <c r="AT27" s="44"/>
      <c r="AU27" s="41"/>
      <c r="AV27" s="44"/>
      <c r="AW27" s="41"/>
      <c r="AX27" s="42"/>
      <c r="AY27" s="43"/>
      <c r="AZ27" s="41"/>
      <c r="BA27" s="41"/>
    </row>
    <row r="28" spans="1:53" x14ac:dyDescent="0.25">
      <c r="A28" s="27" t="s">
        <v>71</v>
      </c>
      <c r="B28" s="28" t="s">
        <v>72</v>
      </c>
      <c r="C28" s="29" t="s">
        <v>845</v>
      </c>
      <c r="D28" s="29" t="s">
        <v>106</v>
      </c>
      <c r="E28" s="29" t="s">
        <v>89</v>
      </c>
      <c r="F28" s="30">
        <f>SUMPRODUCT(($A:$A=racers[[#This Row],[Cat]])*($G:$G&gt;racers[[#This Row],[2017 ARC Series Points]]))+1</f>
        <v>22</v>
      </c>
      <c r="G28" s="31">
        <f t="shared" si="0"/>
        <v>20</v>
      </c>
      <c r="H28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28" s="33">
        <v>0</v>
      </c>
      <c r="J28" s="33">
        <v>0</v>
      </c>
      <c r="K28" s="283">
        <v>0</v>
      </c>
      <c r="L28" s="284">
        <v>0</v>
      </c>
      <c r="M28" s="285">
        <v>0</v>
      </c>
      <c r="N28" s="284">
        <v>0</v>
      </c>
      <c r="O28" s="204">
        <f t="shared" si="1"/>
        <v>12</v>
      </c>
      <c r="P28" s="37">
        <f t="shared" si="2"/>
        <v>8</v>
      </c>
      <c r="Q28" s="38">
        <f t="shared" si="3"/>
        <v>0</v>
      </c>
      <c r="R28" s="39">
        <f t="shared" si="4"/>
        <v>0</v>
      </c>
      <c r="S28" s="40"/>
      <c r="T28" s="41"/>
      <c r="U28" s="42"/>
      <c r="V28" s="43"/>
      <c r="W28" s="41">
        <v>12</v>
      </c>
      <c r="X28" s="42"/>
      <c r="Y28" s="44"/>
      <c r="Z28" s="43"/>
      <c r="AA28" s="44"/>
      <c r="AB28" s="42"/>
      <c r="AC28" s="41"/>
      <c r="AD28" s="42"/>
      <c r="AE28" s="42"/>
      <c r="AF28" s="44">
        <v>8</v>
      </c>
      <c r="AG28" s="45"/>
      <c r="AH28" s="41"/>
      <c r="AI28" s="43"/>
      <c r="AJ28" s="42"/>
      <c r="AK28" s="44"/>
      <c r="AL28" s="44"/>
      <c r="AM28" s="41"/>
      <c r="AN28" s="42"/>
      <c r="AO28" s="43"/>
      <c r="AP28" s="42"/>
      <c r="AQ28" s="42"/>
      <c r="AR28" s="46"/>
      <c r="AS28" s="41"/>
      <c r="AT28" s="44"/>
      <c r="AU28" s="41"/>
      <c r="AV28" s="44"/>
      <c r="AW28" s="41"/>
      <c r="AX28" s="42"/>
      <c r="AY28" s="43"/>
      <c r="AZ28" s="41"/>
      <c r="BA28" s="41"/>
    </row>
    <row r="29" spans="1:53" x14ac:dyDescent="0.25">
      <c r="A29" s="27" t="s">
        <v>71</v>
      </c>
      <c r="B29" s="28" t="s">
        <v>72</v>
      </c>
      <c r="C29" s="29" t="s">
        <v>844</v>
      </c>
      <c r="D29" s="29" t="s">
        <v>423</v>
      </c>
      <c r="E29" s="29" t="s">
        <v>70</v>
      </c>
      <c r="F29" s="30">
        <f>SUMPRODUCT(($A:$A=racers[[#This Row],[Cat]])*($G:$G&gt;racers[[#This Row],[2017 ARC Series Points]]))+1</f>
        <v>23</v>
      </c>
      <c r="G29" s="31">
        <f t="shared" si="0"/>
        <v>19</v>
      </c>
      <c r="H29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29" s="33">
        <v>0</v>
      </c>
      <c r="J29" s="33">
        <v>0</v>
      </c>
      <c r="K29" s="283">
        <v>0</v>
      </c>
      <c r="L29" s="284">
        <v>0</v>
      </c>
      <c r="M29" s="285">
        <v>0</v>
      </c>
      <c r="N29" s="284">
        <v>0</v>
      </c>
      <c r="O29" s="204">
        <f t="shared" si="1"/>
        <v>19</v>
      </c>
      <c r="P29" s="37">
        <f t="shared" si="2"/>
        <v>0</v>
      </c>
      <c r="Q29" s="38">
        <f t="shared" si="3"/>
        <v>4</v>
      </c>
      <c r="R29" s="39">
        <f t="shared" si="4"/>
        <v>0</v>
      </c>
      <c r="S29" s="40"/>
      <c r="T29" s="41"/>
      <c r="U29" s="42">
        <v>2</v>
      </c>
      <c r="V29" s="43"/>
      <c r="W29" s="41">
        <v>15</v>
      </c>
      <c r="X29" s="42">
        <v>2</v>
      </c>
      <c r="Y29" s="44"/>
      <c r="Z29" s="43"/>
      <c r="AA29" s="44"/>
      <c r="AB29" s="42"/>
      <c r="AC29" s="41"/>
      <c r="AD29" s="42"/>
      <c r="AE29" s="42"/>
      <c r="AF29" s="44"/>
      <c r="AG29" s="45"/>
      <c r="AH29" s="41"/>
      <c r="AI29" s="43"/>
      <c r="AJ29" s="42"/>
      <c r="AK29" s="44"/>
      <c r="AL29" s="44"/>
      <c r="AM29" s="41"/>
      <c r="AN29" s="42"/>
      <c r="AO29" s="43"/>
      <c r="AP29" s="42"/>
      <c r="AQ29" s="42"/>
      <c r="AR29" s="46"/>
      <c r="AS29" s="41"/>
      <c r="AT29" s="44"/>
      <c r="AU29" s="41"/>
      <c r="AV29" s="44"/>
      <c r="AW29" s="41"/>
      <c r="AX29" s="42"/>
      <c r="AY29" s="43"/>
      <c r="AZ29" s="41"/>
      <c r="BA29" s="41"/>
    </row>
    <row r="30" spans="1:53" x14ac:dyDescent="0.25">
      <c r="A30" s="27" t="s">
        <v>71</v>
      </c>
      <c r="B30" s="55" t="s">
        <v>72</v>
      </c>
      <c r="C30" s="49" t="s">
        <v>165</v>
      </c>
      <c r="D30" s="49" t="s">
        <v>166</v>
      </c>
      <c r="E30" s="49" t="s">
        <v>75</v>
      </c>
      <c r="F30" s="30">
        <f>SUMPRODUCT(($A:$A=racers[[#This Row],[Cat]])*($G:$G&gt;racers[[#This Row],[2017 ARC Series Points]]))+1</f>
        <v>24</v>
      </c>
      <c r="G30" s="31">
        <f t="shared" si="0"/>
        <v>18</v>
      </c>
      <c r="H30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30" s="33">
        <v>0</v>
      </c>
      <c r="J30" s="33">
        <v>0</v>
      </c>
      <c r="K30" s="283">
        <v>0</v>
      </c>
      <c r="L30" s="284">
        <v>0</v>
      </c>
      <c r="M30" s="285">
        <v>0</v>
      </c>
      <c r="N30" s="284">
        <v>0</v>
      </c>
      <c r="O30" s="204">
        <f t="shared" si="1"/>
        <v>16</v>
      </c>
      <c r="P30" s="37">
        <f t="shared" si="2"/>
        <v>2</v>
      </c>
      <c r="Q30" s="38">
        <f t="shared" si="3"/>
        <v>10</v>
      </c>
      <c r="R30" s="39">
        <f t="shared" si="4"/>
        <v>0</v>
      </c>
      <c r="S30" s="53"/>
      <c r="T30" s="41"/>
      <c r="U30" s="42"/>
      <c r="V30" s="43"/>
      <c r="W30" s="41"/>
      <c r="X30" s="42"/>
      <c r="Y30" s="54"/>
      <c r="Z30" s="43"/>
      <c r="AA30" s="54"/>
      <c r="AB30" s="42">
        <v>2</v>
      </c>
      <c r="AC30" s="41"/>
      <c r="AD30" s="42"/>
      <c r="AE30" s="42"/>
      <c r="AF30" s="54"/>
      <c r="AG30" s="45"/>
      <c r="AH30" s="41"/>
      <c r="AI30" s="43"/>
      <c r="AJ30" s="42"/>
      <c r="AK30" s="54"/>
      <c r="AL30" s="54"/>
      <c r="AM30" s="41"/>
      <c r="AN30" s="42"/>
      <c r="AO30" s="43"/>
      <c r="AP30" s="42">
        <v>6</v>
      </c>
      <c r="AQ30" s="42">
        <v>10</v>
      </c>
      <c r="AR30" s="46"/>
      <c r="AS30" s="41"/>
      <c r="AT30" s="54"/>
      <c r="AU30" s="41"/>
      <c r="AV30" s="54"/>
      <c r="AW30" s="41"/>
      <c r="AX30" s="42"/>
      <c r="AY30" s="43"/>
      <c r="AZ30" s="41"/>
      <c r="BA30" s="41"/>
    </row>
    <row r="31" spans="1:53" x14ac:dyDescent="0.25">
      <c r="A31" s="27" t="s">
        <v>71</v>
      </c>
      <c r="B31" s="28" t="s">
        <v>72</v>
      </c>
      <c r="C31" s="29" t="s">
        <v>836</v>
      </c>
      <c r="D31" s="29" t="s">
        <v>779</v>
      </c>
      <c r="E31" s="29" t="s">
        <v>84</v>
      </c>
      <c r="F31" s="30">
        <f>SUMPRODUCT(($A:$A=racers[[#This Row],[Cat]])*($G:$G&gt;racers[[#This Row],[2017 ARC Series Points]]))+1</f>
        <v>25</v>
      </c>
      <c r="G31" s="31">
        <f t="shared" si="0"/>
        <v>17</v>
      </c>
      <c r="H31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31" s="33">
        <v>0</v>
      </c>
      <c r="J31" s="33">
        <v>0</v>
      </c>
      <c r="K31" s="283">
        <v>0</v>
      </c>
      <c r="L31" s="284">
        <v>0</v>
      </c>
      <c r="M31" s="285">
        <v>0</v>
      </c>
      <c r="N31" s="284">
        <v>0</v>
      </c>
      <c r="O31" s="204">
        <f t="shared" si="1"/>
        <v>14</v>
      </c>
      <c r="P31" s="37">
        <f t="shared" si="2"/>
        <v>0</v>
      </c>
      <c r="Q31" s="38">
        <f t="shared" si="3"/>
        <v>10</v>
      </c>
      <c r="R31" s="39">
        <f t="shared" si="4"/>
        <v>3</v>
      </c>
      <c r="S31" s="40"/>
      <c r="T31" s="41"/>
      <c r="U31" s="42">
        <v>4</v>
      </c>
      <c r="V31" s="43"/>
      <c r="W31" s="41"/>
      <c r="X31" s="42">
        <v>6</v>
      </c>
      <c r="Y31" s="44"/>
      <c r="Z31" s="43"/>
      <c r="AA31" s="44">
        <v>4</v>
      </c>
      <c r="AB31" s="42"/>
      <c r="AC31" s="41"/>
      <c r="AD31" s="42">
        <v>3</v>
      </c>
      <c r="AE31" s="42"/>
      <c r="AF31" s="44"/>
      <c r="AG31" s="45"/>
      <c r="AH31" s="41"/>
      <c r="AI31" s="43"/>
      <c r="AJ31" s="42"/>
      <c r="AK31" s="44"/>
      <c r="AL31" s="44"/>
      <c r="AM31" s="41"/>
      <c r="AN31" s="42"/>
      <c r="AO31" s="43"/>
      <c r="AP31" s="42"/>
      <c r="AQ31" s="42"/>
      <c r="AR31" s="46"/>
      <c r="AS31" s="41"/>
      <c r="AT31" s="44"/>
      <c r="AU31" s="41"/>
      <c r="AV31" s="44"/>
      <c r="AW31" s="41"/>
      <c r="AX31" s="42"/>
      <c r="AY31" s="43"/>
      <c r="AZ31" s="41"/>
      <c r="BA31" s="41"/>
    </row>
    <row r="32" spans="1:53" x14ac:dyDescent="0.25">
      <c r="A32" s="27" t="s">
        <v>71</v>
      </c>
      <c r="B32" s="28" t="s">
        <v>72</v>
      </c>
      <c r="C32" s="29" t="s">
        <v>270</v>
      </c>
      <c r="D32" s="29" t="s">
        <v>271</v>
      </c>
      <c r="E32" s="29" t="s">
        <v>114</v>
      </c>
      <c r="F32" s="30">
        <f>SUMPRODUCT(($A:$A=racers[[#This Row],[Cat]])*($G:$G&gt;racers[[#This Row],[2017 ARC Series Points]]))+1</f>
        <v>26</v>
      </c>
      <c r="G32" s="31">
        <f t="shared" si="0"/>
        <v>16</v>
      </c>
      <c r="H32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32" s="33">
        <v>0</v>
      </c>
      <c r="J32" s="33">
        <v>0</v>
      </c>
      <c r="K32" s="283">
        <v>49</v>
      </c>
      <c r="L32" s="284">
        <v>20</v>
      </c>
      <c r="M32" s="285">
        <v>0</v>
      </c>
      <c r="N32" s="284">
        <v>0</v>
      </c>
      <c r="O32" s="204">
        <f t="shared" si="1"/>
        <v>16</v>
      </c>
      <c r="P32" s="37">
        <f t="shared" si="2"/>
        <v>0</v>
      </c>
      <c r="Q32" s="38">
        <f t="shared" si="3"/>
        <v>14</v>
      </c>
      <c r="R32" s="39">
        <f t="shared" si="4"/>
        <v>0</v>
      </c>
      <c r="S32" s="40"/>
      <c r="T32" s="41"/>
      <c r="U32" s="42"/>
      <c r="V32" s="43"/>
      <c r="W32" s="41"/>
      <c r="X32" s="42"/>
      <c r="Y32" s="44"/>
      <c r="Z32" s="43"/>
      <c r="AA32" s="44"/>
      <c r="AB32" s="42"/>
      <c r="AC32" s="41"/>
      <c r="AD32" s="42"/>
      <c r="AE32" s="42">
        <v>8</v>
      </c>
      <c r="AF32" s="44"/>
      <c r="AG32" s="45">
        <v>2</v>
      </c>
      <c r="AH32" s="41"/>
      <c r="AI32" s="43">
        <v>6</v>
      </c>
      <c r="AJ32" s="42"/>
      <c r="AK32" s="44"/>
      <c r="AL32" s="44"/>
      <c r="AM32" s="41"/>
      <c r="AN32" s="42"/>
      <c r="AO32" s="43"/>
      <c r="AP32" s="42"/>
      <c r="AQ32" s="42"/>
      <c r="AR32" s="46"/>
      <c r="AS32" s="41"/>
      <c r="AT32" s="44"/>
      <c r="AU32" s="41"/>
      <c r="AV32" s="44"/>
      <c r="AW32" s="41"/>
      <c r="AX32" s="42"/>
      <c r="AY32" s="43"/>
      <c r="AZ32" s="41"/>
      <c r="BA32" s="41"/>
    </row>
    <row r="33" spans="1:53" x14ac:dyDescent="0.25">
      <c r="A33" s="27" t="s">
        <v>71</v>
      </c>
      <c r="B33" s="55" t="s">
        <v>72</v>
      </c>
      <c r="C33" s="49" t="s">
        <v>112</v>
      </c>
      <c r="D33" s="49" t="s">
        <v>113</v>
      </c>
      <c r="E33" s="49" t="s">
        <v>114</v>
      </c>
      <c r="F33" s="30">
        <f>SUMPRODUCT(($A:$A=racers[[#This Row],[Cat]])*($G:$G&gt;racers[[#This Row],[2017 ARC Series Points]]))+1</f>
        <v>27</v>
      </c>
      <c r="G33" s="31">
        <f t="shared" si="0"/>
        <v>15</v>
      </c>
      <c r="H33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33" s="33">
        <v>0</v>
      </c>
      <c r="J33" s="33">
        <v>0</v>
      </c>
      <c r="K33" s="283">
        <v>0</v>
      </c>
      <c r="L33" s="284">
        <v>0</v>
      </c>
      <c r="M33" s="285">
        <v>0</v>
      </c>
      <c r="N33" s="284">
        <v>0</v>
      </c>
      <c r="O33" s="204">
        <f t="shared" si="1"/>
        <v>15</v>
      </c>
      <c r="P33" s="37">
        <f t="shared" si="2"/>
        <v>0</v>
      </c>
      <c r="Q33" s="38">
        <f t="shared" si="3"/>
        <v>15</v>
      </c>
      <c r="R33" s="39">
        <f t="shared" si="4"/>
        <v>0</v>
      </c>
      <c r="S33" s="40"/>
      <c r="T33" s="41"/>
      <c r="U33" s="42"/>
      <c r="V33" s="43"/>
      <c r="W33" s="41"/>
      <c r="X33" s="42">
        <v>15</v>
      </c>
      <c r="Y33" s="44"/>
      <c r="Z33" s="43"/>
      <c r="AA33" s="44"/>
      <c r="AB33" s="42"/>
      <c r="AC33" s="41"/>
      <c r="AD33" s="42"/>
      <c r="AE33" s="43"/>
      <c r="AF33" s="44"/>
      <c r="AG33" s="45"/>
      <c r="AH33" s="41"/>
      <c r="AI33" s="43"/>
      <c r="AJ33" s="42"/>
      <c r="AK33" s="44"/>
      <c r="AL33" s="44"/>
      <c r="AM33" s="41"/>
      <c r="AN33" s="42"/>
      <c r="AO33" s="43"/>
      <c r="AP33" s="42"/>
      <c r="AQ33" s="42"/>
      <c r="AR33" s="46"/>
      <c r="AS33" s="41"/>
      <c r="AT33" s="44"/>
      <c r="AU33" s="41"/>
      <c r="AV33" s="44"/>
      <c r="AW33" s="41"/>
      <c r="AX33" s="42"/>
      <c r="AY33" s="43"/>
      <c r="AZ33" s="41"/>
      <c r="BA33" s="41"/>
    </row>
    <row r="34" spans="1:53" x14ac:dyDescent="0.25">
      <c r="A34" s="27" t="s">
        <v>71</v>
      </c>
      <c r="B34" s="55" t="s">
        <v>72</v>
      </c>
      <c r="C34" s="49" t="s">
        <v>210</v>
      </c>
      <c r="D34" s="49" t="s">
        <v>211</v>
      </c>
      <c r="E34" s="49" t="s">
        <v>284</v>
      </c>
      <c r="F34" s="30">
        <f>SUMPRODUCT(($A:$A=racers[[#This Row],[Cat]])*($G:$G&gt;racers[[#This Row],[2017 ARC Series Points]]))+1</f>
        <v>27</v>
      </c>
      <c r="G34" s="31">
        <f t="shared" ref="G34:G65" si="5">SUM(O34,P34,R34)</f>
        <v>15</v>
      </c>
      <c r="H34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34" s="33">
        <v>0</v>
      </c>
      <c r="J34" s="33">
        <v>0</v>
      </c>
      <c r="K34" s="283">
        <v>0</v>
      </c>
      <c r="L34" s="284">
        <v>0</v>
      </c>
      <c r="M34" s="285">
        <v>0</v>
      </c>
      <c r="N34" s="284">
        <v>0</v>
      </c>
      <c r="O34" s="204">
        <f t="shared" ref="O34:O65" si="6">SUM(Q34,S34,W34,AA34,AG34,AL34,AP34)</f>
        <v>6</v>
      </c>
      <c r="P34" s="37">
        <f t="shared" ref="P34:P65" si="7">SUM(T34,Y34,AB34,AF34,AH34,AJ34,AM34,AR34)</f>
        <v>6</v>
      </c>
      <c r="Q34" s="38">
        <f t="shared" ref="Q34:Q65" si="8">SUM(U34,X34,Z34, AC34, AE34, AI34, AK34, AN34, AQ34)</f>
        <v>6</v>
      </c>
      <c r="R34" s="39">
        <f t="shared" ref="R34:R65" si="9">SUM(V34,AO34, AD34)</f>
        <v>3</v>
      </c>
      <c r="S34" s="40"/>
      <c r="T34" s="41"/>
      <c r="U34" s="42"/>
      <c r="V34" s="43"/>
      <c r="W34" s="41"/>
      <c r="X34" s="42"/>
      <c r="Y34" s="44"/>
      <c r="Z34" s="43"/>
      <c r="AA34" s="44"/>
      <c r="AB34" s="42">
        <v>6</v>
      </c>
      <c r="AC34" s="41">
        <v>6</v>
      </c>
      <c r="AD34" s="42">
        <v>3</v>
      </c>
      <c r="AE34" s="43"/>
      <c r="AF34" s="44"/>
      <c r="AG34" s="45"/>
      <c r="AH34" s="41"/>
      <c r="AI34" s="43"/>
      <c r="AJ34" s="42"/>
      <c r="AK34" s="44"/>
      <c r="AL34" s="44"/>
      <c r="AM34" s="41"/>
      <c r="AN34" s="42"/>
      <c r="AO34" s="43"/>
      <c r="AP34" s="42"/>
      <c r="AQ34" s="42"/>
      <c r="AR34" s="46"/>
      <c r="AS34" s="41"/>
      <c r="AT34" s="44"/>
      <c r="AU34" s="41"/>
      <c r="AV34" s="44"/>
      <c r="AW34" s="41"/>
      <c r="AX34" s="42"/>
      <c r="AY34" s="43"/>
      <c r="AZ34" s="41"/>
      <c r="BA34" s="41"/>
    </row>
    <row r="35" spans="1:53" x14ac:dyDescent="0.25">
      <c r="A35" s="27" t="s">
        <v>71</v>
      </c>
      <c r="B35" s="55" t="s">
        <v>72</v>
      </c>
      <c r="C35" s="49" t="s">
        <v>171</v>
      </c>
      <c r="D35" s="49" t="s">
        <v>172</v>
      </c>
      <c r="E35" s="49" t="s">
        <v>84</v>
      </c>
      <c r="F35" s="30">
        <f>SUMPRODUCT(($A:$A=racers[[#This Row],[Cat]])*($G:$G&gt;racers[[#This Row],[2017 ARC Series Points]]))+1</f>
        <v>29</v>
      </c>
      <c r="G35" s="31">
        <f t="shared" si="5"/>
        <v>14</v>
      </c>
      <c r="H35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35" s="33">
        <v>0</v>
      </c>
      <c r="J35" s="33">
        <v>0</v>
      </c>
      <c r="K35" s="283">
        <v>1</v>
      </c>
      <c r="L35" s="284">
        <v>0</v>
      </c>
      <c r="M35" s="285">
        <v>0</v>
      </c>
      <c r="N35" s="284">
        <v>0</v>
      </c>
      <c r="O35" s="204">
        <f t="shared" si="6"/>
        <v>14</v>
      </c>
      <c r="P35" s="37">
        <f t="shared" si="7"/>
        <v>0</v>
      </c>
      <c r="Q35" s="38">
        <f t="shared" si="8"/>
        <v>0</v>
      </c>
      <c r="R35" s="39">
        <f t="shared" si="9"/>
        <v>0</v>
      </c>
      <c r="S35" s="40"/>
      <c r="T35" s="41"/>
      <c r="U35" s="42"/>
      <c r="V35" s="43"/>
      <c r="W35" s="41">
        <v>6</v>
      </c>
      <c r="X35" s="42"/>
      <c r="Y35" s="44"/>
      <c r="Z35" s="43"/>
      <c r="AA35" s="44"/>
      <c r="AB35" s="42"/>
      <c r="AC35" s="41"/>
      <c r="AD35" s="42"/>
      <c r="AE35" s="42"/>
      <c r="AF35" s="44"/>
      <c r="AG35" s="45"/>
      <c r="AH35" s="41"/>
      <c r="AI35" s="43"/>
      <c r="AJ35" s="42"/>
      <c r="AK35" s="44"/>
      <c r="AL35" s="44">
        <v>8</v>
      </c>
      <c r="AM35" s="41"/>
      <c r="AN35" s="42"/>
      <c r="AO35" s="43"/>
      <c r="AP35" s="42"/>
      <c r="AQ35" s="42"/>
      <c r="AR35" s="46"/>
      <c r="AS35" s="41"/>
      <c r="AT35" s="44"/>
      <c r="AU35" s="41"/>
      <c r="AV35" s="44"/>
      <c r="AW35" s="41"/>
      <c r="AX35" s="42"/>
      <c r="AY35" s="43"/>
      <c r="AZ35" s="41"/>
      <c r="BA35" s="41"/>
    </row>
    <row r="36" spans="1:53" x14ac:dyDescent="0.25">
      <c r="A36" s="27" t="s">
        <v>71</v>
      </c>
      <c r="B36" s="55" t="s">
        <v>72</v>
      </c>
      <c r="C36" s="49" t="s">
        <v>117</v>
      </c>
      <c r="D36" s="49" t="s">
        <v>118</v>
      </c>
      <c r="E36" s="49" t="s">
        <v>114</v>
      </c>
      <c r="F36" s="30">
        <f>SUMPRODUCT(($A:$A=racers[[#This Row],[Cat]])*($G:$G&gt;racers[[#This Row],[2017 ARC Series Points]]))+1</f>
        <v>30</v>
      </c>
      <c r="G36" s="31">
        <f t="shared" si="5"/>
        <v>10</v>
      </c>
      <c r="H36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36" s="33">
        <v>0</v>
      </c>
      <c r="J36" s="33">
        <v>0</v>
      </c>
      <c r="K36" s="283">
        <v>0</v>
      </c>
      <c r="L36" s="284">
        <v>0</v>
      </c>
      <c r="M36" s="285">
        <v>0</v>
      </c>
      <c r="N36" s="284">
        <v>0</v>
      </c>
      <c r="O36" s="204">
        <f t="shared" si="6"/>
        <v>6</v>
      </c>
      <c r="P36" s="37">
        <f t="shared" si="7"/>
        <v>4</v>
      </c>
      <c r="Q36" s="38">
        <f t="shared" si="8"/>
        <v>6</v>
      </c>
      <c r="R36" s="39">
        <f t="shared" si="9"/>
        <v>0</v>
      </c>
      <c r="S36" s="40"/>
      <c r="T36" s="41"/>
      <c r="U36" s="42"/>
      <c r="V36" s="43"/>
      <c r="W36" s="41"/>
      <c r="X36" s="42"/>
      <c r="Y36" s="44"/>
      <c r="Z36" s="43"/>
      <c r="AA36" s="44"/>
      <c r="AB36" s="42"/>
      <c r="AC36" s="41"/>
      <c r="AD36" s="42"/>
      <c r="AE36" s="43">
        <v>6</v>
      </c>
      <c r="AF36" s="44"/>
      <c r="AG36" s="45"/>
      <c r="AH36" s="41">
        <v>4</v>
      </c>
      <c r="AI36" s="43"/>
      <c r="AJ36" s="42"/>
      <c r="AK36" s="44"/>
      <c r="AL36" s="44"/>
      <c r="AM36" s="41"/>
      <c r="AN36" s="42"/>
      <c r="AO36" s="43"/>
      <c r="AP36" s="42"/>
      <c r="AQ36" s="42"/>
      <c r="AR36" s="46"/>
      <c r="AS36" s="41"/>
      <c r="AT36" s="44"/>
      <c r="AU36" s="41"/>
      <c r="AV36" s="44"/>
      <c r="AW36" s="41"/>
      <c r="AX36" s="42"/>
      <c r="AY36" s="43"/>
      <c r="AZ36" s="41"/>
      <c r="BA36" s="41"/>
    </row>
    <row r="37" spans="1:53" x14ac:dyDescent="0.25">
      <c r="A37" s="27" t="s">
        <v>71</v>
      </c>
      <c r="B37" s="55" t="s">
        <v>72</v>
      </c>
      <c r="C37" s="49" t="s">
        <v>105</v>
      </c>
      <c r="D37" s="49" t="s">
        <v>106</v>
      </c>
      <c r="E37" s="49" t="s">
        <v>107</v>
      </c>
      <c r="F37" s="30">
        <f>SUMPRODUCT(($A:$A=racers[[#This Row],[Cat]])*($G:$G&gt;racers[[#This Row],[2017 ARC Series Points]]))+1</f>
        <v>30</v>
      </c>
      <c r="G37" s="31">
        <f t="shared" si="5"/>
        <v>10</v>
      </c>
      <c r="H37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37" s="33">
        <v>0</v>
      </c>
      <c r="J37" s="33">
        <v>0</v>
      </c>
      <c r="K37" s="283">
        <v>0</v>
      </c>
      <c r="L37" s="284">
        <v>0</v>
      </c>
      <c r="M37" s="285">
        <v>0</v>
      </c>
      <c r="N37" s="284">
        <v>0</v>
      </c>
      <c r="O37" s="204">
        <f t="shared" si="6"/>
        <v>0</v>
      </c>
      <c r="P37" s="37">
        <f t="shared" si="7"/>
        <v>10</v>
      </c>
      <c r="Q37" s="38">
        <f t="shared" si="8"/>
        <v>0</v>
      </c>
      <c r="R37" s="39">
        <f t="shared" si="9"/>
        <v>0</v>
      </c>
      <c r="S37" s="40"/>
      <c r="T37" s="41">
        <v>2</v>
      </c>
      <c r="U37" s="42"/>
      <c r="V37" s="43"/>
      <c r="W37" s="41"/>
      <c r="X37" s="42"/>
      <c r="Y37" s="44"/>
      <c r="Z37" s="43"/>
      <c r="AA37" s="44"/>
      <c r="AB37" s="42"/>
      <c r="AC37" s="41"/>
      <c r="AD37" s="42"/>
      <c r="AE37" s="43"/>
      <c r="AF37" s="44"/>
      <c r="AG37" s="45"/>
      <c r="AH37" s="41">
        <v>8</v>
      </c>
      <c r="AI37" s="43"/>
      <c r="AJ37" s="42"/>
      <c r="AK37" s="44"/>
      <c r="AL37" s="44"/>
      <c r="AM37" s="41"/>
      <c r="AN37" s="42"/>
      <c r="AO37" s="43"/>
      <c r="AP37" s="42"/>
      <c r="AQ37" s="42"/>
      <c r="AR37" s="46"/>
      <c r="AS37" s="41"/>
      <c r="AT37" s="44"/>
      <c r="AU37" s="41"/>
      <c r="AV37" s="44"/>
      <c r="AW37" s="41"/>
      <c r="AX37" s="42"/>
      <c r="AY37" s="43"/>
      <c r="AZ37" s="41"/>
      <c r="BA37" s="41"/>
    </row>
    <row r="38" spans="1:53" x14ac:dyDescent="0.25">
      <c r="A38" s="27" t="s">
        <v>71</v>
      </c>
      <c r="B38" s="55" t="s">
        <v>72</v>
      </c>
      <c r="C38" s="49" t="s">
        <v>136</v>
      </c>
      <c r="D38" s="49" t="s">
        <v>137</v>
      </c>
      <c r="E38" s="49" t="s">
        <v>138</v>
      </c>
      <c r="F38" s="30">
        <f>SUMPRODUCT(($A:$A=racers[[#This Row],[Cat]])*($G:$G&gt;racers[[#This Row],[2017 ARC Series Points]]))+1</f>
        <v>30</v>
      </c>
      <c r="G38" s="31">
        <f t="shared" si="5"/>
        <v>10</v>
      </c>
      <c r="H38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38" s="33">
        <v>0</v>
      </c>
      <c r="J38" s="33">
        <v>0</v>
      </c>
      <c r="K38" s="283">
        <v>0</v>
      </c>
      <c r="L38" s="284">
        <v>0</v>
      </c>
      <c r="M38" s="285">
        <v>0</v>
      </c>
      <c r="N38" s="284">
        <v>0</v>
      </c>
      <c r="O38" s="204">
        <f t="shared" si="6"/>
        <v>0</v>
      </c>
      <c r="P38" s="37">
        <f t="shared" si="7"/>
        <v>10</v>
      </c>
      <c r="Q38" s="38">
        <f t="shared" si="8"/>
        <v>0</v>
      </c>
      <c r="R38" s="39">
        <f t="shared" si="9"/>
        <v>0</v>
      </c>
      <c r="S38" s="53"/>
      <c r="T38" s="41"/>
      <c r="U38" s="42"/>
      <c r="V38" s="43"/>
      <c r="W38" s="41"/>
      <c r="X38" s="42"/>
      <c r="Y38" s="54"/>
      <c r="Z38" s="43"/>
      <c r="AA38" s="54"/>
      <c r="AB38" s="42"/>
      <c r="AC38" s="41"/>
      <c r="AD38" s="42"/>
      <c r="AE38" s="42"/>
      <c r="AF38" s="54"/>
      <c r="AG38" s="45"/>
      <c r="AH38" s="41">
        <v>10</v>
      </c>
      <c r="AI38" s="43"/>
      <c r="AJ38" s="42"/>
      <c r="AK38" s="54"/>
      <c r="AL38" s="54"/>
      <c r="AM38" s="41"/>
      <c r="AN38" s="42"/>
      <c r="AO38" s="43"/>
      <c r="AP38" s="42"/>
      <c r="AQ38" s="42"/>
      <c r="AR38" s="46"/>
      <c r="AS38" s="41"/>
      <c r="AT38" s="54"/>
      <c r="AU38" s="41"/>
      <c r="AV38" s="54"/>
      <c r="AW38" s="41"/>
      <c r="AX38" s="42"/>
      <c r="AY38" s="43"/>
      <c r="AZ38" s="41"/>
      <c r="BA38" s="41"/>
    </row>
    <row r="39" spans="1:53" x14ac:dyDescent="0.25">
      <c r="A39" s="27" t="s">
        <v>71</v>
      </c>
      <c r="B39" s="55" t="s">
        <v>72</v>
      </c>
      <c r="C39" s="49" t="s">
        <v>207</v>
      </c>
      <c r="D39" s="49" t="s">
        <v>131</v>
      </c>
      <c r="E39" s="49" t="s">
        <v>84</v>
      </c>
      <c r="F39" s="30">
        <f>SUMPRODUCT(($A:$A=racers[[#This Row],[Cat]])*($G:$G&gt;racers[[#This Row],[2017 ARC Series Points]]))+1</f>
        <v>30</v>
      </c>
      <c r="G39" s="31">
        <f t="shared" si="5"/>
        <v>10</v>
      </c>
      <c r="H39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39" s="33">
        <v>0</v>
      </c>
      <c r="J39" s="33">
        <v>0</v>
      </c>
      <c r="K39" s="283">
        <v>0</v>
      </c>
      <c r="L39" s="284">
        <v>0</v>
      </c>
      <c r="M39" s="285">
        <v>0</v>
      </c>
      <c r="N39" s="284">
        <v>0</v>
      </c>
      <c r="O39" s="204">
        <f t="shared" si="6"/>
        <v>0</v>
      </c>
      <c r="P39" s="37">
        <f t="shared" si="7"/>
        <v>10</v>
      </c>
      <c r="Q39" s="38">
        <f t="shared" si="8"/>
        <v>0</v>
      </c>
      <c r="R39" s="39">
        <f t="shared" si="9"/>
        <v>0</v>
      </c>
      <c r="S39" s="40"/>
      <c r="T39" s="41"/>
      <c r="U39" s="42"/>
      <c r="V39" s="43"/>
      <c r="W39" s="41"/>
      <c r="X39" s="42"/>
      <c r="Y39" s="44"/>
      <c r="Z39" s="43"/>
      <c r="AA39" s="44"/>
      <c r="AB39" s="42"/>
      <c r="AC39" s="41"/>
      <c r="AD39" s="42"/>
      <c r="AE39" s="43"/>
      <c r="AF39" s="44"/>
      <c r="AG39" s="45"/>
      <c r="AH39" s="41"/>
      <c r="AI39" s="43"/>
      <c r="AJ39" s="42"/>
      <c r="AK39" s="44"/>
      <c r="AL39" s="44"/>
      <c r="AM39" s="41">
        <v>10</v>
      </c>
      <c r="AN39" s="42"/>
      <c r="AO39" s="43"/>
      <c r="AP39" s="42"/>
      <c r="AQ39" s="42"/>
      <c r="AR39" s="46"/>
      <c r="AS39" s="41"/>
      <c r="AT39" s="44"/>
      <c r="AU39" s="41"/>
      <c r="AV39" s="44"/>
      <c r="AW39" s="41"/>
      <c r="AX39" s="42"/>
      <c r="AY39" s="43"/>
      <c r="AZ39" s="41"/>
      <c r="BA39" s="41"/>
    </row>
    <row r="40" spans="1:53" x14ac:dyDescent="0.25">
      <c r="A40" s="27" t="s">
        <v>71</v>
      </c>
      <c r="B40" s="28" t="s">
        <v>72</v>
      </c>
      <c r="C40" s="29" t="s">
        <v>842</v>
      </c>
      <c r="D40" s="29" t="s">
        <v>272</v>
      </c>
      <c r="E40" s="29" t="s">
        <v>75</v>
      </c>
      <c r="F40" s="30">
        <f>SUMPRODUCT(($A:$A=racers[[#This Row],[Cat]])*($G:$G&gt;racers[[#This Row],[2017 ARC Series Points]]))+1</f>
        <v>34</v>
      </c>
      <c r="G40" s="31">
        <f t="shared" si="5"/>
        <v>9</v>
      </c>
      <c r="H40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40" s="33">
        <v>0</v>
      </c>
      <c r="J40" s="33">
        <v>0</v>
      </c>
      <c r="K40" s="283">
        <v>0</v>
      </c>
      <c r="L40" s="284">
        <v>0</v>
      </c>
      <c r="M40" s="285">
        <v>0</v>
      </c>
      <c r="N40" s="284">
        <v>0</v>
      </c>
      <c r="O40" s="204">
        <f t="shared" si="6"/>
        <v>8</v>
      </c>
      <c r="P40" s="37">
        <f t="shared" si="7"/>
        <v>0</v>
      </c>
      <c r="Q40" s="38">
        <f t="shared" si="8"/>
        <v>0</v>
      </c>
      <c r="R40" s="39">
        <f t="shared" si="9"/>
        <v>1</v>
      </c>
      <c r="S40" s="40"/>
      <c r="T40" s="41"/>
      <c r="U40" s="42"/>
      <c r="V40" s="43">
        <v>1</v>
      </c>
      <c r="W40" s="41">
        <v>8</v>
      </c>
      <c r="X40" s="42"/>
      <c r="Y40" s="44"/>
      <c r="Z40" s="43"/>
      <c r="AA40" s="44"/>
      <c r="AB40" s="42"/>
      <c r="AC40" s="41"/>
      <c r="AD40" s="42"/>
      <c r="AE40" s="42"/>
      <c r="AF40" s="44"/>
      <c r="AG40" s="45"/>
      <c r="AH40" s="41"/>
      <c r="AI40" s="43"/>
      <c r="AJ40" s="42"/>
      <c r="AK40" s="44"/>
      <c r="AL40" s="44"/>
      <c r="AM40" s="41"/>
      <c r="AN40" s="42"/>
      <c r="AO40" s="43"/>
      <c r="AP40" s="42"/>
      <c r="AQ40" s="42"/>
      <c r="AR40" s="46"/>
      <c r="AS40" s="41"/>
      <c r="AT40" s="44"/>
      <c r="AU40" s="41"/>
      <c r="AV40" s="44"/>
      <c r="AW40" s="41"/>
      <c r="AX40" s="42"/>
      <c r="AY40" s="43"/>
      <c r="AZ40" s="41"/>
      <c r="BA40" s="41"/>
    </row>
    <row r="41" spans="1:53" x14ac:dyDescent="0.25">
      <c r="A41" s="27" t="s">
        <v>71</v>
      </c>
      <c r="B41" s="55" t="s">
        <v>72</v>
      </c>
      <c r="C41" s="49" t="s">
        <v>108</v>
      </c>
      <c r="D41" s="49" t="s">
        <v>81</v>
      </c>
      <c r="E41" s="49" t="s">
        <v>67</v>
      </c>
      <c r="F41" s="30">
        <f>SUMPRODUCT(($A:$A=racers[[#This Row],[Cat]])*($G:$G&gt;racers[[#This Row],[2017 ARC Series Points]]))+1</f>
        <v>35</v>
      </c>
      <c r="G41" s="31">
        <f t="shared" si="5"/>
        <v>8</v>
      </c>
      <c r="H41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41" s="33">
        <v>0</v>
      </c>
      <c r="J41" s="33">
        <v>0</v>
      </c>
      <c r="K41" s="283">
        <v>0</v>
      </c>
      <c r="L41" s="284">
        <v>0</v>
      </c>
      <c r="M41" s="285">
        <v>0</v>
      </c>
      <c r="N41" s="284">
        <v>0</v>
      </c>
      <c r="O41" s="204">
        <f t="shared" si="6"/>
        <v>8</v>
      </c>
      <c r="P41" s="37">
        <f t="shared" si="7"/>
        <v>0</v>
      </c>
      <c r="Q41" s="38">
        <f t="shared" si="8"/>
        <v>8</v>
      </c>
      <c r="R41" s="39">
        <f t="shared" si="9"/>
        <v>0</v>
      </c>
      <c r="S41" s="40"/>
      <c r="T41" s="41"/>
      <c r="U41" s="42">
        <v>8</v>
      </c>
      <c r="V41" s="43"/>
      <c r="W41" s="41"/>
      <c r="X41" s="42"/>
      <c r="Y41" s="44"/>
      <c r="Z41" s="43"/>
      <c r="AA41" s="44"/>
      <c r="AB41" s="42"/>
      <c r="AC41" s="41"/>
      <c r="AD41" s="42"/>
      <c r="AE41" s="43"/>
      <c r="AF41" s="44"/>
      <c r="AG41" s="45"/>
      <c r="AH41" s="41"/>
      <c r="AI41" s="43"/>
      <c r="AJ41" s="42"/>
      <c r="AK41" s="44"/>
      <c r="AL41" s="44"/>
      <c r="AM41" s="41"/>
      <c r="AN41" s="42"/>
      <c r="AO41" s="43"/>
      <c r="AP41" s="42"/>
      <c r="AQ41" s="42"/>
      <c r="AR41" s="46"/>
      <c r="AS41" s="41"/>
      <c r="AT41" s="44"/>
      <c r="AU41" s="41"/>
      <c r="AV41" s="44"/>
      <c r="AW41" s="41"/>
      <c r="AX41" s="42"/>
      <c r="AY41" s="43"/>
      <c r="AZ41" s="41"/>
      <c r="BA41" s="41"/>
    </row>
    <row r="42" spans="1:53" x14ac:dyDescent="0.25">
      <c r="A42" s="27" t="s">
        <v>71</v>
      </c>
      <c r="B42" s="28" t="s">
        <v>72</v>
      </c>
      <c r="C42" s="29" t="s">
        <v>900</v>
      </c>
      <c r="D42" s="29" t="s">
        <v>362</v>
      </c>
      <c r="E42" s="29" t="s">
        <v>729</v>
      </c>
      <c r="F42" s="30">
        <f>SUMPRODUCT(($A:$A=racers[[#This Row],[Cat]])*($G:$G&gt;racers[[#This Row],[2017 ARC Series Points]]))+1</f>
        <v>35</v>
      </c>
      <c r="G42" s="31">
        <f t="shared" si="5"/>
        <v>8</v>
      </c>
      <c r="H42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42" s="33">
        <v>0</v>
      </c>
      <c r="J42" s="33">
        <v>0</v>
      </c>
      <c r="K42" s="283">
        <v>0</v>
      </c>
      <c r="L42" s="284">
        <v>0</v>
      </c>
      <c r="M42" s="285">
        <v>0</v>
      </c>
      <c r="N42" s="284">
        <v>0</v>
      </c>
      <c r="O42" s="204">
        <f t="shared" si="6"/>
        <v>8</v>
      </c>
      <c r="P42" s="37">
        <f t="shared" si="7"/>
        <v>0</v>
      </c>
      <c r="Q42" s="38">
        <f t="shared" si="8"/>
        <v>8</v>
      </c>
      <c r="R42" s="39">
        <f t="shared" si="9"/>
        <v>0</v>
      </c>
      <c r="S42" s="40"/>
      <c r="T42" s="41"/>
      <c r="U42" s="42"/>
      <c r="V42" s="43"/>
      <c r="W42" s="41"/>
      <c r="X42" s="42"/>
      <c r="Y42" s="44"/>
      <c r="Z42" s="43"/>
      <c r="AA42" s="44"/>
      <c r="AB42" s="42"/>
      <c r="AC42" s="41">
        <v>8</v>
      </c>
      <c r="AD42" s="42"/>
      <c r="AE42" s="42"/>
      <c r="AF42" s="44"/>
      <c r="AG42" s="45"/>
      <c r="AH42" s="41"/>
      <c r="AI42" s="43"/>
      <c r="AJ42" s="42"/>
      <c r="AK42" s="44"/>
      <c r="AL42" s="44"/>
      <c r="AM42" s="41"/>
      <c r="AN42" s="42"/>
      <c r="AO42" s="43"/>
      <c r="AP42" s="42"/>
      <c r="AQ42" s="42"/>
      <c r="AR42" s="46"/>
      <c r="AS42" s="41"/>
      <c r="AT42" s="44"/>
      <c r="AU42" s="41"/>
      <c r="AV42" s="44"/>
      <c r="AW42" s="41"/>
      <c r="AX42" s="42"/>
      <c r="AY42" s="43"/>
      <c r="AZ42" s="41"/>
      <c r="BA42" s="41"/>
    </row>
    <row r="43" spans="1:53" x14ac:dyDescent="0.25">
      <c r="A43" s="27" t="s">
        <v>71</v>
      </c>
      <c r="B43" s="55" t="s">
        <v>72</v>
      </c>
      <c r="C43" s="49" t="s">
        <v>134</v>
      </c>
      <c r="D43" s="49" t="s">
        <v>135</v>
      </c>
      <c r="E43" s="49" t="s">
        <v>67</v>
      </c>
      <c r="F43" s="30">
        <f>SUMPRODUCT(($A:$A=racers[[#This Row],[Cat]])*($G:$G&gt;racers[[#This Row],[2017 ARC Series Points]]))+1</f>
        <v>35</v>
      </c>
      <c r="G43" s="31">
        <f t="shared" si="5"/>
        <v>8</v>
      </c>
      <c r="H43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43" s="33">
        <v>0</v>
      </c>
      <c r="J43" s="33">
        <v>0</v>
      </c>
      <c r="K43" s="283">
        <v>0</v>
      </c>
      <c r="L43" s="284">
        <v>0</v>
      </c>
      <c r="M43" s="285">
        <v>0</v>
      </c>
      <c r="N43" s="284">
        <v>0</v>
      </c>
      <c r="O43" s="204">
        <f t="shared" si="6"/>
        <v>0</v>
      </c>
      <c r="P43" s="37">
        <f t="shared" si="7"/>
        <v>8</v>
      </c>
      <c r="Q43" s="38">
        <f t="shared" si="8"/>
        <v>0</v>
      </c>
      <c r="R43" s="39">
        <f t="shared" si="9"/>
        <v>0</v>
      </c>
      <c r="S43" s="40"/>
      <c r="T43" s="41"/>
      <c r="U43" s="42"/>
      <c r="V43" s="43"/>
      <c r="W43" s="41"/>
      <c r="X43" s="42"/>
      <c r="Y43" s="44"/>
      <c r="Z43" s="43"/>
      <c r="AA43" s="44"/>
      <c r="AB43" s="42"/>
      <c r="AC43" s="41"/>
      <c r="AD43" s="42"/>
      <c r="AE43" s="43"/>
      <c r="AF43" s="44">
        <v>2</v>
      </c>
      <c r="AG43" s="45"/>
      <c r="AH43" s="41"/>
      <c r="AI43" s="43"/>
      <c r="AJ43" s="42">
        <v>6</v>
      </c>
      <c r="AK43" s="44"/>
      <c r="AL43" s="44"/>
      <c r="AM43" s="41"/>
      <c r="AN43" s="42"/>
      <c r="AO43" s="43"/>
      <c r="AP43" s="42"/>
      <c r="AQ43" s="42"/>
      <c r="AR43" s="46"/>
      <c r="AS43" s="41"/>
      <c r="AT43" s="44"/>
      <c r="AU43" s="41"/>
      <c r="AV43" s="44"/>
      <c r="AW43" s="41"/>
      <c r="AX43" s="42"/>
      <c r="AY43" s="43"/>
      <c r="AZ43" s="41"/>
      <c r="BA43" s="41"/>
    </row>
    <row r="44" spans="1:53" x14ac:dyDescent="0.25">
      <c r="A44" s="27" t="s">
        <v>71</v>
      </c>
      <c r="B44" s="55" t="s">
        <v>72</v>
      </c>
      <c r="C44" s="49" t="s">
        <v>121</v>
      </c>
      <c r="D44" s="49" t="s">
        <v>122</v>
      </c>
      <c r="E44" s="49" t="s">
        <v>123</v>
      </c>
      <c r="F44" s="30">
        <f>SUMPRODUCT(($A:$A=racers[[#This Row],[Cat]])*($G:$G&gt;racers[[#This Row],[2017 ARC Series Points]]))+1</f>
        <v>38</v>
      </c>
      <c r="G44" s="31">
        <f t="shared" si="5"/>
        <v>4</v>
      </c>
      <c r="H44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44" s="33">
        <v>0</v>
      </c>
      <c r="J44" s="33">
        <v>0</v>
      </c>
      <c r="K44" s="283">
        <v>0</v>
      </c>
      <c r="L44" s="284">
        <v>0</v>
      </c>
      <c r="M44" s="285">
        <v>0</v>
      </c>
      <c r="N44" s="284">
        <v>0</v>
      </c>
      <c r="O44" s="204">
        <f t="shared" si="6"/>
        <v>4</v>
      </c>
      <c r="P44" s="37">
        <f t="shared" si="7"/>
        <v>0</v>
      </c>
      <c r="Q44" s="38">
        <f t="shared" si="8"/>
        <v>4</v>
      </c>
      <c r="R44" s="39">
        <f t="shared" si="9"/>
        <v>0</v>
      </c>
      <c r="S44" s="40"/>
      <c r="T44" s="41"/>
      <c r="U44" s="42"/>
      <c r="V44" s="43"/>
      <c r="W44" s="41"/>
      <c r="X44" s="42">
        <v>4</v>
      </c>
      <c r="Y44" s="44"/>
      <c r="Z44" s="43"/>
      <c r="AA44" s="44"/>
      <c r="AB44" s="42"/>
      <c r="AC44" s="41"/>
      <c r="AD44" s="42"/>
      <c r="AE44" s="43"/>
      <c r="AF44" s="44"/>
      <c r="AG44" s="45"/>
      <c r="AH44" s="41"/>
      <c r="AI44" s="43"/>
      <c r="AJ44" s="42"/>
      <c r="AK44" s="44"/>
      <c r="AL44" s="44"/>
      <c r="AM44" s="41"/>
      <c r="AN44" s="42"/>
      <c r="AO44" s="43"/>
      <c r="AP44" s="42"/>
      <c r="AQ44" s="42"/>
      <c r="AR44" s="46"/>
      <c r="AS44" s="41"/>
      <c r="AT44" s="44"/>
      <c r="AU44" s="41"/>
      <c r="AV44" s="44"/>
      <c r="AW44" s="41"/>
      <c r="AX44" s="42"/>
      <c r="AY44" s="43"/>
      <c r="AZ44" s="41"/>
      <c r="BA44" s="41"/>
    </row>
    <row r="45" spans="1:53" x14ac:dyDescent="0.25">
      <c r="A45" s="27" t="s">
        <v>71</v>
      </c>
      <c r="B45" s="28" t="s">
        <v>72</v>
      </c>
      <c r="C45" s="29" t="s">
        <v>150</v>
      </c>
      <c r="D45" s="29" t="s">
        <v>151</v>
      </c>
      <c r="E45" s="29" t="s">
        <v>126</v>
      </c>
      <c r="F45" s="30">
        <f>SUMPRODUCT(($A:$A=racers[[#This Row],[Cat]])*($G:$G&gt;racers[[#This Row],[2017 ARC Series Points]]))+1</f>
        <v>38</v>
      </c>
      <c r="G45" s="31">
        <f t="shared" si="5"/>
        <v>4</v>
      </c>
      <c r="H45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45" s="33">
        <v>0</v>
      </c>
      <c r="J45" s="33">
        <v>0</v>
      </c>
      <c r="K45" s="283">
        <v>0</v>
      </c>
      <c r="L45" s="284">
        <v>0</v>
      </c>
      <c r="M45" s="285">
        <v>0</v>
      </c>
      <c r="N45" s="284">
        <v>0</v>
      </c>
      <c r="O45" s="204">
        <f t="shared" si="6"/>
        <v>4</v>
      </c>
      <c r="P45" s="37">
        <f t="shared" si="7"/>
        <v>0</v>
      </c>
      <c r="Q45" s="38">
        <f t="shared" si="8"/>
        <v>4</v>
      </c>
      <c r="R45" s="39">
        <f t="shared" si="9"/>
        <v>0</v>
      </c>
      <c r="S45" s="40"/>
      <c r="T45" s="41"/>
      <c r="U45" s="42"/>
      <c r="V45" s="43"/>
      <c r="W45" s="41"/>
      <c r="X45" s="42"/>
      <c r="Y45" s="44"/>
      <c r="Z45" s="43"/>
      <c r="AA45" s="44"/>
      <c r="AB45" s="42"/>
      <c r="AC45" s="41">
        <v>4</v>
      </c>
      <c r="AD45" s="42"/>
      <c r="AE45" s="42"/>
      <c r="AF45" s="44"/>
      <c r="AG45" s="45"/>
      <c r="AH45" s="41"/>
      <c r="AI45" s="43"/>
      <c r="AJ45" s="42"/>
      <c r="AK45" s="44"/>
      <c r="AL45" s="44"/>
      <c r="AM45" s="41"/>
      <c r="AN45" s="42"/>
      <c r="AO45" s="43"/>
      <c r="AP45" s="42"/>
      <c r="AQ45" s="42"/>
      <c r="AR45" s="46"/>
      <c r="AS45" s="41"/>
      <c r="AT45" s="44"/>
      <c r="AU45" s="41"/>
      <c r="AV45" s="44"/>
      <c r="AW45" s="41"/>
      <c r="AX45" s="42"/>
      <c r="AY45" s="43"/>
      <c r="AZ45" s="41"/>
      <c r="BA45" s="41"/>
    </row>
    <row r="46" spans="1:53" x14ac:dyDescent="0.25">
      <c r="A46" s="27" t="s">
        <v>71</v>
      </c>
      <c r="B46" s="55" t="s">
        <v>72</v>
      </c>
      <c r="C46" s="49" t="s">
        <v>169</v>
      </c>
      <c r="D46" s="49" t="s">
        <v>170</v>
      </c>
      <c r="E46" s="49" t="s">
        <v>126</v>
      </c>
      <c r="F46" s="30">
        <f>SUMPRODUCT(($A:$A=racers[[#This Row],[Cat]])*($G:$G&gt;racers[[#This Row],[2017 ARC Series Points]]))+1</f>
        <v>38</v>
      </c>
      <c r="G46" s="31">
        <f t="shared" si="5"/>
        <v>4</v>
      </c>
      <c r="H46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46" s="33">
        <v>0</v>
      </c>
      <c r="J46" s="33">
        <v>0</v>
      </c>
      <c r="K46" s="283">
        <v>0</v>
      </c>
      <c r="L46" s="284">
        <v>0</v>
      </c>
      <c r="M46" s="285">
        <v>0</v>
      </c>
      <c r="N46" s="284">
        <v>0</v>
      </c>
      <c r="O46" s="204">
        <f t="shared" si="6"/>
        <v>0</v>
      </c>
      <c r="P46" s="37">
        <f t="shared" si="7"/>
        <v>4</v>
      </c>
      <c r="Q46" s="38">
        <f t="shared" si="8"/>
        <v>0</v>
      </c>
      <c r="R46" s="39">
        <f t="shared" si="9"/>
        <v>0</v>
      </c>
      <c r="S46" s="40"/>
      <c r="T46" s="41"/>
      <c r="U46" s="42"/>
      <c r="V46" s="43"/>
      <c r="W46" s="41"/>
      <c r="X46" s="42"/>
      <c r="Y46" s="44"/>
      <c r="Z46" s="43"/>
      <c r="AA46" s="44"/>
      <c r="AB46" s="42"/>
      <c r="AC46" s="41"/>
      <c r="AD46" s="42"/>
      <c r="AE46" s="43"/>
      <c r="AF46" s="44">
        <v>4</v>
      </c>
      <c r="AG46" s="45"/>
      <c r="AH46" s="41"/>
      <c r="AI46" s="43"/>
      <c r="AJ46" s="42"/>
      <c r="AK46" s="44"/>
      <c r="AL46" s="44"/>
      <c r="AM46" s="41"/>
      <c r="AN46" s="42"/>
      <c r="AO46" s="43"/>
      <c r="AP46" s="42"/>
      <c r="AQ46" s="42"/>
      <c r="AR46" s="46"/>
      <c r="AS46" s="41"/>
      <c r="AT46" s="44"/>
      <c r="AU46" s="41"/>
      <c r="AV46" s="44"/>
      <c r="AW46" s="41"/>
      <c r="AX46" s="42"/>
      <c r="AY46" s="43"/>
      <c r="AZ46" s="41"/>
      <c r="BA46" s="41"/>
    </row>
    <row r="47" spans="1:53" x14ac:dyDescent="0.25">
      <c r="A47" s="27" t="s">
        <v>71</v>
      </c>
      <c r="B47" s="55" t="s">
        <v>72</v>
      </c>
      <c r="C47" s="49" t="s">
        <v>80</v>
      </c>
      <c r="D47" s="49" t="s">
        <v>81</v>
      </c>
      <c r="E47" s="49" t="s">
        <v>75</v>
      </c>
      <c r="F47" s="30">
        <f>SUMPRODUCT(($A:$A=racers[[#This Row],[Cat]])*($G:$G&gt;racers[[#This Row],[2017 ARC Series Points]]))+1</f>
        <v>41</v>
      </c>
      <c r="G47" s="31">
        <f t="shared" si="5"/>
        <v>0</v>
      </c>
      <c r="H47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47" s="33">
        <v>0</v>
      </c>
      <c r="J47" s="33">
        <v>0</v>
      </c>
      <c r="K47" s="283">
        <v>0</v>
      </c>
      <c r="L47" s="284">
        <v>0</v>
      </c>
      <c r="M47" s="285">
        <v>0</v>
      </c>
      <c r="N47" s="284">
        <v>0</v>
      </c>
      <c r="O47" s="204">
        <f t="shared" si="6"/>
        <v>0</v>
      </c>
      <c r="P47" s="37">
        <f t="shared" si="7"/>
        <v>0</v>
      </c>
      <c r="Q47" s="38">
        <f t="shared" si="8"/>
        <v>0</v>
      </c>
      <c r="R47" s="39">
        <f t="shared" si="9"/>
        <v>0</v>
      </c>
      <c r="S47" s="40"/>
      <c r="T47" s="41"/>
      <c r="U47" s="42"/>
      <c r="V47" s="43"/>
      <c r="W47" s="41"/>
      <c r="X47" s="42"/>
      <c r="Y47" s="44"/>
      <c r="Z47" s="43"/>
      <c r="AA47" s="44"/>
      <c r="AB47" s="42"/>
      <c r="AC47" s="41"/>
      <c r="AD47" s="42"/>
      <c r="AE47" s="43"/>
      <c r="AF47" s="44"/>
      <c r="AG47" s="45"/>
      <c r="AH47" s="41"/>
      <c r="AI47" s="43"/>
      <c r="AJ47" s="42"/>
      <c r="AK47" s="44"/>
      <c r="AL47" s="44"/>
      <c r="AM47" s="41"/>
      <c r="AN47" s="42"/>
      <c r="AO47" s="43"/>
      <c r="AP47" s="42"/>
      <c r="AQ47" s="42"/>
      <c r="AR47" s="46"/>
      <c r="AS47" s="41"/>
      <c r="AT47" s="44"/>
      <c r="AU47" s="41"/>
      <c r="AV47" s="44"/>
      <c r="AW47" s="41"/>
      <c r="AX47" s="42"/>
      <c r="AY47" s="43"/>
      <c r="AZ47" s="41"/>
      <c r="BA47" s="41"/>
    </row>
    <row r="48" spans="1:53" x14ac:dyDescent="0.25">
      <c r="A48" s="27" t="s">
        <v>71</v>
      </c>
      <c r="B48" s="55" t="s">
        <v>72</v>
      </c>
      <c r="C48" s="49" t="s">
        <v>94</v>
      </c>
      <c r="D48" s="49" t="s">
        <v>95</v>
      </c>
      <c r="E48" s="49" t="s">
        <v>96</v>
      </c>
      <c r="F48" s="30">
        <f>SUMPRODUCT(($A:$A=racers[[#This Row],[Cat]])*($G:$G&gt;racers[[#This Row],[2017 ARC Series Points]]))+1</f>
        <v>41</v>
      </c>
      <c r="G48" s="31">
        <f t="shared" si="5"/>
        <v>0</v>
      </c>
      <c r="H48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48" s="33">
        <v>0</v>
      </c>
      <c r="J48" s="33">
        <v>0</v>
      </c>
      <c r="K48" s="283">
        <v>0</v>
      </c>
      <c r="L48" s="284">
        <v>0</v>
      </c>
      <c r="M48" s="285">
        <v>0</v>
      </c>
      <c r="N48" s="284">
        <v>0</v>
      </c>
      <c r="O48" s="204">
        <f t="shared" si="6"/>
        <v>0</v>
      </c>
      <c r="P48" s="37">
        <f t="shared" si="7"/>
        <v>0</v>
      </c>
      <c r="Q48" s="38">
        <f t="shared" si="8"/>
        <v>0</v>
      </c>
      <c r="R48" s="39">
        <f t="shared" si="9"/>
        <v>0</v>
      </c>
      <c r="S48" s="40"/>
      <c r="T48" s="41"/>
      <c r="U48" s="42"/>
      <c r="V48" s="43"/>
      <c r="W48" s="41"/>
      <c r="X48" s="42"/>
      <c r="Y48" s="44"/>
      <c r="Z48" s="43"/>
      <c r="AA48" s="44"/>
      <c r="AB48" s="42"/>
      <c r="AC48" s="41"/>
      <c r="AD48" s="42"/>
      <c r="AE48" s="43"/>
      <c r="AF48" s="44"/>
      <c r="AG48" s="45"/>
      <c r="AH48" s="41"/>
      <c r="AI48" s="43"/>
      <c r="AJ48" s="42"/>
      <c r="AK48" s="44"/>
      <c r="AL48" s="44"/>
      <c r="AM48" s="41"/>
      <c r="AN48" s="42"/>
      <c r="AO48" s="43"/>
      <c r="AP48" s="42"/>
      <c r="AQ48" s="42"/>
      <c r="AR48" s="46"/>
      <c r="AS48" s="41"/>
      <c r="AT48" s="44"/>
      <c r="AU48" s="41"/>
      <c r="AV48" s="44"/>
      <c r="AW48" s="41"/>
      <c r="AX48" s="42"/>
      <c r="AY48" s="43"/>
      <c r="AZ48" s="41"/>
      <c r="BA48" s="41"/>
    </row>
    <row r="49" spans="1:53" x14ac:dyDescent="0.25">
      <c r="A49" s="27" t="s">
        <v>71</v>
      </c>
      <c r="B49" s="55" t="s">
        <v>72</v>
      </c>
      <c r="C49" s="49" t="s">
        <v>97</v>
      </c>
      <c r="D49" s="49" t="s">
        <v>98</v>
      </c>
      <c r="E49" s="49" t="s">
        <v>99</v>
      </c>
      <c r="F49" s="30">
        <f>SUMPRODUCT(($A:$A=racers[[#This Row],[Cat]])*($G:$G&gt;racers[[#This Row],[2017 ARC Series Points]]))+1</f>
        <v>41</v>
      </c>
      <c r="G49" s="31">
        <f t="shared" si="5"/>
        <v>0</v>
      </c>
      <c r="H49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49" s="33">
        <v>0</v>
      </c>
      <c r="J49" s="33">
        <v>0</v>
      </c>
      <c r="K49" s="283">
        <v>0</v>
      </c>
      <c r="L49" s="284">
        <v>0</v>
      </c>
      <c r="M49" s="285">
        <v>0</v>
      </c>
      <c r="N49" s="284">
        <v>0</v>
      </c>
      <c r="O49" s="204">
        <f t="shared" si="6"/>
        <v>0</v>
      </c>
      <c r="P49" s="37">
        <f t="shared" si="7"/>
        <v>0</v>
      </c>
      <c r="Q49" s="38">
        <f t="shared" si="8"/>
        <v>0</v>
      </c>
      <c r="R49" s="39">
        <f t="shared" si="9"/>
        <v>0</v>
      </c>
      <c r="S49" s="40"/>
      <c r="T49" s="41"/>
      <c r="U49" s="42"/>
      <c r="V49" s="43"/>
      <c r="W49" s="41"/>
      <c r="X49" s="42"/>
      <c r="Y49" s="44"/>
      <c r="Z49" s="43"/>
      <c r="AA49" s="44"/>
      <c r="AB49" s="42"/>
      <c r="AC49" s="41"/>
      <c r="AD49" s="42"/>
      <c r="AE49" s="43"/>
      <c r="AF49" s="44"/>
      <c r="AG49" s="45"/>
      <c r="AH49" s="41"/>
      <c r="AI49" s="43"/>
      <c r="AJ49" s="42"/>
      <c r="AK49" s="44"/>
      <c r="AL49" s="44"/>
      <c r="AM49" s="41"/>
      <c r="AN49" s="42"/>
      <c r="AO49" s="43"/>
      <c r="AP49" s="42"/>
      <c r="AQ49" s="42"/>
      <c r="AR49" s="46"/>
      <c r="AS49" s="41"/>
      <c r="AT49" s="44"/>
      <c r="AU49" s="41"/>
      <c r="AV49" s="44"/>
      <c r="AW49" s="41"/>
      <c r="AX49" s="42"/>
      <c r="AY49" s="43"/>
      <c r="AZ49" s="41"/>
      <c r="BA49" s="41"/>
    </row>
    <row r="50" spans="1:53" x14ac:dyDescent="0.25">
      <c r="A50" s="27" t="s">
        <v>71</v>
      </c>
      <c r="B50" s="55" t="s">
        <v>72</v>
      </c>
      <c r="C50" s="49" t="s">
        <v>102</v>
      </c>
      <c r="D50" s="49" t="s">
        <v>103</v>
      </c>
      <c r="E50" s="49" t="s">
        <v>104</v>
      </c>
      <c r="F50" s="30">
        <f>SUMPRODUCT(($A:$A=racers[[#This Row],[Cat]])*($G:$G&gt;racers[[#This Row],[2017 ARC Series Points]]))+1</f>
        <v>41</v>
      </c>
      <c r="G50" s="31">
        <f t="shared" si="5"/>
        <v>0</v>
      </c>
      <c r="H50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50" s="33">
        <v>0</v>
      </c>
      <c r="J50" s="33">
        <v>0</v>
      </c>
      <c r="K50" s="283">
        <v>0</v>
      </c>
      <c r="L50" s="284">
        <v>0</v>
      </c>
      <c r="M50" s="285">
        <v>0</v>
      </c>
      <c r="N50" s="284">
        <v>0</v>
      </c>
      <c r="O50" s="204">
        <f t="shared" si="6"/>
        <v>0</v>
      </c>
      <c r="P50" s="37">
        <f t="shared" si="7"/>
        <v>0</v>
      </c>
      <c r="Q50" s="38">
        <f t="shared" si="8"/>
        <v>0</v>
      </c>
      <c r="R50" s="39">
        <f t="shared" si="9"/>
        <v>0</v>
      </c>
      <c r="S50" s="40"/>
      <c r="T50" s="41"/>
      <c r="U50" s="42"/>
      <c r="V50" s="43"/>
      <c r="W50" s="41"/>
      <c r="X50" s="42"/>
      <c r="Y50" s="44"/>
      <c r="Z50" s="43"/>
      <c r="AA50" s="44"/>
      <c r="AB50" s="42"/>
      <c r="AC50" s="41"/>
      <c r="AD50" s="42"/>
      <c r="AE50" s="43"/>
      <c r="AF50" s="44"/>
      <c r="AG50" s="45"/>
      <c r="AH50" s="41"/>
      <c r="AI50" s="43"/>
      <c r="AJ50" s="42"/>
      <c r="AK50" s="44"/>
      <c r="AL50" s="44"/>
      <c r="AM50" s="41"/>
      <c r="AN50" s="42"/>
      <c r="AO50" s="43"/>
      <c r="AP50" s="42"/>
      <c r="AQ50" s="42"/>
      <c r="AR50" s="46"/>
      <c r="AS50" s="41"/>
      <c r="AT50" s="44"/>
      <c r="AU50" s="41"/>
      <c r="AV50" s="44"/>
      <c r="AW50" s="41"/>
      <c r="AX50" s="42"/>
      <c r="AY50" s="43"/>
      <c r="AZ50" s="41"/>
      <c r="BA50" s="41"/>
    </row>
    <row r="51" spans="1:53" x14ac:dyDescent="0.25">
      <c r="A51" s="27" t="s">
        <v>71</v>
      </c>
      <c r="B51" s="55" t="s">
        <v>72</v>
      </c>
      <c r="C51" s="49" t="s">
        <v>109</v>
      </c>
      <c r="D51" s="49" t="s">
        <v>110</v>
      </c>
      <c r="E51" s="49" t="s">
        <v>111</v>
      </c>
      <c r="F51" s="30">
        <f>SUMPRODUCT(($A:$A=racers[[#This Row],[Cat]])*($G:$G&gt;racers[[#This Row],[2017 ARC Series Points]]))+1</f>
        <v>41</v>
      </c>
      <c r="G51" s="31">
        <f t="shared" si="5"/>
        <v>0</v>
      </c>
      <c r="H51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51" s="33">
        <v>0</v>
      </c>
      <c r="J51" s="33">
        <v>0</v>
      </c>
      <c r="K51" s="283">
        <v>0</v>
      </c>
      <c r="L51" s="284">
        <v>0</v>
      </c>
      <c r="M51" s="285">
        <v>0</v>
      </c>
      <c r="N51" s="284">
        <v>0</v>
      </c>
      <c r="O51" s="204">
        <f t="shared" si="6"/>
        <v>0</v>
      </c>
      <c r="P51" s="37">
        <f t="shared" si="7"/>
        <v>0</v>
      </c>
      <c r="Q51" s="38">
        <f t="shared" si="8"/>
        <v>0</v>
      </c>
      <c r="R51" s="39">
        <f t="shared" si="9"/>
        <v>0</v>
      </c>
      <c r="S51" s="40"/>
      <c r="T51" s="41"/>
      <c r="U51" s="42"/>
      <c r="V51" s="43"/>
      <c r="W51" s="41"/>
      <c r="X51" s="42"/>
      <c r="Y51" s="44"/>
      <c r="Z51" s="43"/>
      <c r="AA51" s="44"/>
      <c r="AB51" s="42"/>
      <c r="AC51" s="41"/>
      <c r="AD51" s="42"/>
      <c r="AE51" s="43"/>
      <c r="AF51" s="44"/>
      <c r="AG51" s="45"/>
      <c r="AH51" s="41"/>
      <c r="AI51" s="43"/>
      <c r="AJ51" s="42"/>
      <c r="AK51" s="44"/>
      <c r="AL51" s="44"/>
      <c r="AM51" s="41"/>
      <c r="AN51" s="42"/>
      <c r="AO51" s="43"/>
      <c r="AP51" s="42"/>
      <c r="AQ51" s="42"/>
      <c r="AR51" s="46"/>
      <c r="AS51" s="41"/>
      <c r="AT51" s="44"/>
      <c r="AU51" s="41"/>
      <c r="AV51" s="44"/>
      <c r="AW51" s="41"/>
      <c r="AX51" s="42"/>
      <c r="AY51" s="43"/>
      <c r="AZ51" s="41"/>
      <c r="BA51" s="41"/>
    </row>
    <row r="52" spans="1:53" x14ac:dyDescent="0.25">
      <c r="A52" s="27" t="s">
        <v>71</v>
      </c>
      <c r="B52" s="55" t="s">
        <v>72</v>
      </c>
      <c r="C52" s="49" t="s">
        <v>115</v>
      </c>
      <c r="D52" s="49" t="s">
        <v>116</v>
      </c>
      <c r="E52" s="49" t="s">
        <v>99</v>
      </c>
      <c r="F52" s="30">
        <f>SUMPRODUCT(($A:$A=racers[[#This Row],[Cat]])*($G:$G&gt;racers[[#This Row],[2017 ARC Series Points]]))+1</f>
        <v>41</v>
      </c>
      <c r="G52" s="31">
        <f t="shared" si="5"/>
        <v>0</v>
      </c>
      <c r="H52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52" s="33">
        <v>0</v>
      </c>
      <c r="J52" s="33">
        <v>0</v>
      </c>
      <c r="K52" s="283">
        <v>0</v>
      </c>
      <c r="L52" s="284">
        <v>0</v>
      </c>
      <c r="M52" s="285">
        <v>0</v>
      </c>
      <c r="N52" s="284">
        <v>0</v>
      </c>
      <c r="O52" s="204">
        <f t="shared" si="6"/>
        <v>0</v>
      </c>
      <c r="P52" s="37">
        <f t="shared" si="7"/>
        <v>0</v>
      </c>
      <c r="Q52" s="38">
        <f t="shared" si="8"/>
        <v>0</v>
      </c>
      <c r="R52" s="39">
        <f t="shared" si="9"/>
        <v>0</v>
      </c>
      <c r="S52" s="40"/>
      <c r="T52" s="41"/>
      <c r="U52" s="42"/>
      <c r="V52" s="43"/>
      <c r="W52" s="41"/>
      <c r="X52" s="42"/>
      <c r="Y52" s="44"/>
      <c r="Z52" s="43"/>
      <c r="AA52" s="44"/>
      <c r="AB52" s="42"/>
      <c r="AC52" s="41"/>
      <c r="AD52" s="42"/>
      <c r="AE52" s="43"/>
      <c r="AF52" s="44"/>
      <c r="AG52" s="45"/>
      <c r="AH52" s="41"/>
      <c r="AI52" s="43"/>
      <c r="AJ52" s="42"/>
      <c r="AK52" s="44"/>
      <c r="AL52" s="44"/>
      <c r="AM52" s="41"/>
      <c r="AN52" s="42"/>
      <c r="AO52" s="43"/>
      <c r="AP52" s="42"/>
      <c r="AQ52" s="42"/>
      <c r="AR52" s="46"/>
      <c r="AS52" s="41"/>
      <c r="AT52" s="44"/>
      <c r="AU52" s="41"/>
      <c r="AV52" s="44"/>
      <c r="AW52" s="41"/>
      <c r="AX52" s="42"/>
      <c r="AY52" s="43"/>
      <c r="AZ52" s="41"/>
      <c r="BA52" s="41"/>
    </row>
    <row r="53" spans="1:53" x14ac:dyDescent="0.25">
      <c r="A53" s="27" t="s">
        <v>71</v>
      </c>
      <c r="B53" s="55" t="s">
        <v>72</v>
      </c>
      <c r="C53" s="49" t="s">
        <v>124</v>
      </c>
      <c r="D53" s="49" t="s">
        <v>125</v>
      </c>
      <c r="E53" s="49" t="s">
        <v>126</v>
      </c>
      <c r="F53" s="30">
        <f>SUMPRODUCT(($A:$A=racers[[#This Row],[Cat]])*($G:$G&gt;racers[[#This Row],[2017 ARC Series Points]]))+1</f>
        <v>41</v>
      </c>
      <c r="G53" s="31">
        <f t="shared" si="5"/>
        <v>0</v>
      </c>
      <c r="H53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53" s="33">
        <v>0</v>
      </c>
      <c r="J53" s="33">
        <v>0</v>
      </c>
      <c r="K53" s="283">
        <v>0</v>
      </c>
      <c r="L53" s="284">
        <v>0</v>
      </c>
      <c r="M53" s="285">
        <v>0</v>
      </c>
      <c r="N53" s="284">
        <v>0</v>
      </c>
      <c r="O53" s="204">
        <f t="shared" si="6"/>
        <v>0</v>
      </c>
      <c r="P53" s="37">
        <f t="shared" si="7"/>
        <v>0</v>
      </c>
      <c r="Q53" s="38">
        <f t="shared" si="8"/>
        <v>0</v>
      </c>
      <c r="R53" s="39">
        <f t="shared" si="9"/>
        <v>0</v>
      </c>
      <c r="S53" s="40"/>
      <c r="T53" s="41"/>
      <c r="U53" s="42"/>
      <c r="V53" s="43"/>
      <c r="W53" s="41"/>
      <c r="X53" s="42"/>
      <c r="Y53" s="44"/>
      <c r="Z53" s="43"/>
      <c r="AA53" s="44"/>
      <c r="AB53" s="42"/>
      <c r="AC53" s="41"/>
      <c r="AD53" s="42"/>
      <c r="AE53" s="42"/>
      <c r="AF53" s="44"/>
      <c r="AG53" s="45"/>
      <c r="AH53" s="41"/>
      <c r="AI53" s="43"/>
      <c r="AJ53" s="42"/>
      <c r="AK53" s="44"/>
      <c r="AL53" s="44"/>
      <c r="AM53" s="41"/>
      <c r="AN53" s="42"/>
      <c r="AO53" s="43"/>
      <c r="AP53" s="42"/>
      <c r="AQ53" s="42"/>
      <c r="AR53" s="46"/>
      <c r="AS53" s="41"/>
      <c r="AT53" s="44"/>
      <c r="AU53" s="41"/>
      <c r="AV53" s="44"/>
      <c r="AW53" s="41"/>
      <c r="AX53" s="42"/>
      <c r="AY53" s="43"/>
      <c r="AZ53" s="41"/>
      <c r="BA53" s="41"/>
    </row>
    <row r="54" spans="1:53" x14ac:dyDescent="0.25">
      <c r="A54" s="27" t="s">
        <v>71</v>
      </c>
      <c r="B54" s="55" t="s">
        <v>72</v>
      </c>
      <c r="C54" s="49" t="s">
        <v>127</v>
      </c>
      <c r="D54" s="49" t="s">
        <v>128</v>
      </c>
      <c r="E54" s="49" t="s">
        <v>70</v>
      </c>
      <c r="F54" s="30">
        <f>SUMPRODUCT(($A:$A=racers[[#This Row],[Cat]])*($G:$G&gt;racers[[#This Row],[2017 ARC Series Points]]))+1</f>
        <v>41</v>
      </c>
      <c r="G54" s="31">
        <f t="shared" si="5"/>
        <v>0</v>
      </c>
      <c r="H54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54" s="33">
        <v>0</v>
      </c>
      <c r="J54" s="33">
        <v>0</v>
      </c>
      <c r="K54" s="283">
        <v>0</v>
      </c>
      <c r="L54" s="284">
        <v>0</v>
      </c>
      <c r="M54" s="285">
        <v>0</v>
      </c>
      <c r="N54" s="284">
        <v>0</v>
      </c>
      <c r="O54" s="204">
        <f t="shared" si="6"/>
        <v>0</v>
      </c>
      <c r="P54" s="37">
        <f t="shared" si="7"/>
        <v>0</v>
      </c>
      <c r="Q54" s="38">
        <f t="shared" si="8"/>
        <v>0</v>
      </c>
      <c r="R54" s="39">
        <f t="shared" si="9"/>
        <v>0</v>
      </c>
      <c r="S54" s="40"/>
      <c r="T54" s="41"/>
      <c r="U54" s="42"/>
      <c r="V54" s="43"/>
      <c r="W54" s="41"/>
      <c r="X54" s="42"/>
      <c r="Y54" s="44"/>
      <c r="Z54" s="43"/>
      <c r="AA54" s="44"/>
      <c r="AB54" s="42"/>
      <c r="AC54" s="41"/>
      <c r="AD54" s="42"/>
      <c r="AE54" s="43"/>
      <c r="AF54" s="44"/>
      <c r="AG54" s="45"/>
      <c r="AH54" s="41"/>
      <c r="AI54" s="43"/>
      <c r="AJ54" s="42"/>
      <c r="AK54" s="44"/>
      <c r="AL54" s="44"/>
      <c r="AM54" s="41"/>
      <c r="AN54" s="42"/>
      <c r="AO54" s="43"/>
      <c r="AP54" s="42"/>
      <c r="AQ54" s="42"/>
      <c r="AR54" s="46"/>
      <c r="AS54" s="41"/>
      <c r="AT54" s="44"/>
      <c r="AU54" s="41"/>
      <c r="AV54" s="44"/>
      <c r="AW54" s="41"/>
      <c r="AX54" s="42"/>
      <c r="AY54" s="43"/>
      <c r="AZ54" s="41"/>
      <c r="BA54" s="41"/>
    </row>
    <row r="55" spans="1:53" x14ac:dyDescent="0.25">
      <c r="A55" s="27" t="s">
        <v>71</v>
      </c>
      <c r="B55" s="55" t="s">
        <v>72</v>
      </c>
      <c r="C55" s="49" t="s">
        <v>129</v>
      </c>
      <c r="D55" s="49" t="s">
        <v>93</v>
      </c>
      <c r="E55" s="49" t="s">
        <v>99</v>
      </c>
      <c r="F55" s="30">
        <f>SUMPRODUCT(($A:$A=racers[[#This Row],[Cat]])*($G:$G&gt;racers[[#This Row],[2017 ARC Series Points]]))+1</f>
        <v>41</v>
      </c>
      <c r="G55" s="31">
        <f t="shared" si="5"/>
        <v>0</v>
      </c>
      <c r="H55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55" s="33">
        <v>0</v>
      </c>
      <c r="J55" s="33">
        <v>0</v>
      </c>
      <c r="K55" s="283">
        <v>0</v>
      </c>
      <c r="L55" s="284">
        <v>0</v>
      </c>
      <c r="M55" s="285">
        <v>0</v>
      </c>
      <c r="N55" s="284">
        <v>0</v>
      </c>
      <c r="O55" s="204">
        <f t="shared" si="6"/>
        <v>0</v>
      </c>
      <c r="P55" s="37">
        <f t="shared" si="7"/>
        <v>0</v>
      </c>
      <c r="Q55" s="38">
        <f t="shared" si="8"/>
        <v>0</v>
      </c>
      <c r="R55" s="39">
        <f t="shared" si="9"/>
        <v>0</v>
      </c>
      <c r="S55" s="40"/>
      <c r="T55" s="41"/>
      <c r="U55" s="42"/>
      <c r="V55" s="43"/>
      <c r="W55" s="41"/>
      <c r="X55" s="42"/>
      <c r="Y55" s="44"/>
      <c r="Z55" s="43"/>
      <c r="AA55" s="44"/>
      <c r="AB55" s="42"/>
      <c r="AC55" s="41"/>
      <c r="AD55" s="42"/>
      <c r="AE55" s="43"/>
      <c r="AF55" s="44"/>
      <c r="AG55" s="45"/>
      <c r="AH55" s="41"/>
      <c r="AI55" s="43"/>
      <c r="AJ55" s="42"/>
      <c r="AK55" s="44"/>
      <c r="AL55" s="44"/>
      <c r="AM55" s="41"/>
      <c r="AN55" s="42"/>
      <c r="AO55" s="43"/>
      <c r="AP55" s="42"/>
      <c r="AQ55" s="42"/>
      <c r="AR55" s="46"/>
      <c r="AS55" s="41"/>
      <c r="AT55" s="44"/>
      <c r="AU55" s="41"/>
      <c r="AV55" s="44"/>
      <c r="AW55" s="41"/>
      <c r="AX55" s="42"/>
      <c r="AY55" s="43"/>
      <c r="AZ55" s="41"/>
      <c r="BA55" s="41"/>
    </row>
    <row r="56" spans="1:53" x14ac:dyDescent="0.25">
      <c r="A56" s="27" t="s">
        <v>71</v>
      </c>
      <c r="B56" s="55" t="s">
        <v>72</v>
      </c>
      <c r="C56" s="49" t="s">
        <v>130</v>
      </c>
      <c r="D56" s="49" t="s">
        <v>131</v>
      </c>
      <c r="E56" s="49" t="s">
        <v>114</v>
      </c>
      <c r="F56" s="30">
        <f>SUMPRODUCT(($A:$A=racers[[#This Row],[Cat]])*($G:$G&gt;racers[[#This Row],[2017 ARC Series Points]]))+1</f>
        <v>41</v>
      </c>
      <c r="G56" s="31">
        <f t="shared" si="5"/>
        <v>0</v>
      </c>
      <c r="H56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56" s="33">
        <v>0</v>
      </c>
      <c r="J56" s="33">
        <v>0</v>
      </c>
      <c r="K56" s="283">
        <v>0</v>
      </c>
      <c r="L56" s="284">
        <v>0</v>
      </c>
      <c r="M56" s="285">
        <v>0</v>
      </c>
      <c r="N56" s="284">
        <v>0</v>
      </c>
      <c r="O56" s="204">
        <f t="shared" si="6"/>
        <v>0</v>
      </c>
      <c r="P56" s="37">
        <f t="shared" si="7"/>
        <v>0</v>
      </c>
      <c r="Q56" s="38">
        <f t="shared" si="8"/>
        <v>0</v>
      </c>
      <c r="R56" s="39">
        <f t="shared" si="9"/>
        <v>0</v>
      </c>
      <c r="S56" s="40"/>
      <c r="T56" s="41"/>
      <c r="U56" s="42"/>
      <c r="V56" s="43"/>
      <c r="W56" s="41"/>
      <c r="X56" s="42"/>
      <c r="Y56" s="44"/>
      <c r="Z56" s="43"/>
      <c r="AA56" s="44"/>
      <c r="AB56" s="42"/>
      <c r="AC56" s="41"/>
      <c r="AD56" s="42"/>
      <c r="AE56" s="43"/>
      <c r="AF56" s="44"/>
      <c r="AG56" s="45"/>
      <c r="AH56" s="41"/>
      <c r="AI56" s="43"/>
      <c r="AJ56" s="42"/>
      <c r="AK56" s="44"/>
      <c r="AL56" s="44"/>
      <c r="AM56" s="41"/>
      <c r="AN56" s="42"/>
      <c r="AO56" s="43"/>
      <c r="AP56" s="42"/>
      <c r="AQ56" s="42"/>
      <c r="AR56" s="46"/>
      <c r="AS56" s="41"/>
      <c r="AT56" s="44"/>
      <c r="AU56" s="41"/>
      <c r="AV56" s="44"/>
      <c r="AW56" s="41"/>
      <c r="AX56" s="42"/>
      <c r="AY56" s="43"/>
      <c r="AZ56" s="41"/>
      <c r="BA56" s="41"/>
    </row>
    <row r="57" spans="1:53" x14ac:dyDescent="0.25">
      <c r="A57" s="27" t="s">
        <v>71</v>
      </c>
      <c r="B57" s="55" t="s">
        <v>72</v>
      </c>
      <c r="C57" s="49" t="s">
        <v>132</v>
      </c>
      <c r="D57" s="49" t="s">
        <v>133</v>
      </c>
      <c r="E57" s="49" t="s">
        <v>70</v>
      </c>
      <c r="F57" s="30">
        <f>SUMPRODUCT(($A:$A=racers[[#This Row],[Cat]])*($G:$G&gt;racers[[#This Row],[2017 ARC Series Points]]))+1</f>
        <v>41</v>
      </c>
      <c r="G57" s="31">
        <f t="shared" si="5"/>
        <v>0</v>
      </c>
      <c r="H57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57" s="33">
        <v>0</v>
      </c>
      <c r="J57" s="33">
        <v>0</v>
      </c>
      <c r="K57" s="283">
        <v>0</v>
      </c>
      <c r="L57" s="284">
        <v>0</v>
      </c>
      <c r="M57" s="285">
        <v>0</v>
      </c>
      <c r="N57" s="284">
        <v>0</v>
      </c>
      <c r="O57" s="204">
        <f t="shared" si="6"/>
        <v>0</v>
      </c>
      <c r="P57" s="37">
        <f t="shared" si="7"/>
        <v>0</v>
      </c>
      <c r="Q57" s="38">
        <f t="shared" si="8"/>
        <v>0</v>
      </c>
      <c r="R57" s="39">
        <f t="shared" si="9"/>
        <v>0</v>
      </c>
      <c r="S57" s="40"/>
      <c r="T57" s="41"/>
      <c r="U57" s="42"/>
      <c r="V57" s="43"/>
      <c r="W57" s="41"/>
      <c r="X57" s="42"/>
      <c r="Y57" s="44"/>
      <c r="Z57" s="43"/>
      <c r="AA57" s="44"/>
      <c r="AB57" s="42"/>
      <c r="AC57" s="41"/>
      <c r="AD57" s="42"/>
      <c r="AE57" s="43"/>
      <c r="AF57" s="44"/>
      <c r="AG57" s="45"/>
      <c r="AH57" s="41"/>
      <c r="AI57" s="43"/>
      <c r="AJ57" s="42"/>
      <c r="AK57" s="44"/>
      <c r="AL57" s="44"/>
      <c r="AM57" s="41"/>
      <c r="AN57" s="42"/>
      <c r="AO57" s="43"/>
      <c r="AP57" s="42"/>
      <c r="AQ57" s="42"/>
      <c r="AR57" s="46"/>
      <c r="AS57" s="41"/>
      <c r="AT57" s="44"/>
      <c r="AU57" s="41"/>
      <c r="AV57" s="44"/>
      <c r="AW57" s="41"/>
      <c r="AX57" s="42"/>
      <c r="AY57" s="43"/>
      <c r="AZ57" s="41"/>
      <c r="BA57" s="41"/>
    </row>
    <row r="58" spans="1:53" x14ac:dyDescent="0.25">
      <c r="A58" s="27" t="s">
        <v>71</v>
      </c>
      <c r="B58" s="55" t="s">
        <v>72</v>
      </c>
      <c r="C58" s="49" t="s">
        <v>139</v>
      </c>
      <c r="D58" s="49" t="s">
        <v>140</v>
      </c>
      <c r="E58" s="49" t="s">
        <v>141</v>
      </c>
      <c r="F58" s="30">
        <f>SUMPRODUCT(($A:$A=racers[[#This Row],[Cat]])*($G:$G&gt;racers[[#This Row],[2017 ARC Series Points]]))+1</f>
        <v>41</v>
      </c>
      <c r="G58" s="31">
        <f t="shared" si="5"/>
        <v>0</v>
      </c>
      <c r="H58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58" s="33">
        <v>0</v>
      </c>
      <c r="J58" s="33">
        <v>0</v>
      </c>
      <c r="K58" s="283">
        <v>0</v>
      </c>
      <c r="L58" s="284">
        <v>0</v>
      </c>
      <c r="M58" s="285">
        <v>0</v>
      </c>
      <c r="N58" s="284">
        <v>0</v>
      </c>
      <c r="O58" s="204">
        <f t="shared" si="6"/>
        <v>0</v>
      </c>
      <c r="P58" s="37">
        <f t="shared" si="7"/>
        <v>0</v>
      </c>
      <c r="Q58" s="38">
        <f t="shared" si="8"/>
        <v>0</v>
      </c>
      <c r="R58" s="39">
        <f t="shared" si="9"/>
        <v>0</v>
      </c>
      <c r="S58" s="40"/>
      <c r="T58" s="41"/>
      <c r="U58" s="42"/>
      <c r="V58" s="43"/>
      <c r="W58" s="41"/>
      <c r="X58" s="42"/>
      <c r="Y58" s="44"/>
      <c r="Z58" s="43"/>
      <c r="AA58" s="44"/>
      <c r="AB58" s="42"/>
      <c r="AC58" s="41"/>
      <c r="AD58" s="42"/>
      <c r="AE58" s="43"/>
      <c r="AF58" s="44"/>
      <c r="AG58" s="45"/>
      <c r="AH58" s="41"/>
      <c r="AI58" s="43"/>
      <c r="AJ58" s="42"/>
      <c r="AK58" s="44"/>
      <c r="AL58" s="44"/>
      <c r="AM58" s="41"/>
      <c r="AN58" s="42"/>
      <c r="AO58" s="43"/>
      <c r="AP58" s="42"/>
      <c r="AQ58" s="42"/>
      <c r="AR58" s="46"/>
      <c r="AS58" s="41"/>
      <c r="AT58" s="44"/>
      <c r="AU58" s="41"/>
      <c r="AV58" s="44"/>
      <c r="AW58" s="41"/>
      <c r="AX58" s="42"/>
      <c r="AY58" s="43"/>
      <c r="AZ58" s="41"/>
      <c r="BA58" s="41"/>
    </row>
    <row r="59" spans="1:53" x14ac:dyDescent="0.25">
      <c r="A59" s="27" t="s">
        <v>71</v>
      </c>
      <c r="B59" s="55" t="s">
        <v>72</v>
      </c>
      <c r="C59" s="49" t="s">
        <v>142</v>
      </c>
      <c r="D59" s="49" t="s">
        <v>143</v>
      </c>
      <c r="E59" s="49" t="s">
        <v>56</v>
      </c>
      <c r="F59" s="30">
        <f>SUMPRODUCT(($A:$A=racers[[#This Row],[Cat]])*($G:$G&gt;racers[[#This Row],[2017 ARC Series Points]]))+1</f>
        <v>41</v>
      </c>
      <c r="G59" s="31">
        <f t="shared" si="5"/>
        <v>0</v>
      </c>
      <c r="H59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59" s="33">
        <v>0</v>
      </c>
      <c r="J59" s="33">
        <v>0</v>
      </c>
      <c r="K59" s="283">
        <v>0</v>
      </c>
      <c r="L59" s="284">
        <v>0</v>
      </c>
      <c r="M59" s="285">
        <v>0</v>
      </c>
      <c r="N59" s="284">
        <v>0</v>
      </c>
      <c r="O59" s="204">
        <f t="shared" si="6"/>
        <v>0</v>
      </c>
      <c r="P59" s="37">
        <f t="shared" si="7"/>
        <v>0</v>
      </c>
      <c r="Q59" s="38">
        <f t="shared" si="8"/>
        <v>0</v>
      </c>
      <c r="R59" s="39">
        <f t="shared" si="9"/>
        <v>0</v>
      </c>
      <c r="S59" s="40"/>
      <c r="T59" s="41"/>
      <c r="U59" s="42"/>
      <c r="V59" s="43"/>
      <c r="W59" s="41"/>
      <c r="X59" s="42"/>
      <c r="Y59" s="44"/>
      <c r="Z59" s="43"/>
      <c r="AA59" s="44"/>
      <c r="AB59" s="42"/>
      <c r="AC59" s="41"/>
      <c r="AD59" s="42"/>
      <c r="AE59" s="43"/>
      <c r="AF59" s="44"/>
      <c r="AG59" s="45"/>
      <c r="AH59" s="41"/>
      <c r="AI59" s="43"/>
      <c r="AJ59" s="42"/>
      <c r="AK59" s="44"/>
      <c r="AL59" s="44"/>
      <c r="AM59" s="41"/>
      <c r="AN59" s="42"/>
      <c r="AO59" s="43"/>
      <c r="AP59" s="42"/>
      <c r="AQ59" s="42"/>
      <c r="AR59" s="46"/>
      <c r="AS59" s="41"/>
      <c r="AT59" s="44"/>
      <c r="AU59" s="41"/>
      <c r="AV59" s="44"/>
      <c r="AW59" s="41"/>
      <c r="AX59" s="42"/>
      <c r="AY59" s="43"/>
      <c r="AZ59" s="41"/>
      <c r="BA59" s="41"/>
    </row>
    <row r="60" spans="1:53" x14ac:dyDescent="0.25">
      <c r="A60" s="27" t="s">
        <v>71</v>
      </c>
      <c r="B60" s="55" t="s">
        <v>72</v>
      </c>
      <c r="C60" s="49" t="s">
        <v>144</v>
      </c>
      <c r="D60" s="49" t="s">
        <v>145</v>
      </c>
      <c r="E60" s="49" t="s">
        <v>141</v>
      </c>
      <c r="F60" s="30">
        <f>SUMPRODUCT(($A:$A=racers[[#This Row],[Cat]])*($G:$G&gt;racers[[#This Row],[2017 ARC Series Points]]))+1</f>
        <v>41</v>
      </c>
      <c r="G60" s="31">
        <f t="shared" si="5"/>
        <v>0</v>
      </c>
      <c r="H60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60" s="33">
        <v>0</v>
      </c>
      <c r="J60" s="33">
        <v>0</v>
      </c>
      <c r="K60" s="283">
        <v>0</v>
      </c>
      <c r="L60" s="284">
        <v>0</v>
      </c>
      <c r="M60" s="285">
        <v>0</v>
      </c>
      <c r="N60" s="284">
        <v>0</v>
      </c>
      <c r="O60" s="204">
        <f t="shared" si="6"/>
        <v>0</v>
      </c>
      <c r="P60" s="37">
        <f t="shared" si="7"/>
        <v>0</v>
      </c>
      <c r="Q60" s="38">
        <f t="shared" si="8"/>
        <v>0</v>
      </c>
      <c r="R60" s="39">
        <f t="shared" si="9"/>
        <v>0</v>
      </c>
      <c r="S60" s="40"/>
      <c r="T60" s="41"/>
      <c r="U60" s="42"/>
      <c r="V60" s="43"/>
      <c r="W60" s="41"/>
      <c r="X60" s="42"/>
      <c r="Y60" s="44"/>
      <c r="Z60" s="43"/>
      <c r="AA60" s="44"/>
      <c r="AB60" s="42"/>
      <c r="AC60" s="41"/>
      <c r="AD60" s="42"/>
      <c r="AE60" s="43"/>
      <c r="AF60" s="44"/>
      <c r="AG60" s="45"/>
      <c r="AH60" s="41"/>
      <c r="AI60" s="43"/>
      <c r="AJ60" s="42"/>
      <c r="AK60" s="44"/>
      <c r="AL60" s="44"/>
      <c r="AM60" s="41"/>
      <c r="AN60" s="42"/>
      <c r="AO60" s="43"/>
      <c r="AP60" s="42"/>
      <c r="AQ60" s="42"/>
      <c r="AR60" s="46"/>
      <c r="AS60" s="41"/>
      <c r="AT60" s="44"/>
      <c r="AU60" s="41"/>
      <c r="AV60" s="44"/>
      <c r="AW60" s="41"/>
      <c r="AX60" s="42"/>
      <c r="AY60" s="43"/>
      <c r="AZ60" s="41"/>
      <c r="BA60" s="41"/>
    </row>
    <row r="61" spans="1:53" x14ac:dyDescent="0.25">
      <c r="A61" s="27" t="s">
        <v>71</v>
      </c>
      <c r="B61" s="55" t="s">
        <v>72</v>
      </c>
      <c r="C61" s="49" t="s">
        <v>149</v>
      </c>
      <c r="D61" s="49" t="s">
        <v>106</v>
      </c>
      <c r="E61" s="49" t="s">
        <v>99</v>
      </c>
      <c r="F61" s="30">
        <f>SUMPRODUCT(($A:$A=racers[[#This Row],[Cat]])*($G:$G&gt;racers[[#This Row],[2017 ARC Series Points]]))+1</f>
        <v>41</v>
      </c>
      <c r="G61" s="31">
        <f t="shared" si="5"/>
        <v>0</v>
      </c>
      <c r="H61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61" s="33">
        <v>0</v>
      </c>
      <c r="J61" s="33">
        <v>0</v>
      </c>
      <c r="K61" s="283">
        <v>0</v>
      </c>
      <c r="L61" s="284">
        <v>0</v>
      </c>
      <c r="M61" s="285">
        <v>0</v>
      </c>
      <c r="N61" s="284">
        <v>0</v>
      </c>
      <c r="O61" s="204">
        <f t="shared" si="6"/>
        <v>0</v>
      </c>
      <c r="P61" s="37">
        <f t="shared" si="7"/>
        <v>0</v>
      </c>
      <c r="Q61" s="38">
        <f t="shared" si="8"/>
        <v>0</v>
      </c>
      <c r="R61" s="39">
        <f t="shared" si="9"/>
        <v>0</v>
      </c>
      <c r="S61" s="40"/>
      <c r="T61" s="41"/>
      <c r="U61" s="42"/>
      <c r="V61" s="43"/>
      <c r="W61" s="41"/>
      <c r="X61" s="42"/>
      <c r="Y61" s="44"/>
      <c r="Z61" s="43"/>
      <c r="AA61" s="44"/>
      <c r="AB61" s="42"/>
      <c r="AC61" s="41"/>
      <c r="AD61" s="42"/>
      <c r="AE61" s="43"/>
      <c r="AF61" s="44"/>
      <c r="AG61" s="45"/>
      <c r="AH61" s="41"/>
      <c r="AI61" s="43"/>
      <c r="AJ61" s="42"/>
      <c r="AK61" s="44"/>
      <c r="AL61" s="44"/>
      <c r="AM61" s="41"/>
      <c r="AN61" s="42"/>
      <c r="AO61" s="43"/>
      <c r="AP61" s="42"/>
      <c r="AQ61" s="42"/>
      <c r="AR61" s="46"/>
      <c r="AS61" s="41"/>
      <c r="AT61" s="44"/>
      <c r="AU61" s="41"/>
      <c r="AV61" s="44"/>
      <c r="AW61" s="41"/>
      <c r="AX61" s="42"/>
      <c r="AY61" s="43"/>
      <c r="AZ61" s="41"/>
      <c r="BA61" s="41"/>
    </row>
    <row r="62" spans="1:53" x14ac:dyDescent="0.25">
      <c r="A62" s="27" t="s">
        <v>71</v>
      </c>
      <c r="B62" s="55" t="s">
        <v>72</v>
      </c>
      <c r="C62" s="49" t="s">
        <v>157</v>
      </c>
      <c r="D62" s="49" t="s">
        <v>158</v>
      </c>
      <c r="E62" s="49" t="s">
        <v>159</v>
      </c>
      <c r="F62" s="30">
        <f>SUMPRODUCT(($A:$A=racers[[#This Row],[Cat]])*($G:$G&gt;racers[[#This Row],[2017 ARC Series Points]]))+1</f>
        <v>41</v>
      </c>
      <c r="G62" s="31">
        <f t="shared" si="5"/>
        <v>0</v>
      </c>
      <c r="H62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62" s="33">
        <v>0</v>
      </c>
      <c r="J62" s="33">
        <v>0</v>
      </c>
      <c r="K62" s="283">
        <v>0</v>
      </c>
      <c r="L62" s="284">
        <v>0</v>
      </c>
      <c r="M62" s="285">
        <v>0</v>
      </c>
      <c r="N62" s="284">
        <v>0</v>
      </c>
      <c r="O62" s="204">
        <f t="shared" si="6"/>
        <v>0</v>
      </c>
      <c r="P62" s="37">
        <f t="shared" si="7"/>
        <v>0</v>
      </c>
      <c r="Q62" s="38">
        <f t="shared" si="8"/>
        <v>0</v>
      </c>
      <c r="R62" s="39">
        <f t="shared" si="9"/>
        <v>0</v>
      </c>
      <c r="S62" s="40"/>
      <c r="T62" s="41"/>
      <c r="U62" s="42"/>
      <c r="V62" s="43"/>
      <c r="W62" s="41"/>
      <c r="X62" s="42"/>
      <c r="Y62" s="44"/>
      <c r="Z62" s="43"/>
      <c r="AA62" s="44"/>
      <c r="AB62" s="42"/>
      <c r="AC62" s="41"/>
      <c r="AD62" s="42"/>
      <c r="AE62" s="43"/>
      <c r="AF62" s="44"/>
      <c r="AG62" s="45"/>
      <c r="AH62" s="41"/>
      <c r="AI62" s="43"/>
      <c r="AJ62" s="42"/>
      <c r="AK62" s="44"/>
      <c r="AL62" s="44"/>
      <c r="AM62" s="41"/>
      <c r="AN62" s="42"/>
      <c r="AO62" s="43"/>
      <c r="AP62" s="42"/>
      <c r="AQ62" s="42"/>
      <c r="AR62" s="46"/>
      <c r="AS62" s="41"/>
      <c r="AT62" s="44"/>
      <c r="AU62" s="41"/>
      <c r="AV62" s="44"/>
      <c r="AW62" s="41"/>
      <c r="AX62" s="42"/>
      <c r="AY62" s="43"/>
      <c r="AZ62" s="41"/>
      <c r="BA62" s="41"/>
    </row>
    <row r="63" spans="1:53" x14ac:dyDescent="0.25">
      <c r="A63" s="27" t="s">
        <v>71</v>
      </c>
      <c r="B63" s="55" t="s">
        <v>72</v>
      </c>
      <c r="C63" s="49" t="s">
        <v>160</v>
      </c>
      <c r="D63" s="49" t="s">
        <v>101</v>
      </c>
      <c r="E63" s="49" t="s">
        <v>123</v>
      </c>
      <c r="F63" s="30">
        <f>SUMPRODUCT(($A:$A=racers[[#This Row],[Cat]])*($G:$G&gt;racers[[#This Row],[2017 ARC Series Points]]))+1</f>
        <v>41</v>
      </c>
      <c r="G63" s="31">
        <f t="shared" si="5"/>
        <v>0</v>
      </c>
      <c r="H63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63" s="33">
        <v>0</v>
      </c>
      <c r="J63" s="33">
        <v>0</v>
      </c>
      <c r="K63" s="283">
        <v>2</v>
      </c>
      <c r="L63" s="284">
        <v>0</v>
      </c>
      <c r="M63" s="285">
        <v>0</v>
      </c>
      <c r="N63" s="284">
        <v>0</v>
      </c>
      <c r="O63" s="204">
        <f t="shared" si="6"/>
        <v>0</v>
      </c>
      <c r="P63" s="37">
        <f t="shared" si="7"/>
        <v>0</v>
      </c>
      <c r="Q63" s="38">
        <f t="shared" si="8"/>
        <v>0</v>
      </c>
      <c r="R63" s="39">
        <f t="shared" si="9"/>
        <v>0</v>
      </c>
      <c r="S63" s="40"/>
      <c r="T63" s="41"/>
      <c r="U63" s="42"/>
      <c r="V63" s="43"/>
      <c r="W63" s="41"/>
      <c r="X63" s="42"/>
      <c r="Y63" s="44"/>
      <c r="Z63" s="43"/>
      <c r="AA63" s="44"/>
      <c r="AB63" s="42"/>
      <c r="AC63" s="41"/>
      <c r="AD63" s="42"/>
      <c r="AE63" s="42"/>
      <c r="AF63" s="44"/>
      <c r="AG63" s="45"/>
      <c r="AH63" s="41"/>
      <c r="AI63" s="43"/>
      <c r="AJ63" s="42"/>
      <c r="AK63" s="44"/>
      <c r="AL63" s="44"/>
      <c r="AM63" s="41"/>
      <c r="AN63" s="42"/>
      <c r="AO63" s="43"/>
      <c r="AP63" s="42"/>
      <c r="AQ63" s="42"/>
      <c r="AR63" s="46"/>
      <c r="AS63" s="41"/>
      <c r="AT63" s="44"/>
      <c r="AU63" s="41"/>
      <c r="AV63" s="44"/>
      <c r="AW63" s="41"/>
      <c r="AX63" s="42"/>
      <c r="AY63" s="43"/>
      <c r="AZ63" s="41"/>
      <c r="BA63" s="41"/>
    </row>
    <row r="64" spans="1:53" x14ac:dyDescent="0.25">
      <c r="A64" s="27" t="s">
        <v>71</v>
      </c>
      <c r="B64" s="55" t="s">
        <v>72</v>
      </c>
      <c r="C64" s="49" t="s">
        <v>161</v>
      </c>
      <c r="D64" s="49" t="s">
        <v>162</v>
      </c>
      <c r="E64" s="49" t="s">
        <v>67</v>
      </c>
      <c r="F64" s="30">
        <f>SUMPRODUCT(($A:$A=racers[[#This Row],[Cat]])*($G:$G&gt;racers[[#This Row],[2017 ARC Series Points]]))+1</f>
        <v>41</v>
      </c>
      <c r="G64" s="31">
        <f t="shared" si="5"/>
        <v>0</v>
      </c>
      <c r="H64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64" s="33">
        <v>0</v>
      </c>
      <c r="J64" s="33">
        <v>0</v>
      </c>
      <c r="K64" s="283">
        <v>0</v>
      </c>
      <c r="L64" s="284">
        <v>0</v>
      </c>
      <c r="M64" s="285">
        <v>0</v>
      </c>
      <c r="N64" s="284">
        <v>0</v>
      </c>
      <c r="O64" s="204">
        <f t="shared" si="6"/>
        <v>0</v>
      </c>
      <c r="P64" s="37">
        <f t="shared" si="7"/>
        <v>0</v>
      </c>
      <c r="Q64" s="38">
        <f t="shared" si="8"/>
        <v>0</v>
      </c>
      <c r="R64" s="39">
        <f t="shared" si="9"/>
        <v>0</v>
      </c>
      <c r="S64" s="40"/>
      <c r="T64" s="41"/>
      <c r="U64" s="42"/>
      <c r="V64" s="43"/>
      <c r="W64" s="41"/>
      <c r="X64" s="42"/>
      <c r="Y64" s="44"/>
      <c r="Z64" s="43"/>
      <c r="AA64" s="44"/>
      <c r="AB64" s="42"/>
      <c r="AC64" s="41"/>
      <c r="AD64" s="42"/>
      <c r="AE64" s="43"/>
      <c r="AF64" s="44"/>
      <c r="AG64" s="45"/>
      <c r="AH64" s="41"/>
      <c r="AI64" s="43"/>
      <c r="AJ64" s="42"/>
      <c r="AK64" s="44"/>
      <c r="AL64" s="44"/>
      <c r="AM64" s="41"/>
      <c r="AN64" s="42"/>
      <c r="AO64" s="43"/>
      <c r="AP64" s="42"/>
      <c r="AQ64" s="42"/>
      <c r="AR64" s="46"/>
      <c r="AS64" s="41"/>
      <c r="AT64" s="44"/>
      <c r="AU64" s="41"/>
      <c r="AV64" s="44"/>
      <c r="AW64" s="41"/>
      <c r="AX64" s="42"/>
      <c r="AY64" s="43"/>
      <c r="AZ64" s="41"/>
      <c r="BA64" s="41"/>
    </row>
    <row r="65" spans="1:53" x14ac:dyDescent="0.25">
      <c r="A65" s="27" t="s">
        <v>71</v>
      </c>
      <c r="B65" s="55" t="s">
        <v>72</v>
      </c>
      <c r="C65" s="49" t="s">
        <v>163</v>
      </c>
      <c r="D65" s="49" t="s">
        <v>164</v>
      </c>
      <c r="E65" s="49" t="s">
        <v>107</v>
      </c>
      <c r="F65" s="30">
        <f>SUMPRODUCT(($A:$A=racers[[#This Row],[Cat]])*($G:$G&gt;racers[[#This Row],[2017 ARC Series Points]]))+1</f>
        <v>41</v>
      </c>
      <c r="G65" s="31">
        <f t="shared" si="5"/>
        <v>0</v>
      </c>
      <c r="H65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65" s="33">
        <v>0</v>
      </c>
      <c r="J65" s="33">
        <v>0</v>
      </c>
      <c r="K65" s="286">
        <v>0</v>
      </c>
      <c r="L65" s="287">
        <v>0</v>
      </c>
      <c r="M65" s="285">
        <v>0</v>
      </c>
      <c r="N65" s="288">
        <v>0</v>
      </c>
      <c r="O65" s="36">
        <f t="shared" si="6"/>
        <v>0</v>
      </c>
      <c r="P65" s="37">
        <f t="shared" si="7"/>
        <v>0</v>
      </c>
      <c r="Q65" s="38">
        <f t="shared" si="8"/>
        <v>0</v>
      </c>
      <c r="R65" s="39">
        <f t="shared" si="9"/>
        <v>0</v>
      </c>
      <c r="S65" s="40"/>
      <c r="T65" s="41"/>
      <c r="U65" s="42"/>
      <c r="V65" s="43"/>
      <c r="W65" s="41"/>
      <c r="X65" s="42"/>
      <c r="Y65" s="44"/>
      <c r="Z65" s="43"/>
      <c r="AA65" s="44"/>
      <c r="AB65" s="42"/>
      <c r="AC65" s="41"/>
      <c r="AD65" s="42"/>
      <c r="AE65" s="43"/>
      <c r="AF65" s="44"/>
      <c r="AG65" s="45"/>
      <c r="AH65" s="41"/>
      <c r="AI65" s="43"/>
      <c r="AJ65" s="42"/>
      <c r="AK65" s="44"/>
      <c r="AL65" s="44"/>
      <c r="AM65" s="41"/>
      <c r="AN65" s="42"/>
      <c r="AO65" s="43"/>
      <c r="AP65" s="42"/>
      <c r="AQ65" s="42"/>
      <c r="AR65" s="46"/>
      <c r="AS65" s="41"/>
      <c r="AT65" s="44"/>
      <c r="AU65" s="41"/>
      <c r="AV65" s="44"/>
      <c r="AW65" s="41"/>
      <c r="AX65" s="42"/>
      <c r="AY65" s="43"/>
      <c r="AZ65" s="41"/>
      <c r="BA65" s="41"/>
    </row>
    <row r="66" spans="1:53" x14ac:dyDescent="0.25">
      <c r="A66" s="27" t="s">
        <v>71</v>
      </c>
      <c r="B66" s="55" t="s">
        <v>72</v>
      </c>
      <c r="C66" s="49" t="s">
        <v>167</v>
      </c>
      <c r="D66" s="49" t="s">
        <v>168</v>
      </c>
      <c r="E66" s="49" t="s">
        <v>114</v>
      </c>
      <c r="F66" s="30">
        <f>SUMPRODUCT(($A:$A=racers[[#This Row],[Cat]])*($G:$G&gt;racers[[#This Row],[2017 ARC Series Points]]))+1</f>
        <v>41</v>
      </c>
      <c r="G66" s="31">
        <f t="shared" ref="G66:G97" si="10">SUM(O66,P66,R66)</f>
        <v>0</v>
      </c>
      <c r="H66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66" s="33">
        <v>0</v>
      </c>
      <c r="J66" s="33">
        <v>0</v>
      </c>
      <c r="K66" s="286">
        <v>0</v>
      </c>
      <c r="L66" s="287">
        <v>0</v>
      </c>
      <c r="M66" s="285">
        <v>0</v>
      </c>
      <c r="N66" s="288">
        <v>0</v>
      </c>
      <c r="O66" s="36">
        <f t="shared" ref="O66:O97" si="11">SUM(Q66,S66,W66,AA66,AG66,AL66,AP66)</f>
        <v>0</v>
      </c>
      <c r="P66" s="37">
        <f t="shared" ref="P66:P97" si="12">SUM(T66,Y66,AB66,AF66,AH66,AJ66,AM66,AR66)</f>
        <v>0</v>
      </c>
      <c r="Q66" s="38">
        <f t="shared" ref="Q66:Q97" si="13">SUM(U66,X66,Z66, AC66, AE66, AI66, AK66, AN66, AQ66)</f>
        <v>0</v>
      </c>
      <c r="R66" s="39">
        <f t="shared" ref="R66:R97" si="14">SUM(V66,AO66, AD66)</f>
        <v>0</v>
      </c>
      <c r="S66" s="40"/>
      <c r="T66" s="41"/>
      <c r="U66" s="42"/>
      <c r="V66" s="43"/>
      <c r="W66" s="41"/>
      <c r="X66" s="42"/>
      <c r="Y66" s="44"/>
      <c r="Z66" s="43"/>
      <c r="AA66" s="44"/>
      <c r="AB66" s="42"/>
      <c r="AC66" s="41"/>
      <c r="AD66" s="42"/>
      <c r="AE66" s="43"/>
      <c r="AF66" s="44"/>
      <c r="AG66" s="45"/>
      <c r="AH66" s="41"/>
      <c r="AI66" s="43"/>
      <c r="AJ66" s="42"/>
      <c r="AK66" s="44"/>
      <c r="AL66" s="44"/>
      <c r="AM66" s="41"/>
      <c r="AN66" s="42"/>
      <c r="AO66" s="43"/>
      <c r="AP66" s="42"/>
      <c r="AQ66" s="42"/>
      <c r="AR66" s="46"/>
      <c r="AS66" s="41"/>
      <c r="AT66" s="44"/>
      <c r="AU66" s="41"/>
      <c r="AV66" s="44"/>
      <c r="AW66" s="41"/>
      <c r="AX66" s="42"/>
      <c r="AY66" s="43"/>
      <c r="AZ66" s="41"/>
      <c r="BA66" s="41"/>
    </row>
    <row r="67" spans="1:53" x14ac:dyDescent="0.25">
      <c r="A67" s="27" t="s">
        <v>71</v>
      </c>
      <c r="B67" s="55" t="s">
        <v>72</v>
      </c>
      <c r="C67" s="49" t="s">
        <v>173</v>
      </c>
      <c r="D67" s="49" t="s">
        <v>174</v>
      </c>
      <c r="E67" s="49" t="s">
        <v>56</v>
      </c>
      <c r="F67" s="30">
        <f>SUMPRODUCT(($A:$A=racers[[#This Row],[Cat]])*($G:$G&gt;racers[[#This Row],[2017 ARC Series Points]]))+1</f>
        <v>41</v>
      </c>
      <c r="G67" s="31">
        <f t="shared" si="10"/>
        <v>0</v>
      </c>
      <c r="H67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67" s="33">
        <v>0</v>
      </c>
      <c r="J67" s="33">
        <v>0</v>
      </c>
      <c r="K67" s="286">
        <v>0</v>
      </c>
      <c r="L67" s="287">
        <v>0</v>
      </c>
      <c r="M67" s="285">
        <v>0</v>
      </c>
      <c r="N67" s="288">
        <v>0</v>
      </c>
      <c r="O67" s="36">
        <f t="shared" si="11"/>
        <v>0</v>
      </c>
      <c r="P67" s="37">
        <f t="shared" si="12"/>
        <v>0</v>
      </c>
      <c r="Q67" s="38">
        <f t="shared" si="13"/>
        <v>0</v>
      </c>
      <c r="R67" s="39">
        <f t="shared" si="14"/>
        <v>0</v>
      </c>
      <c r="S67" s="40"/>
      <c r="T67" s="41"/>
      <c r="U67" s="42"/>
      <c r="V67" s="43"/>
      <c r="W67" s="41"/>
      <c r="X67" s="42"/>
      <c r="Y67" s="44"/>
      <c r="Z67" s="43"/>
      <c r="AA67" s="44"/>
      <c r="AB67" s="42"/>
      <c r="AC67" s="41"/>
      <c r="AD67" s="42"/>
      <c r="AE67" s="43"/>
      <c r="AF67" s="44"/>
      <c r="AG67" s="45"/>
      <c r="AH67" s="41"/>
      <c r="AI67" s="43"/>
      <c r="AJ67" s="42"/>
      <c r="AK67" s="44"/>
      <c r="AL67" s="44"/>
      <c r="AM67" s="41"/>
      <c r="AN67" s="42"/>
      <c r="AO67" s="43"/>
      <c r="AP67" s="42"/>
      <c r="AQ67" s="42"/>
      <c r="AR67" s="46"/>
      <c r="AS67" s="41"/>
      <c r="AT67" s="44"/>
      <c r="AU67" s="41"/>
      <c r="AV67" s="44"/>
      <c r="AW67" s="41"/>
      <c r="AX67" s="42"/>
      <c r="AY67" s="43"/>
      <c r="AZ67" s="41"/>
      <c r="BA67" s="41"/>
    </row>
    <row r="68" spans="1:53" x14ac:dyDescent="0.25">
      <c r="A68" s="27" t="s">
        <v>71</v>
      </c>
      <c r="B68" s="55" t="s">
        <v>72</v>
      </c>
      <c r="C68" s="49" t="s">
        <v>175</v>
      </c>
      <c r="D68" s="49" t="s">
        <v>176</v>
      </c>
      <c r="E68" s="49" t="s">
        <v>114</v>
      </c>
      <c r="F68" s="30">
        <f>SUMPRODUCT(($A:$A=racers[[#This Row],[Cat]])*($G:$G&gt;racers[[#This Row],[2017 ARC Series Points]]))+1</f>
        <v>41</v>
      </c>
      <c r="G68" s="31">
        <f t="shared" si="10"/>
        <v>0</v>
      </c>
      <c r="H68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68" s="33">
        <v>0</v>
      </c>
      <c r="J68" s="33">
        <v>0</v>
      </c>
      <c r="K68" s="286">
        <v>0</v>
      </c>
      <c r="L68" s="287">
        <v>0</v>
      </c>
      <c r="M68" s="285">
        <v>0</v>
      </c>
      <c r="N68" s="288">
        <v>0</v>
      </c>
      <c r="O68" s="36">
        <f t="shared" si="11"/>
        <v>0</v>
      </c>
      <c r="P68" s="37">
        <f t="shared" si="12"/>
        <v>0</v>
      </c>
      <c r="Q68" s="38">
        <f t="shared" si="13"/>
        <v>0</v>
      </c>
      <c r="R68" s="39">
        <f t="shared" si="14"/>
        <v>0</v>
      </c>
      <c r="S68" s="40"/>
      <c r="T68" s="41"/>
      <c r="U68" s="42"/>
      <c r="V68" s="43"/>
      <c r="W68" s="41"/>
      <c r="X68" s="42"/>
      <c r="Y68" s="44"/>
      <c r="Z68" s="43"/>
      <c r="AA68" s="44"/>
      <c r="AB68" s="42"/>
      <c r="AC68" s="41"/>
      <c r="AD68" s="42"/>
      <c r="AE68" s="43"/>
      <c r="AF68" s="44"/>
      <c r="AG68" s="45"/>
      <c r="AH68" s="41"/>
      <c r="AI68" s="43"/>
      <c r="AJ68" s="42"/>
      <c r="AK68" s="44"/>
      <c r="AL68" s="44"/>
      <c r="AM68" s="41"/>
      <c r="AN68" s="42"/>
      <c r="AO68" s="43"/>
      <c r="AP68" s="42"/>
      <c r="AQ68" s="42"/>
      <c r="AR68" s="46"/>
      <c r="AS68" s="41"/>
      <c r="AT68" s="44"/>
      <c r="AU68" s="41"/>
      <c r="AV68" s="44"/>
      <c r="AW68" s="41"/>
      <c r="AX68" s="42"/>
      <c r="AY68" s="43"/>
      <c r="AZ68" s="41"/>
      <c r="BA68" s="41"/>
    </row>
    <row r="69" spans="1:53" x14ac:dyDescent="0.25">
      <c r="A69" s="27" t="s">
        <v>71</v>
      </c>
      <c r="B69" s="55" t="s">
        <v>72</v>
      </c>
      <c r="C69" s="49" t="s">
        <v>175</v>
      </c>
      <c r="D69" s="49" t="s">
        <v>143</v>
      </c>
      <c r="E69" s="49" t="s">
        <v>67</v>
      </c>
      <c r="F69" s="30">
        <f>SUMPRODUCT(($A:$A=racers[[#This Row],[Cat]])*($G:$G&gt;racers[[#This Row],[2017 ARC Series Points]]))+1</f>
        <v>41</v>
      </c>
      <c r="G69" s="31">
        <f t="shared" si="10"/>
        <v>0</v>
      </c>
      <c r="H69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69" s="33">
        <v>0</v>
      </c>
      <c r="J69" s="33">
        <v>0</v>
      </c>
      <c r="K69" s="286">
        <v>0</v>
      </c>
      <c r="L69" s="287">
        <v>0</v>
      </c>
      <c r="M69" s="285">
        <v>0</v>
      </c>
      <c r="N69" s="288">
        <v>0</v>
      </c>
      <c r="O69" s="36">
        <f t="shared" si="11"/>
        <v>0</v>
      </c>
      <c r="P69" s="37">
        <f t="shared" si="12"/>
        <v>0</v>
      </c>
      <c r="Q69" s="38">
        <f t="shared" si="13"/>
        <v>0</v>
      </c>
      <c r="R69" s="39">
        <f t="shared" si="14"/>
        <v>0</v>
      </c>
      <c r="S69" s="40"/>
      <c r="T69" s="41"/>
      <c r="U69" s="42"/>
      <c r="V69" s="43"/>
      <c r="W69" s="41"/>
      <c r="X69" s="42"/>
      <c r="Y69" s="44"/>
      <c r="Z69" s="43"/>
      <c r="AA69" s="44"/>
      <c r="AB69" s="42"/>
      <c r="AC69" s="41"/>
      <c r="AD69" s="42"/>
      <c r="AE69" s="43"/>
      <c r="AF69" s="44"/>
      <c r="AG69" s="45"/>
      <c r="AH69" s="41"/>
      <c r="AI69" s="43"/>
      <c r="AJ69" s="42"/>
      <c r="AK69" s="44"/>
      <c r="AL69" s="44"/>
      <c r="AM69" s="41"/>
      <c r="AN69" s="42"/>
      <c r="AO69" s="43"/>
      <c r="AP69" s="42"/>
      <c r="AQ69" s="42"/>
      <c r="AR69" s="46"/>
      <c r="AS69" s="41"/>
      <c r="AT69" s="44"/>
      <c r="AU69" s="41"/>
      <c r="AV69" s="44"/>
      <c r="AW69" s="41"/>
      <c r="AX69" s="42"/>
      <c r="AY69" s="43"/>
      <c r="AZ69" s="41"/>
      <c r="BA69" s="41"/>
    </row>
    <row r="70" spans="1:53" x14ac:dyDescent="0.25">
      <c r="A70" s="27" t="s">
        <v>71</v>
      </c>
      <c r="B70" s="55" t="s">
        <v>72</v>
      </c>
      <c r="C70" s="49" t="s">
        <v>177</v>
      </c>
      <c r="D70" s="49" t="s">
        <v>178</v>
      </c>
      <c r="E70" s="49" t="s">
        <v>159</v>
      </c>
      <c r="F70" s="30">
        <f>SUMPRODUCT(($A:$A=racers[[#This Row],[Cat]])*($G:$G&gt;racers[[#This Row],[2017 ARC Series Points]]))+1</f>
        <v>41</v>
      </c>
      <c r="G70" s="31">
        <f t="shared" si="10"/>
        <v>0</v>
      </c>
      <c r="H70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70" s="33">
        <v>0</v>
      </c>
      <c r="J70" s="33">
        <v>0</v>
      </c>
      <c r="K70" s="286">
        <v>0</v>
      </c>
      <c r="L70" s="287">
        <v>0</v>
      </c>
      <c r="M70" s="285">
        <v>0</v>
      </c>
      <c r="N70" s="288">
        <v>0</v>
      </c>
      <c r="O70" s="36">
        <f t="shared" si="11"/>
        <v>0</v>
      </c>
      <c r="P70" s="37">
        <f t="shared" si="12"/>
        <v>0</v>
      </c>
      <c r="Q70" s="38">
        <f t="shared" si="13"/>
        <v>0</v>
      </c>
      <c r="R70" s="39">
        <f t="shared" si="14"/>
        <v>0</v>
      </c>
      <c r="S70" s="40"/>
      <c r="T70" s="41"/>
      <c r="U70" s="42"/>
      <c r="V70" s="43"/>
      <c r="W70" s="41"/>
      <c r="X70" s="42"/>
      <c r="Y70" s="44"/>
      <c r="Z70" s="43"/>
      <c r="AA70" s="44"/>
      <c r="AB70" s="42"/>
      <c r="AC70" s="41"/>
      <c r="AD70" s="42"/>
      <c r="AE70" s="43"/>
      <c r="AF70" s="44"/>
      <c r="AG70" s="45"/>
      <c r="AH70" s="41"/>
      <c r="AI70" s="43"/>
      <c r="AJ70" s="42"/>
      <c r="AK70" s="44"/>
      <c r="AL70" s="44"/>
      <c r="AM70" s="41"/>
      <c r="AN70" s="42"/>
      <c r="AO70" s="43"/>
      <c r="AP70" s="42"/>
      <c r="AQ70" s="42"/>
      <c r="AR70" s="46"/>
      <c r="AS70" s="41"/>
      <c r="AT70" s="44"/>
      <c r="AU70" s="41"/>
      <c r="AV70" s="44"/>
      <c r="AW70" s="41"/>
      <c r="AX70" s="42"/>
      <c r="AY70" s="43"/>
      <c r="AZ70" s="41"/>
      <c r="BA70" s="41"/>
    </row>
    <row r="71" spans="1:53" x14ac:dyDescent="0.25">
      <c r="A71" s="27" t="s">
        <v>71</v>
      </c>
      <c r="B71" s="55" t="s">
        <v>72</v>
      </c>
      <c r="C71" s="49" t="s">
        <v>179</v>
      </c>
      <c r="D71" s="49" t="s">
        <v>180</v>
      </c>
      <c r="E71" s="49" t="s">
        <v>107</v>
      </c>
      <c r="F71" s="30">
        <f>SUMPRODUCT(($A:$A=racers[[#This Row],[Cat]])*($G:$G&gt;racers[[#This Row],[2017 ARC Series Points]]))+1</f>
        <v>41</v>
      </c>
      <c r="G71" s="31">
        <f t="shared" si="10"/>
        <v>0</v>
      </c>
      <c r="H71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71" s="33">
        <v>0</v>
      </c>
      <c r="J71" s="33">
        <v>0</v>
      </c>
      <c r="K71" s="286">
        <v>0</v>
      </c>
      <c r="L71" s="287">
        <v>0</v>
      </c>
      <c r="M71" s="285">
        <v>0</v>
      </c>
      <c r="N71" s="288">
        <v>0</v>
      </c>
      <c r="O71" s="36">
        <f t="shared" si="11"/>
        <v>0</v>
      </c>
      <c r="P71" s="37">
        <f t="shared" si="12"/>
        <v>0</v>
      </c>
      <c r="Q71" s="38">
        <f t="shared" si="13"/>
        <v>0</v>
      </c>
      <c r="R71" s="39">
        <f t="shared" si="14"/>
        <v>0</v>
      </c>
      <c r="S71" s="40"/>
      <c r="T71" s="41"/>
      <c r="U71" s="42"/>
      <c r="V71" s="43"/>
      <c r="W71" s="41"/>
      <c r="X71" s="42"/>
      <c r="Y71" s="44"/>
      <c r="Z71" s="43"/>
      <c r="AA71" s="44"/>
      <c r="AB71" s="42"/>
      <c r="AC71" s="41"/>
      <c r="AD71" s="42"/>
      <c r="AE71" s="43"/>
      <c r="AF71" s="44"/>
      <c r="AG71" s="45"/>
      <c r="AH71" s="41"/>
      <c r="AI71" s="43"/>
      <c r="AJ71" s="42"/>
      <c r="AK71" s="44"/>
      <c r="AL71" s="44"/>
      <c r="AM71" s="41"/>
      <c r="AN71" s="42"/>
      <c r="AO71" s="43"/>
      <c r="AP71" s="42"/>
      <c r="AQ71" s="42"/>
      <c r="AR71" s="46"/>
      <c r="AS71" s="41"/>
      <c r="AT71" s="44"/>
      <c r="AU71" s="41"/>
      <c r="AV71" s="44"/>
      <c r="AW71" s="41"/>
      <c r="AX71" s="42"/>
      <c r="AY71" s="43"/>
      <c r="AZ71" s="41"/>
      <c r="BA71" s="41"/>
    </row>
    <row r="72" spans="1:53" x14ac:dyDescent="0.25">
      <c r="A72" s="296" t="s">
        <v>71</v>
      </c>
      <c r="B72" s="236" t="s">
        <v>72</v>
      </c>
      <c r="C72" s="69" t="s">
        <v>184</v>
      </c>
      <c r="D72" s="69" t="s">
        <v>185</v>
      </c>
      <c r="E72" s="69" t="s">
        <v>123</v>
      </c>
      <c r="F72" s="297">
        <f>SUMPRODUCT(($A:$A=racers[[#This Row],[Cat]])*($G:$G&gt;racers[[#This Row],[2017 ARC Series Points]]))+1</f>
        <v>41</v>
      </c>
      <c r="G72" s="238">
        <f t="shared" si="10"/>
        <v>0</v>
      </c>
      <c r="H72" s="29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72" s="220">
        <v>0</v>
      </c>
      <c r="J72" s="300">
        <v>0</v>
      </c>
      <c r="K72" s="290">
        <v>0</v>
      </c>
      <c r="L72" s="288">
        <v>0</v>
      </c>
      <c r="M72" s="285">
        <v>0</v>
      </c>
      <c r="N72" s="292">
        <v>0</v>
      </c>
      <c r="O72" s="203">
        <f t="shared" si="11"/>
        <v>0</v>
      </c>
      <c r="P72" s="289">
        <f t="shared" si="12"/>
        <v>0</v>
      </c>
      <c r="Q72" s="38">
        <f t="shared" si="13"/>
        <v>0</v>
      </c>
      <c r="R72" s="291">
        <f t="shared" si="14"/>
        <v>0</v>
      </c>
      <c r="S72" s="223"/>
      <c r="T72" s="41"/>
      <c r="U72" s="42"/>
      <c r="V72" s="43"/>
      <c r="W72" s="41"/>
      <c r="X72" s="42"/>
      <c r="Y72" s="44"/>
      <c r="Z72" s="43"/>
      <c r="AA72" s="44"/>
      <c r="AB72" s="42"/>
      <c r="AC72" s="41"/>
      <c r="AD72" s="42"/>
      <c r="AE72" s="43"/>
      <c r="AF72" s="44"/>
      <c r="AG72" s="45"/>
      <c r="AH72" s="41"/>
      <c r="AI72" s="43"/>
      <c r="AJ72" s="42"/>
      <c r="AK72" s="44"/>
      <c r="AL72" s="44"/>
      <c r="AM72" s="41"/>
      <c r="AN72" s="42"/>
      <c r="AO72" s="43"/>
      <c r="AP72" s="42"/>
      <c r="AQ72" s="42"/>
      <c r="AR72" s="42"/>
      <c r="AS72" s="41"/>
      <c r="AT72" s="44"/>
      <c r="AU72" s="41"/>
      <c r="AV72" s="44"/>
      <c r="AW72" s="41"/>
      <c r="AX72" s="42"/>
      <c r="AY72" s="43"/>
      <c r="AZ72" s="41"/>
      <c r="BA72" s="72"/>
    </row>
    <row r="73" spans="1:53" x14ac:dyDescent="0.25">
      <c r="A73" s="296" t="s">
        <v>71</v>
      </c>
      <c r="B73" s="236" t="s">
        <v>72</v>
      </c>
      <c r="C73" s="69" t="s">
        <v>186</v>
      </c>
      <c r="D73" s="69" t="s">
        <v>187</v>
      </c>
      <c r="E73" s="69" t="s">
        <v>67</v>
      </c>
      <c r="F73" s="202">
        <f>SUMPRODUCT(($A:$A=racers[[#This Row],[Cat]])*($G:$G&gt;racers[[#This Row],[2017 ARC Series Points]]))+1</f>
        <v>41</v>
      </c>
      <c r="G73" s="205">
        <f t="shared" si="10"/>
        <v>0</v>
      </c>
      <c r="H73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73" s="220">
        <v>0</v>
      </c>
      <c r="J73" s="79">
        <v>0</v>
      </c>
      <c r="K73" s="290">
        <v>0</v>
      </c>
      <c r="L73" s="293">
        <v>0</v>
      </c>
      <c r="M73" s="285">
        <v>0</v>
      </c>
      <c r="N73" s="293">
        <v>0</v>
      </c>
      <c r="O73" s="203">
        <f t="shared" si="11"/>
        <v>0</v>
      </c>
      <c r="P73" s="213">
        <f t="shared" si="12"/>
        <v>0</v>
      </c>
      <c r="Q73" s="214">
        <f t="shared" si="13"/>
        <v>0</v>
      </c>
      <c r="R73" s="221">
        <f t="shared" si="14"/>
        <v>0</v>
      </c>
      <c r="S73" s="223"/>
      <c r="T73" s="72"/>
      <c r="U73" s="73"/>
      <c r="V73" s="74"/>
      <c r="W73" s="72"/>
      <c r="X73" s="73"/>
      <c r="Y73" s="71"/>
      <c r="Z73" s="74"/>
      <c r="AA73" s="71"/>
      <c r="AB73" s="73"/>
      <c r="AC73" s="72"/>
      <c r="AD73" s="73"/>
      <c r="AE73" s="74"/>
      <c r="AF73" s="71"/>
      <c r="AG73" s="75"/>
      <c r="AH73" s="72"/>
      <c r="AI73" s="74"/>
      <c r="AJ73" s="73"/>
      <c r="AK73" s="71"/>
      <c r="AL73" s="71"/>
      <c r="AM73" s="72"/>
      <c r="AN73" s="73"/>
      <c r="AO73" s="74"/>
      <c r="AP73" s="73"/>
      <c r="AQ73" s="73"/>
      <c r="AR73" s="73"/>
      <c r="AS73" s="72"/>
      <c r="AT73" s="71"/>
      <c r="AU73" s="72"/>
      <c r="AV73" s="71"/>
      <c r="AW73" s="72"/>
      <c r="AX73" s="73"/>
      <c r="AY73" s="74"/>
      <c r="AZ73" s="72"/>
      <c r="BA73" s="72"/>
    </row>
    <row r="74" spans="1:53" x14ac:dyDescent="0.25">
      <c r="A74" s="28" t="s">
        <v>71</v>
      </c>
      <c r="B74" s="234" t="s">
        <v>72</v>
      </c>
      <c r="C74" s="49" t="s">
        <v>188</v>
      </c>
      <c r="D74" s="49" t="s">
        <v>189</v>
      </c>
      <c r="E74" s="49" t="s">
        <v>99</v>
      </c>
      <c r="F74" s="239">
        <f>SUMPRODUCT(($A:$A=racers[[#This Row],[Cat]])*($G:$G&gt;racers[[#This Row],[2017 ARC Series Points]]))+1</f>
        <v>41</v>
      </c>
      <c r="G74" s="205">
        <f t="shared" si="10"/>
        <v>0</v>
      </c>
      <c r="H74" s="230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74" s="231">
        <v>0</v>
      </c>
      <c r="J74" s="56">
        <v>0</v>
      </c>
      <c r="K74" s="286">
        <v>0</v>
      </c>
      <c r="L74" s="294">
        <v>0</v>
      </c>
      <c r="M74" s="295">
        <v>0</v>
      </c>
      <c r="N74" s="294">
        <v>0</v>
      </c>
      <c r="O74" s="218">
        <f t="shared" si="11"/>
        <v>0</v>
      </c>
      <c r="P74" s="241">
        <f t="shared" si="12"/>
        <v>0</v>
      </c>
      <c r="Q74" s="242">
        <f t="shared" si="13"/>
        <v>0</v>
      </c>
      <c r="R74" s="243">
        <f t="shared" si="14"/>
        <v>0</v>
      </c>
      <c r="S74" s="244"/>
      <c r="T74" s="224"/>
      <c r="U74" s="225"/>
      <c r="V74" s="226"/>
      <c r="W74" s="224"/>
      <c r="X74" s="225"/>
      <c r="Y74" s="29"/>
      <c r="Z74" s="226"/>
      <c r="AA74" s="29"/>
      <c r="AB74" s="225"/>
      <c r="AC74" s="224"/>
      <c r="AD74" s="225"/>
      <c r="AE74" s="226"/>
      <c r="AF74" s="29"/>
      <c r="AG74" s="227"/>
      <c r="AH74" s="224"/>
      <c r="AI74" s="226"/>
      <c r="AJ74" s="225"/>
      <c r="AK74" s="29"/>
      <c r="AL74" s="29"/>
      <c r="AM74" s="224"/>
      <c r="AN74" s="225"/>
      <c r="AO74" s="226"/>
      <c r="AP74" s="225"/>
      <c r="AQ74" s="225"/>
      <c r="AR74" s="225"/>
      <c r="AS74" s="224"/>
      <c r="AT74" s="29"/>
      <c r="AU74" s="224"/>
      <c r="AV74" s="29"/>
      <c r="AW74" s="224"/>
      <c r="AX74" s="225"/>
      <c r="AY74" s="226"/>
      <c r="AZ74" s="224"/>
      <c r="BA74" s="224"/>
    </row>
    <row r="75" spans="1:53" x14ac:dyDescent="0.25">
      <c r="A75" s="28" t="s">
        <v>71</v>
      </c>
      <c r="B75" s="236" t="s">
        <v>72</v>
      </c>
      <c r="C75" s="69" t="s">
        <v>190</v>
      </c>
      <c r="D75" s="69" t="s">
        <v>191</v>
      </c>
      <c r="E75" s="69" t="s">
        <v>192</v>
      </c>
      <c r="F75" s="301">
        <f>SUMPRODUCT(($A:$A=racers[[#This Row],[Cat]])*($G:$G&gt;racers[[#This Row],[2017 ARC Series Points]]))+1</f>
        <v>41</v>
      </c>
      <c r="G75" s="205">
        <f t="shared" si="10"/>
        <v>0</v>
      </c>
      <c r="H75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75" s="220">
        <v>0</v>
      </c>
      <c r="J75" s="79">
        <v>0</v>
      </c>
      <c r="K75" s="290">
        <v>0</v>
      </c>
      <c r="L75" s="288">
        <v>0</v>
      </c>
      <c r="M75" s="285">
        <v>0</v>
      </c>
      <c r="N75" s="293">
        <v>0</v>
      </c>
      <c r="O75" s="203">
        <f t="shared" si="11"/>
        <v>0</v>
      </c>
      <c r="P75" s="213">
        <f t="shared" si="12"/>
        <v>0</v>
      </c>
      <c r="Q75" s="214">
        <f t="shared" si="13"/>
        <v>0</v>
      </c>
      <c r="R75" s="302">
        <f t="shared" si="14"/>
        <v>0</v>
      </c>
      <c r="S75" s="223"/>
      <c r="T75" s="72"/>
      <c r="U75" s="73"/>
      <c r="V75" s="74"/>
      <c r="W75" s="72"/>
      <c r="X75" s="73"/>
      <c r="Y75" s="71"/>
      <c r="Z75" s="74"/>
      <c r="AA75" s="71"/>
      <c r="AB75" s="73"/>
      <c r="AC75" s="72"/>
      <c r="AD75" s="73"/>
      <c r="AE75" s="74"/>
      <c r="AF75" s="71"/>
      <c r="AG75" s="75"/>
      <c r="AH75" s="72"/>
      <c r="AI75" s="74"/>
      <c r="AJ75" s="73"/>
      <c r="AK75" s="71"/>
      <c r="AL75" s="71"/>
      <c r="AM75" s="72"/>
      <c r="AN75" s="73"/>
      <c r="AO75" s="74"/>
      <c r="AP75" s="73"/>
      <c r="AQ75" s="73"/>
      <c r="AR75" s="73"/>
      <c r="AS75" s="72"/>
      <c r="AT75" s="71"/>
      <c r="AU75" s="72"/>
      <c r="AV75" s="71"/>
      <c r="AW75" s="72"/>
      <c r="AX75" s="73"/>
      <c r="AY75" s="74"/>
      <c r="AZ75" s="72"/>
      <c r="BA75" s="72"/>
    </row>
    <row r="76" spans="1:53" x14ac:dyDescent="0.25">
      <c r="A76" s="296" t="s">
        <v>71</v>
      </c>
      <c r="B76" s="236" t="s">
        <v>72</v>
      </c>
      <c r="C76" s="69" t="s">
        <v>193</v>
      </c>
      <c r="D76" s="69" t="s">
        <v>194</v>
      </c>
      <c r="E76" s="69" t="s">
        <v>183</v>
      </c>
      <c r="F76" s="301">
        <f>SUMPRODUCT(($A:$A=racers[[#This Row],[Cat]])*($G:$G&gt;racers[[#This Row],[2017 ARC Series Points]]))+1</f>
        <v>41</v>
      </c>
      <c r="G76" s="205">
        <f t="shared" si="10"/>
        <v>0</v>
      </c>
      <c r="H76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76" s="220">
        <v>0</v>
      </c>
      <c r="J76" s="79">
        <v>0</v>
      </c>
      <c r="K76" s="290">
        <v>0</v>
      </c>
      <c r="L76" s="288">
        <v>0</v>
      </c>
      <c r="M76" s="285">
        <v>0</v>
      </c>
      <c r="N76" s="293">
        <v>0</v>
      </c>
      <c r="O76" s="203">
        <f t="shared" si="11"/>
        <v>0</v>
      </c>
      <c r="P76" s="213">
        <f t="shared" si="12"/>
        <v>0</v>
      </c>
      <c r="Q76" s="214">
        <f t="shared" si="13"/>
        <v>0</v>
      </c>
      <c r="R76" s="302">
        <f t="shared" si="14"/>
        <v>0</v>
      </c>
      <c r="S76" s="223"/>
      <c r="T76" s="72"/>
      <c r="U76" s="73"/>
      <c r="V76" s="74"/>
      <c r="W76" s="72"/>
      <c r="X76" s="73"/>
      <c r="Y76" s="71"/>
      <c r="Z76" s="74"/>
      <c r="AA76" s="71"/>
      <c r="AB76" s="73"/>
      <c r="AC76" s="72"/>
      <c r="AD76" s="73"/>
      <c r="AE76" s="74"/>
      <c r="AF76" s="71"/>
      <c r="AG76" s="75"/>
      <c r="AH76" s="72"/>
      <c r="AI76" s="74"/>
      <c r="AJ76" s="73"/>
      <c r="AK76" s="71"/>
      <c r="AL76" s="71"/>
      <c r="AM76" s="72"/>
      <c r="AN76" s="73"/>
      <c r="AO76" s="74"/>
      <c r="AP76" s="73"/>
      <c r="AQ76" s="73"/>
      <c r="AR76" s="73"/>
      <c r="AS76" s="72"/>
      <c r="AT76" s="71"/>
      <c r="AU76" s="72"/>
      <c r="AV76" s="71"/>
      <c r="AW76" s="72"/>
      <c r="AX76" s="73"/>
      <c r="AY76" s="74"/>
      <c r="AZ76" s="72"/>
      <c r="BA76" s="72"/>
    </row>
    <row r="77" spans="1:53" x14ac:dyDescent="0.25">
      <c r="A77" s="296" t="s">
        <v>71</v>
      </c>
      <c r="B77" s="236" t="s">
        <v>72</v>
      </c>
      <c r="C77" s="69" t="s">
        <v>195</v>
      </c>
      <c r="D77" s="69" t="s">
        <v>196</v>
      </c>
      <c r="E77" s="69" t="s">
        <v>70</v>
      </c>
      <c r="F77" s="301">
        <f>SUMPRODUCT(($A:$A=racers[[#This Row],[Cat]])*($G:$G&gt;racers[[#This Row],[2017 ARC Series Points]]))+1</f>
        <v>41</v>
      </c>
      <c r="G77" s="238">
        <f t="shared" si="10"/>
        <v>0</v>
      </c>
      <c r="H77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77" s="220">
        <v>0</v>
      </c>
      <c r="J77" s="79">
        <v>0</v>
      </c>
      <c r="K77" s="290">
        <v>0</v>
      </c>
      <c r="L77" s="288">
        <v>0</v>
      </c>
      <c r="M77" s="285">
        <v>0</v>
      </c>
      <c r="N77" s="293">
        <v>0</v>
      </c>
      <c r="O77" s="203">
        <f t="shared" si="11"/>
        <v>0</v>
      </c>
      <c r="P77" s="213">
        <f t="shared" si="12"/>
        <v>0</v>
      </c>
      <c r="Q77" s="214">
        <f t="shared" si="13"/>
        <v>0</v>
      </c>
      <c r="R77" s="302">
        <f t="shared" si="14"/>
        <v>0</v>
      </c>
      <c r="S77" s="223"/>
      <c r="T77" s="72"/>
      <c r="U77" s="73"/>
      <c r="V77" s="74"/>
      <c r="W77" s="72"/>
      <c r="X77" s="73"/>
      <c r="Y77" s="71"/>
      <c r="Z77" s="74"/>
      <c r="AA77" s="71"/>
      <c r="AB77" s="73"/>
      <c r="AC77" s="72"/>
      <c r="AD77" s="73"/>
      <c r="AE77" s="74"/>
      <c r="AF77" s="71"/>
      <c r="AG77" s="75"/>
      <c r="AH77" s="72"/>
      <c r="AI77" s="74"/>
      <c r="AJ77" s="73"/>
      <c r="AK77" s="71"/>
      <c r="AL77" s="71"/>
      <c r="AM77" s="72"/>
      <c r="AN77" s="73"/>
      <c r="AO77" s="74"/>
      <c r="AP77" s="73"/>
      <c r="AQ77" s="73"/>
      <c r="AR77" s="73"/>
      <c r="AS77" s="72"/>
      <c r="AT77" s="71"/>
      <c r="AU77" s="72"/>
      <c r="AV77" s="71"/>
      <c r="AW77" s="72"/>
      <c r="AX77" s="73"/>
      <c r="AY77" s="74"/>
      <c r="AZ77" s="72"/>
      <c r="BA77" s="72"/>
    </row>
    <row r="78" spans="1:53" x14ac:dyDescent="0.25">
      <c r="A78" s="296" t="s">
        <v>71</v>
      </c>
      <c r="B78" s="310" t="s">
        <v>72</v>
      </c>
      <c r="C78" s="69" t="s">
        <v>197</v>
      </c>
      <c r="D78" s="69" t="s">
        <v>198</v>
      </c>
      <c r="E78" s="69" t="s">
        <v>75</v>
      </c>
      <c r="F78" s="281">
        <f>SUMPRODUCT(($A:$A=racers[[#This Row],[Cat]])*($G:$G&gt;racers[[#This Row],[2017 ARC Series Points]]))+1</f>
        <v>41</v>
      </c>
      <c r="G78" s="311">
        <f t="shared" si="10"/>
        <v>0</v>
      </c>
      <c r="H78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78" s="220">
        <v>0</v>
      </c>
      <c r="J78" s="79">
        <v>0</v>
      </c>
      <c r="K78" s="290">
        <v>0</v>
      </c>
      <c r="L78" s="288">
        <v>0</v>
      </c>
      <c r="M78" s="285">
        <v>0</v>
      </c>
      <c r="N78" s="284">
        <v>0</v>
      </c>
      <c r="O78" s="203">
        <f t="shared" si="11"/>
        <v>0</v>
      </c>
      <c r="P78" s="213">
        <f t="shared" si="12"/>
        <v>0</v>
      </c>
      <c r="Q78" s="214">
        <f t="shared" si="13"/>
        <v>0</v>
      </c>
      <c r="R78" s="302">
        <f t="shared" si="14"/>
        <v>0</v>
      </c>
      <c r="S78" s="223"/>
      <c r="T78" s="72"/>
      <c r="U78" s="73"/>
      <c r="V78" s="74"/>
      <c r="W78" s="72"/>
      <c r="X78" s="73"/>
      <c r="Y78" s="71"/>
      <c r="Z78" s="74"/>
      <c r="AA78" s="71"/>
      <c r="AB78" s="73"/>
      <c r="AC78" s="72"/>
      <c r="AD78" s="73"/>
      <c r="AE78" s="74"/>
      <c r="AF78" s="71"/>
      <c r="AG78" s="75"/>
      <c r="AH78" s="72"/>
      <c r="AI78" s="74"/>
      <c r="AJ78" s="73"/>
      <c r="AK78" s="71"/>
      <c r="AL78" s="71"/>
      <c r="AM78" s="72"/>
      <c r="AN78" s="73"/>
      <c r="AO78" s="74"/>
      <c r="AP78" s="73"/>
      <c r="AQ78" s="73"/>
      <c r="AR78" s="73"/>
      <c r="AS78" s="72"/>
      <c r="AT78" s="71"/>
      <c r="AU78" s="72"/>
      <c r="AV78" s="71"/>
      <c r="AW78" s="72"/>
      <c r="AX78" s="73"/>
      <c r="AY78" s="74"/>
      <c r="AZ78" s="72"/>
      <c r="BA78" s="72"/>
    </row>
    <row r="79" spans="1:53" x14ac:dyDescent="0.25">
      <c r="A79" s="296" t="s">
        <v>71</v>
      </c>
      <c r="B79" s="310" t="s">
        <v>72</v>
      </c>
      <c r="C79" s="69" t="s">
        <v>199</v>
      </c>
      <c r="D79" s="69" t="s">
        <v>200</v>
      </c>
      <c r="E79" s="69" t="s">
        <v>159</v>
      </c>
      <c r="F79" s="281">
        <f>SUMPRODUCT(($A:$A=racers[[#This Row],[Cat]])*($G:$G&gt;racers[[#This Row],[2017 ARC Series Points]]))+1</f>
        <v>41</v>
      </c>
      <c r="G79" s="311">
        <f t="shared" si="10"/>
        <v>0</v>
      </c>
      <c r="H79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79" s="220">
        <v>0</v>
      </c>
      <c r="J79" s="79">
        <v>0</v>
      </c>
      <c r="K79" s="290">
        <v>0</v>
      </c>
      <c r="L79" s="288">
        <v>0</v>
      </c>
      <c r="M79" s="285">
        <v>0</v>
      </c>
      <c r="N79" s="284">
        <v>0</v>
      </c>
      <c r="O79" s="203">
        <f t="shared" si="11"/>
        <v>0</v>
      </c>
      <c r="P79" s="213">
        <f t="shared" si="12"/>
        <v>0</v>
      </c>
      <c r="Q79" s="214">
        <f t="shared" si="13"/>
        <v>0</v>
      </c>
      <c r="R79" s="302">
        <f t="shared" si="14"/>
        <v>0</v>
      </c>
      <c r="S79" s="223"/>
      <c r="T79" s="72"/>
      <c r="U79" s="73"/>
      <c r="V79" s="74"/>
      <c r="W79" s="72"/>
      <c r="X79" s="73"/>
      <c r="Y79" s="71"/>
      <c r="Z79" s="74"/>
      <c r="AA79" s="71"/>
      <c r="AB79" s="73"/>
      <c r="AC79" s="72"/>
      <c r="AD79" s="73"/>
      <c r="AE79" s="74"/>
      <c r="AF79" s="71"/>
      <c r="AG79" s="75"/>
      <c r="AH79" s="72"/>
      <c r="AI79" s="74"/>
      <c r="AJ79" s="73"/>
      <c r="AK79" s="71"/>
      <c r="AL79" s="71"/>
      <c r="AM79" s="72"/>
      <c r="AN79" s="73"/>
      <c r="AO79" s="74"/>
      <c r="AP79" s="73"/>
      <c r="AQ79" s="73"/>
      <c r="AR79" s="73"/>
      <c r="AS79" s="72"/>
      <c r="AT79" s="71"/>
      <c r="AU79" s="72"/>
      <c r="AV79" s="71"/>
      <c r="AW79" s="72"/>
      <c r="AX79" s="73"/>
      <c r="AY79" s="74"/>
      <c r="AZ79" s="72"/>
      <c r="BA79" s="72"/>
    </row>
    <row r="80" spans="1:53" x14ac:dyDescent="0.25">
      <c r="A80" s="296" t="s">
        <v>71</v>
      </c>
      <c r="B80" s="310" t="s">
        <v>72</v>
      </c>
      <c r="C80" s="69" t="s">
        <v>201</v>
      </c>
      <c r="D80" s="69" t="s">
        <v>202</v>
      </c>
      <c r="E80" s="69" t="s">
        <v>192</v>
      </c>
      <c r="F80" s="281">
        <f>SUMPRODUCT(($A:$A=racers[[#This Row],[Cat]])*($G:$G&gt;racers[[#This Row],[2017 ARC Series Points]]))+1</f>
        <v>41</v>
      </c>
      <c r="G80" s="311">
        <f t="shared" si="10"/>
        <v>0</v>
      </c>
      <c r="H80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80" s="220">
        <v>0</v>
      </c>
      <c r="J80" s="79">
        <v>0</v>
      </c>
      <c r="K80" s="290">
        <v>0</v>
      </c>
      <c r="L80" s="288">
        <v>0</v>
      </c>
      <c r="M80" s="285">
        <v>0</v>
      </c>
      <c r="N80" s="284">
        <v>0</v>
      </c>
      <c r="O80" s="203">
        <f t="shared" si="11"/>
        <v>0</v>
      </c>
      <c r="P80" s="213">
        <f t="shared" si="12"/>
        <v>0</v>
      </c>
      <c r="Q80" s="214">
        <f t="shared" si="13"/>
        <v>0</v>
      </c>
      <c r="R80" s="302">
        <f t="shared" si="14"/>
        <v>0</v>
      </c>
      <c r="S80" s="223"/>
      <c r="T80" s="72"/>
      <c r="U80" s="73"/>
      <c r="V80" s="74"/>
      <c r="W80" s="72"/>
      <c r="X80" s="73"/>
      <c r="Y80" s="71"/>
      <c r="Z80" s="74"/>
      <c r="AA80" s="71"/>
      <c r="AB80" s="73"/>
      <c r="AC80" s="72"/>
      <c r="AD80" s="73"/>
      <c r="AE80" s="74"/>
      <c r="AF80" s="71"/>
      <c r="AG80" s="75"/>
      <c r="AH80" s="72"/>
      <c r="AI80" s="74"/>
      <c r="AJ80" s="73"/>
      <c r="AK80" s="71"/>
      <c r="AL80" s="71"/>
      <c r="AM80" s="72"/>
      <c r="AN80" s="73"/>
      <c r="AO80" s="74"/>
      <c r="AP80" s="73"/>
      <c r="AQ80" s="73"/>
      <c r="AR80" s="73"/>
      <c r="AS80" s="72"/>
      <c r="AT80" s="71"/>
      <c r="AU80" s="72"/>
      <c r="AV80" s="71"/>
      <c r="AW80" s="72"/>
      <c r="AX80" s="73"/>
      <c r="AY80" s="74"/>
      <c r="AZ80" s="72"/>
      <c r="BA80" s="72"/>
    </row>
    <row r="81" spans="1:53" x14ac:dyDescent="0.25">
      <c r="A81" s="296" t="s">
        <v>71</v>
      </c>
      <c r="B81" s="310" t="s">
        <v>72</v>
      </c>
      <c r="C81" s="69" t="s">
        <v>203</v>
      </c>
      <c r="D81" s="69" t="s">
        <v>204</v>
      </c>
      <c r="E81" s="69" t="s">
        <v>183</v>
      </c>
      <c r="F81" s="281">
        <f>SUMPRODUCT(($A:$A=racers[[#This Row],[Cat]])*($G:$G&gt;racers[[#This Row],[2017 ARC Series Points]]))+1</f>
        <v>41</v>
      </c>
      <c r="G81" s="311">
        <f t="shared" si="10"/>
        <v>0</v>
      </c>
      <c r="H81" s="32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81" s="220">
        <v>0</v>
      </c>
      <c r="J81" s="79">
        <v>0</v>
      </c>
      <c r="K81" s="290">
        <v>0</v>
      </c>
      <c r="L81" s="288">
        <v>0</v>
      </c>
      <c r="M81" s="285">
        <v>0</v>
      </c>
      <c r="N81" s="284">
        <v>0</v>
      </c>
      <c r="O81" s="203">
        <f t="shared" si="11"/>
        <v>0</v>
      </c>
      <c r="P81" s="213">
        <f t="shared" si="12"/>
        <v>0</v>
      </c>
      <c r="Q81" s="214">
        <f t="shared" si="13"/>
        <v>0</v>
      </c>
      <c r="R81" s="302">
        <f t="shared" si="14"/>
        <v>0</v>
      </c>
      <c r="S81" s="223"/>
      <c r="T81" s="72"/>
      <c r="U81" s="73"/>
      <c r="V81" s="74"/>
      <c r="W81" s="72"/>
      <c r="X81" s="73"/>
      <c r="Y81" s="71"/>
      <c r="Z81" s="74"/>
      <c r="AA81" s="71"/>
      <c r="AB81" s="73"/>
      <c r="AC81" s="72"/>
      <c r="AD81" s="73"/>
      <c r="AE81" s="74"/>
      <c r="AF81" s="71"/>
      <c r="AG81" s="75"/>
      <c r="AH81" s="72"/>
      <c r="AI81" s="74"/>
      <c r="AJ81" s="73"/>
      <c r="AK81" s="71"/>
      <c r="AL81" s="71"/>
      <c r="AM81" s="72"/>
      <c r="AN81" s="73"/>
      <c r="AO81" s="74"/>
      <c r="AP81" s="73"/>
      <c r="AQ81" s="73"/>
      <c r="AR81" s="73"/>
      <c r="AS81" s="72"/>
      <c r="AT81" s="71"/>
      <c r="AU81" s="72"/>
      <c r="AV81" s="71"/>
      <c r="AW81" s="72"/>
      <c r="AX81" s="73"/>
      <c r="AY81" s="74"/>
      <c r="AZ81" s="72"/>
      <c r="BA81" s="72"/>
    </row>
    <row r="82" spans="1:53" x14ac:dyDescent="0.25">
      <c r="A82" s="296" t="s">
        <v>71</v>
      </c>
      <c r="B82" s="310" t="s">
        <v>72</v>
      </c>
      <c r="C82" s="69" t="s">
        <v>205</v>
      </c>
      <c r="D82" s="69" t="s">
        <v>206</v>
      </c>
      <c r="E82" s="69" t="s">
        <v>70</v>
      </c>
      <c r="F82" s="202">
        <f>SUMPRODUCT(($A:$A=racers[[#This Row],[Cat]])*($G:$G&gt;racers[[#This Row],[2017 ARC Series Points]]))+1</f>
        <v>41</v>
      </c>
      <c r="G82" s="238">
        <f t="shared" si="10"/>
        <v>0</v>
      </c>
      <c r="H82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82" s="220">
        <v>0</v>
      </c>
      <c r="J82" s="79">
        <v>0</v>
      </c>
      <c r="K82" s="290">
        <v>0</v>
      </c>
      <c r="L82" s="293">
        <v>0</v>
      </c>
      <c r="M82" s="285">
        <v>0</v>
      </c>
      <c r="N82" s="293">
        <v>0</v>
      </c>
      <c r="O82" s="203">
        <f t="shared" si="11"/>
        <v>0</v>
      </c>
      <c r="P82" s="213">
        <f t="shared" si="12"/>
        <v>0</v>
      </c>
      <c r="Q82" s="214">
        <f t="shared" si="13"/>
        <v>0</v>
      </c>
      <c r="R82" s="221">
        <f t="shared" si="14"/>
        <v>0</v>
      </c>
      <c r="S82" s="223"/>
      <c r="T82" s="72"/>
      <c r="U82" s="73"/>
      <c r="V82" s="74"/>
      <c r="W82" s="72"/>
      <c r="X82" s="73"/>
      <c r="Y82" s="71"/>
      <c r="Z82" s="74"/>
      <c r="AA82" s="71"/>
      <c r="AB82" s="73"/>
      <c r="AC82" s="72"/>
      <c r="AD82" s="73"/>
      <c r="AE82" s="74"/>
      <c r="AF82" s="71"/>
      <c r="AG82" s="75"/>
      <c r="AH82" s="72"/>
      <c r="AI82" s="74"/>
      <c r="AJ82" s="73"/>
      <c r="AK82" s="71"/>
      <c r="AL82" s="71"/>
      <c r="AM82" s="72"/>
      <c r="AN82" s="73"/>
      <c r="AO82" s="74"/>
      <c r="AP82" s="73"/>
      <c r="AQ82" s="73"/>
      <c r="AR82" s="73"/>
      <c r="AS82" s="72"/>
      <c r="AT82" s="71"/>
      <c r="AU82" s="72"/>
      <c r="AV82" s="71"/>
      <c r="AW82" s="72"/>
      <c r="AX82" s="73"/>
      <c r="AY82" s="74"/>
      <c r="AZ82" s="72"/>
      <c r="BA82" s="72"/>
    </row>
    <row r="83" spans="1:53" x14ac:dyDescent="0.25">
      <c r="A83" s="296" t="s">
        <v>71</v>
      </c>
      <c r="B83" s="310" t="s">
        <v>72</v>
      </c>
      <c r="C83" s="69" t="s">
        <v>208</v>
      </c>
      <c r="D83" s="69" t="s">
        <v>209</v>
      </c>
      <c r="E83" s="69" t="s">
        <v>75</v>
      </c>
      <c r="F83" s="202">
        <f>SUMPRODUCT(($A:$A=racers[[#This Row],[Cat]])*($G:$G&gt;racers[[#This Row],[2017 ARC Series Points]]))+1</f>
        <v>41</v>
      </c>
      <c r="G83" s="238">
        <f t="shared" si="10"/>
        <v>0</v>
      </c>
      <c r="H83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83" s="220">
        <v>0</v>
      </c>
      <c r="J83" s="79">
        <v>0</v>
      </c>
      <c r="K83" s="290">
        <v>0</v>
      </c>
      <c r="L83" s="293">
        <v>0</v>
      </c>
      <c r="M83" s="285">
        <v>0</v>
      </c>
      <c r="N83" s="293">
        <v>0</v>
      </c>
      <c r="O83" s="203">
        <f t="shared" si="11"/>
        <v>0</v>
      </c>
      <c r="P83" s="213">
        <f t="shared" si="12"/>
        <v>0</v>
      </c>
      <c r="Q83" s="214">
        <f t="shared" si="13"/>
        <v>0</v>
      </c>
      <c r="R83" s="221">
        <f t="shared" si="14"/>
        <v>0</v>
      </c>
      <c r="S83" s="223"/>
      <c r="T83" s="72"/>
      <c r="U83" s="73"/>
      <c r="V83" s="74"/>
      <c r="W83" s="72"/>
      <c r="X83" s="73"/>
      <c r="Y83" s="71"/>
      <c r="Z83" s="74"/>
      <c r="AA83" s="71"/>
      <c r="AB83" s="73"/>
      <c r="AC83" s="72"/>
      <c r="AD83" s="73"/>
      <c r="AE83" s="74"/>
      <c r="AF83" s="71"/>
      <c r="AG83" s="75"/>
      <c r="AH83" s="72"/>
      <c r="AI83" s="74"/>
      <c r="AJ83" s="73"/>
      <c r="AK83" s="71"/>
      <c r="AL83" s="71"/>
      <c r="AM83" s="72"/>
      <c r="AN83" s="73"/>
      <c r="AO83" s="74"/>
      <c r="AP83" s="73"/>
      <c r="AQ83" s="73"/>
      <c r="AR83" s="73"/>
      <c r="AS83" s="72"/>
      <c r="AT83" s="71"/>
      <c r="AU83" s="72"/>
      <c r="AV83" s="71"/>
      <c r="AW83" s="72"/>
      <c r="AX83" s="73"/>
      <c r="AY83" s="74"/>
      <c r="AZ83" s="72"/>
      <c r="BA83" s="72"/>
    </row>
    <row r="84" spans="1:53" x14ac:dyDescent="0.25">
      <c r="A84" s="296" t="s">
        <v>71</v>
      </c>
      <c r="B84" s="310" t="s">
        <v>72</v>
      </c>
      <c r="C84" s="69" t="s">
        <v>212</v>
      </c>
      <c r="D84" s="69" t="s">
        <v>91</v>
      </c>
      <c r="E84" s="69" t="s">
        <v>70</v>
      </c>
      <c r="F84" s="202">
        <f>SUMPRODUCT(($A:$A=racers[[#This Row],[Cat]])*($G:$G&gt;racers[[#This Row],[2017 ARC Series Points]]))+1</f>
        <v>41</v>
      </c>
      <c r="G84" s="238">
        <f t="shared" si="10"/>
        <v>0</v>
      </c>
      <c r="H84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84" s="220">
        <v>0</v>
      </c>
      <c r="J84" s="79">
        <v>0</v>
      </c>
      <c r="K84" s="290">
        <v>0</v>
      </c>
      <c r="L84" s="293">
        <v>0</v>
      </c>
      <c r="M84" s="285">
        <v>0</v>
      </c>
      <c r="N84" s="293">
        <v>0</v>
      </c>
      <c r="O84" s="203">
        <f t="shared" si="11"/>
        <v>0</v>
      </c>
      <c r="P84" s="213">
        <f t="shared" si="12"/>
        <v>0</v>
      </c>
      <c r="Q84" s="214">
        <f t="shared" si="13"/>
        <v>0</v>
      </c>
      <c r="R84" s="221">
        <f t="shared" si="14"/>
        <v>0</v>
      </c>
      <c r="S84" s="223"/>
      <c r="T84" s="72"/>
      <c r="U84" s="73"/>
      <c r="V84" s="74"/>
      <c r="W84" s="72"/>
      <c r="X84" s="73"/>
      <c r="Y84" s="71"/>
      <c r="Z84" s="74"/>
      <c r="AA84" s="71"/>
      <c r="AB84" s="73"/>
      <c r="AC84" s="72"/>
      <c r="AD84" s="73"/>
      <c r="AE84" s="74"/>
      <c r="AF84" s="71"/>
      <c r="AG84" s="75"/>
      <c r="AH84" s="72"/>
      <c r="AI84" s="74"/>
      <c r="AJ84" s="73"/>
      <c r="AK84" s="71"/>
      <c r="AL84" s="71"/>
      <c r="AM84" s="72"/>
      <c r="AN84" s="73"/>
      <c r="AO84" s="74"/>
      <c r="AP84" s="73"/>
      <c r="AQ84" s="73"/>
      <c r="AR84" s="73"/>
      <c r="AS84" s="72"/>
      <c r="AT84" s="71"/>
      <c r="AU84" s="72"/>
      <c r="AV84" s="71"/>
      <c r="AW84" s="72"/>
      <c r="AX84" s="73"/>
      <c r="AY84" s="74"/>
      <c r="AZ84" s="72"/>
      <c r="BA84" s="72"/>
    </row>
    <row r="85" spans="1:53" x14ac:dyDescent="0.25">
      <c r="A85" s="232" t="s">
        <v>71</v>
      </c>
      <c r="B85" s="236" t="s">
        <v>72</v>
      </c>
      <c r="C85" s="69" t="s">
        <v>213</v>
      </c>
      <c r="D85" s="69" t="s">
        <v>214</v>
      </c>
      <c r="E85" s="69" t="s">
        <v>70</v>
      </c>
      <c r="F85" s="202">
        <f>SUMPRODUCT(($A:$A=racers[[#This Row],[Cat]])*($G:$G&gt;racers[[#This Row],[2017 ARC Series Points]]))+1</f>
        <v>41</v>
      </c>
      <c r="G85" s="238">
        <f t="shared" si="10"/>
        <v>0</v>
      </c>
      <c r="H85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85" s="220">
        <v>0</v>
      </c>
      <c r="J85" s="79">
        <v>0</v>
      </c>
      <c r="K85" s="290">
        <v>0</v>
      </c>
      <c r="L85" s="293">
        <v>0</v>
      </c>
      <c r="M85" s="285">
        <v>0</v>
      </c>
      <c r="N85" s="293">
        <v>0</v>
      </c>
      <c r="O85" s="203">
        <f t="shared" si="11"/>
        <v>0</v>
      </c>
      <c r="P85" s="213">
        <f t="shared" si="12"/>
        <v>0</v>
      </c>
      <c r="Q85" s="214">
        <f t="shared" si="13"/>
        <v>0</v>
      </c>
      <c r="R85" s="221">
        <f t="shared" si="14"/>
        <v>0</v>
      </c>
      <c r="S85" s="223"/>
      <c r="T85" s="72"/>
      <c r="U85" s="73"/>
      <c r="V85" s="74"/>
      <c r="W85" s="72"/>
      <c r="X85" s="73"/>
      <c r="Y85" s="71"/>
      <c r="Z85" s="74"/>
      <c r="AA85" s="71"/>
      <c r="AB85" s="73"/>
      <c r="AC85" s="72"/>
      <c r="AD85" s="73"/>
      <c r="AE85" s="74"/>
      <c r="AF85" s="71"/>
      <c r="AG85" s="75"/>
      <c r="AH85" s="72"/>
      <c r="AI85" s="74"/>
      <c r="AJ85" s="73"/>
      <c r="AK85" s="71"/>
      <c r="AL85" s="71"/>
      <c r="AM85" s="72"/>
      <c r="AN85" s="73"/>
      <c r="AO85" s="74"/>
      <c r="AP85" s="73"/>
      <c r="AQ85" s="73"/>
      <c r="AR85" s="73"/>
      <c r="AS85" s="72"/>
      <c r="AT85" s="71"/>
      <c r="AU85" s="72"/>
      <c r="AV85" s="71"/>
      <c r="AW85" s="72"/>
      <c r="AX85" s="73"/>
      <c r="AY85" s="74"/>
      <c r="AZ85" s="72"/>
      <c r="BA85" s="72"/>
    </row>
    <row r="86" spans="1:53" x14ac:dyDescent="0.25">
      <c r="A86" s="232" t="s">
        <v>71</v>
      </c>
      <c r="B86" s="236" t="s">
        <v>72</v>
      </c>
      <c r="C86" s="69" t="s">
        <v>215</v>
      </c>
      <c r="D86" s="69" t="s">
        <v>216</v>
      </c>
      <c r="E86" s="69" t="s">
        <v>67</v>
      </c>
      <c r="F86" s="202">
        <f>SUMPRODUCT(($A:$A=racers[[#This Row],[Cat]])*($G:$G&gt;racers[[#This Row],[2017 ARC Series Points]]))+1</f>
        <v>41</v>
      </c>
      <c r="G86" s="238">
        <f t="shared" si="10"/>
        <v>0</v>
      </c>
      <c r="H86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86" s="220">
        <v>0</v>
      </c>
      <c r="J86" s="79">
        <v>0</v>
      </c>
      <c r="K86" s="290">
        <v>0</v>
      </c>
      <c r="L86" s="293">
        <v>0</v>
      </c>
      <c r="M86" s="285">
        <v>0</v>
      </c>
      <c r="N86" s="293">
        <v>0</v>
      </c>
      <c r="O86" s="203">
        <f t="shared" si="11"/>
        <v>0</v>
      </c>
      <c r="P86" s="213">
        <f t="shared" si="12"/>
        <v>0</v>
      </c>
      <c r="Q86" s="214">
        <f t="shared" si="13"/>
        <v>0</v>
      </c>
      <c r="R86" s="221">
        <f t="shared" si="14"/>
        <v>0</v>
      </c>
      <c r="S86" s="223"/>
      <c r="T86" s="72"/>
      <c r="U86" s="73"/>
      <c r="V86" s="74"/>
      <c r="W86" s="72"/>
      <c r="X86" s="73"/>
      <c r="Y86" s="71"/>
      <c r="Z86" s="74"/>
      <c r="AA86" s="71"/>
      <c r="AB86" s="73"/>
      <c r="AC86" s="72"/>
      <c r="AD86" s="73"/>
      <c r="AE86" s="74"/>
      <c r="AF86" s="71"/>
      <c r="AG86" s="75"/>
      <c r="AH86" s="72"/>
      <c r="AI86" s="74"/>
      <c r="AJ86" s="73"/>
      <c r="AK86" s="71"/>
      <c r="AL86" s="71"/>
      <c r="AM86" s="72"/>
      <c r="AN86" s="73"/>
      <c r="AO86" s="74"/>
      <c r="AP86" s="73"/>
      <c r="AQ86" s="73"/>
      <c r="AR86" s="73"/>
      <c r="AS86" s="72"/>
      <c r="AT86" s="71"/>
      <c r="AU86" s="72"/>
      <c r="AV86" s="71"/>
      <c r="AW86" s="72"/>
      <c r="AX86" s="73"/>
      <c r="AY86" s="74"/>
      <c r="AZ86" s="72"/>
      <c r="BA86" s="72"/>
    </row>
    <row r="87" spans="1:53" x14ac:dyDescent="0.25">
      <c r="A87" s="232" t="s">
        <v>71</v>
      </c>
      <c r="B87" s="236" t="s">
        <v>72</v>
      </c>
      <c r="C87" s="69" t="s">
        <v>217</v>
      </c>
      <c r="D87" s="69" t="s">
        <v>77</v>
      </c>
      <c r="E87" s="69" t="s">
        <v>70</v>
      </c>
      <c r="F87" s="202">
        <f>SUMPRODUCT(($A:$A=racers[[#This Row],[Cat]])*($G:$G&gt;racers[[#This Row],[2017 ARC Series Points]]))+1</f>
        <v>41</v>
      </c>
      <c r="G87" s="282">
        <f t="shared" si="10"/>
        <v>0</v>
      </c>
      <c r="H87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87" s="319">
        <v>0</v>
      </c>
      <c r="J87" s="79">
        <v>0</v>
      </c>
      <c r="K87" s="290">
        <v>0</v>
      </c>
      <c r="L87" s="293">
        <v>0</v>
      </c>
      <c r="M87" s="329">
        <v>0</v>
      </c>
      <c r="N87" s="293">
        <v>0</v>
      </c>
      <c r="O87" s="320">
        <f t="shared" si="11"/>
        <v>0</v>
      </c>
      <c r="P87" s="213">
        <f t="shared" si="12"/>
        <v>0</v>
      </c>
      <c r="Q87" s="214">
        <f t="shared" si="13"/>
        <v>0</v>
      </c>
      <c r="R87" s="221">
        <f t="shared" si="14"/>
        <v>0</v>
      </c>
      <c r="S87" s="321"/>
      <c r="T87" s="72"/>
      <c r="U87" s="73"/>
      <c r="V87" s="74"/>
      <c r="W87" s="72"/>
      <c r="X87" s="73"/>
      <c r="Y87" s="71"/>
      <c r="Z87" s="74"/>
      <c r="AA87" s="71"/>
      <c r="AB87" s="73"/>
      <c r="AC87" s="72"/>
      <c r="AD87" s="73"/>
      <c r="AE87" s="74"/>
      <c r="AF87" s="71"/>
      <c r="AG87" s="75"/>
      <c r="AH87" s="72"/>
      <c r="AI87" s="74"/>
      <c r="AJ87" s="73"/>
      <c r="AK87" s="71"/>
      <c r="AL87" s="71"/>
      <c r="AM87" s="72"/>
      <c r="AN87" s="73"/>
      <c r="AO87" s="74"/>
      <c r="AP87" s="73"/>
      <c r="AQ87" s="73"/>
      <c r="AR87" s="73"/>
      <c r="AS87" s="72"/>
      <c r="AT87" s="71"/>
      <c r="AU87" s="72"/>
      <c r="AV87" s="71"/>
      <c r="AW87" s="72"/>
      <c r="AX87" s="73"/>
      <c r="AY87" s="74"/>
      <c r="AZ87" s="72"/>
      <c r="BA87" s="72"/>
    </row>
    <row r="88" spans="1:53" x14ac:dyDescent="0.25">
      <c r="A88" s="232" t="s">
        <v>71</v>
      </c>
      <c r="B88" s="236" t="s">
        <v>72</v>
      </c>
      <c r="C88" s="69" t="s">
        <v>218</v>
      </c>
      <c r="D88" s="69" t="s">
        <v>219</v>
      </c>
      <c r="E88" s="69" t="s">
        <v>75</v>
      </c>
      <c r="F88" s="202">
        <f>SUMPRODUCT(($A:$A=racers[[#This Row],[Cat]])*($G:$G&gt;racers[[#This Row],[2017 ARC Series Points]]))+1</f>
        <v>41</v>
      </c>
      <c r="G88" s="282">
        <f t="shared" si="10"/>
        <v>0</v>
      </c>
      <c r="H88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88" s="319">
        <v>0</v>
      </c>
      <c r="J88" s="79">
        <v>0</v>
      </c>
      <c r="K88" s="290">
        <v>0</v>
      </c>
      <c r="L88" s="293">
        <v>0</v>
      </c>
      <c r="M88" s="329">
        <v>0</v>
      </c>
      <c r="N88" s="293">
        <v>0</v>
      </c>
      <c r="O88" s="320">
        <f t="shared" si="11"/>
        <v>0</v>
      </c>
      <c r="P88" s="213">
        <f t="shared" si="12"/>
        <v>0</v>
      </c>
      <c r="Q88" s="214">
        <f t="shared" si="13"/>
        <v>0</v>
      </c>
      <c r="R88" s="221">
        <f t="shared" si="14"/>
        <v>0</v>
      </c>
      <c r="S88" s="321"/>
      <c r="T88" s="72"/>
      <c r="U88" s="73"/>
      <c r="V88" s="74"/>
      <c r="W88" s="72"/>
      <c r="X88" s="73"/>
      <c r="Y88" s="71"/>
      <c r="Z88" s="74"/>
      <c r="AA88" s="71"/>
      <c r="AB88" s="73"/>
      <c r="AC88" s="72"/>
      <c r="AD88" s="73"/>
      <c r="AE88" s="74"/>
      <c r="AF88" s="71"/>
      <c r="AG88" s="75"/>
      <c r="AH88" s="72"/>
      <c r="AI88" s="74"/>
      <c r="AJ88" s="73"/>
      <c r="AK88" s="71"/>
      <c r="AL88" s="71"/>
      <c r="AM88" s="72"/>
      <c r="AN88" s="73"/>
      <c r="AO88" s="74"/>
      <c r="AP88" s="73"/>
      <c r="AQ88" s="73"/>
      <c r="AR88" s="73"/>
      <c r="AS88" s="72"/>
      <c r="AT88" s="71"/>
      <c r="AU88" s="72"/>
      <c r="AV88" s="71"/>
      <c r="AW88" s="72"/>
      <c r="AX88" s="73"/>
      <c r="AY88" s="74"/>
      <c r="AZ88" s="72"/>
      <c r="BA88" s="72"/>
    </row>
    <row r="89" spans="1:53" x14ac:dyDescent="0.25">
      <c r="A89" s="232" t="s">
        <v>71</v>
      </c>
      <c r="B89" s="236" t="s">
        <v>72</v>
      </c>
      <c r="C89" s="69" t="s">
        <v>220</v>
      </c>
      <c r="D89" s="69" t="s">
        <v>221</v>
      </c>
      <c r="E89" s="69" t="s">
        <v>107</v>
      </c>
      <c r="F89" s="202">
        <f>SUMPRODUCT(($A:$A=racers[[#This Row],[Cat]])*($G:$G&gt;racers[[#This Row],[2017 ARC Series Points]]))+1</f>
        <v>41</v>
      </c>
      <c r="G89" s="282">
        <f t="shared" si="10"/>
        <v>0</v>
      </c>
      <c r="H89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89" s="319">
        <v>0</v>
      </c>
      <c r="J89" s="79">
        <v>0</v>
      </c>
      <c r="K89" s="290">
        <v>0</v>
      </c>
      <c r="L89" s="293">
        <v>0</v>
      </c>
      <c r="M89" s="329">
        <v>0</v>
      </c>
      <c r="N89" s="293">
        <v>0</v>
      </c>
      <c r="O89" s="320">
        <f t="shared" si="11"/>
        <v>0</v>
      </c>
      <c r="P89" s="213">
        <f t="shared" si="12"/>
        <v>0</v>
      </c>
      <c r="Q89" s="214">
        <f t="shared" si="13"/>
        <v>0</v>
      </c>
      <c r="R89" s="221">
        <f t="shared" si="14"/>
        <v>0</v>
      </c>
      <c r="S89" s="321"/>
      <c r="T89" s="72"/>
      <c r="U89" s="73"/>
      <c r="V89" s="74"/>
      <c r="W89" s="72"/>
      <c r="X89" s="73"/>
      <c r="Y89" s="71"/>
      <c r="Z89" s="74"/>
      <c r="AA89" s="71"/>
      <c r="AB89" s="73"/>
      <c r="AC89" s="72"/>
      <c r="AD89" s="73"/>
      <c r="AE89" s="74"/>
      <c r="AF89" s="71"/>
      <c r="AG89" s="75"/>
      <c r="AH89" s="72"/>
      <c r="AI89" s="74"/>
      <c r="AJ89" s="73"/>
      <c r="AK89" s="71"/>
      <c r="AL89" s="71"/>
      <c r="AM89" s="72"/>
      <c r="AN89" s="73"/>
      <c r="AO89" s="74"/>
      <c r="AP89" s="73"/>
      <c r="AQ89" s="73"/>
      <c r="AR89" s="73"/>
      <c r="AS89" s="72"/>
      <c r="AT89" s="71"/>
      <c r="AU89" s="72"/>
      <c r="AV89" s="71"/>
      <c r="AW89" s="72"/>
      <c r="AX89" s="73"/>
      <c r="AY89" s="74"/>
      <c r="AZ89" s="72"/>
      <c r="BA89" s="72"/>
    </row>
    <row r="90" spans="1:53" x14ac:dyDescent="0.25">
      <c r="A90" s="232" t="s">
        <v>71</v>
      </c>
      <c r="B90" s="236" t="s">
        <v>72</v>
      </c>
      <c r="C90" s="69" t="s">
        <v>222</v>
      </c>
      <c r="D90" s="69" t="s">
        <v>77</v>
      </c>
      <c r="E90" s="69" t="s">
        <v>89</v>
      </c>
      <c r="F90" s="202">
        <f>SUMPRODUCT(($A:$A=racers[[#This Row],[Cat]])*($G:$G&gt;racers[[#This Row],[2017 ARC Series Points]]))+1</f>
        <v>41</v>
      </c>
      <c r="G90" s="282">
        <f t="shared" si="10"/>
        <v>0</v>
      </c>
      <c r="H90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90" s="319">
        <v>0</v>
      </c>
      <c r="J90" s="79">
        <v>0</v>
      </c>
      <c r="K90" s="290">
        <v>0</v>
      </c>
      <c r="L90" s="293">
        <v>0</v>
      </c>
      <c r="M90" s="329">
        <v>0</v>
      </c>
      <c r="N90" s="293">
        <v>0</v>
      </c>
      <c r="O90" s="320">
        <f t="shared" si="11"/>
        <v>0</v>
      </c>
      <c r="P90" s="213">
        <f t="shared" si="12"/>
        <v>0</v>
      </c>
      <c r="Q90" s="214">
        <f t="shared" si="13"/>
        <v>0</v>
      </c>
      <c r="R90" s="221">
        <f t="shared" si="14"/>
        <v>0</v>
      </c>
      <c r="S90" s="321"/>
      <c r="T90" s="72"/>
      <c r="U90" s="73"/>
      <c r="V90" s="74"/>
      <c r="W90" s="72"/>
      <c r="X90" s="73"/>
      <c r="Y90" s="71"/>
      <c r="Z90" s="74"/>
      <c r="AA90" s="71"/>
      <c r="AB90" s="73"/>
      <c r="AC90" s="72"/>
      <c r="AD90" s="73"/>
      <c r="AE90" s="74"/>
      <c r="AF90" s="71"/>
      <c r="AG90" s="75"/>
      <c r="AH90" s="72"/>
      <c r="AI90" s="74"/>
      <c r="AJ90" s="73"/>
      <c r="AK90" s="71"/>
      <c r="AL90" s="71"/>
      <c r="AM90" s="72"/>
      <c r="AN90" s="73"/>
      <c r="AO90" s="74"/>
      <c r="AP90" s="73"/>
      <c r="AQ90" s="73"/>
      <c r="AR90" s="73"/>
      <c r="AS90" s="72"/>
      <c r="AT90" s="71"/>
      <c r="AU90" s="72"/>
      <c r="AV90" s="71"/>
      <c r="AW90" s="72"/>
      <c r="AX90" s="73"/>
      <c r="AY90" s="74"/>
      <c r="AZ90" s="72"/>
      <c r="BA90" s="72"/>
    </row>
    <row r="91" spans="1:53" x14ac:dyDescent="0.25">
      <c r="A91" s="232" t="s">
        <v>71</v>
      </c>
      <c r="B91" s="200" t="s">
        <v>72</v>
      </c>
      <c r="C91" s="71" t="s">
        <v>282</v>
      </c>
      <c r="D91" s="71" t="s">
        <v>116</v>
      </c>
      <c r="E91" s="71" t="s">
        <v>141</v>
      </c>
      <c r="F91" s="202">
        <f>SUMPRODUCT(($A:$A=racers[[#This Row],[Cat]])*($G:$G&gt;racers[[#This Row],[2017 ARC Series Points]]))+1</f>
        <v>41</v>
      </c>
      <c r="G91" s="282">
        <f t="shared" si="10"/>
        <v>0</v>
      </c>
      <c r="H91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91" s="319">
        <v>0</v>
      </c>
      <c r="J91" s="79">
        <v>0</v>
      </c>
      <c r="K91" s="290">
        <v>0</v>
      </c>
      <c r="L91" s="293">
        <v>0</v>
      </c>
      <c r="M91" s="329">
        <v>0</v>
      </c>
      <c r="N91" s="293">
        <v>0</v>
      </c>
      <c r="O91" s="320">
        <f t="shared" si="11"/>
        <v>0</v>
      </c>
      <c r="P91" s="213">
        <f t="shared" si="12"/>
        <v>0</v>
      </c>
      <c r="Q91" s="214">
        <f t="shared" si="13"/>
        <v>0</v>
      </c>
      <c r="R91" s="221">
        <f t="shared" si="14"/>
        <v>0</v>
      </c>
      <c r="S91" s="321"/>
      <c r="T91" s="72"/>
      <c r="U91" s="73"/>
      <c r="V91" s="74"/>
      <c r="W91" s="72"/>
      <c r="X91" s="73"/>
      <c r="Y91" s="71"/>
      <c r="Z91" s="74"/>
      <c r="AA91" s="71"/>
      <c r="AB91" s="73"/>
      <c r="AC91" s="72"/>
      <c r="AD91" s="73"/>
      <c r="AE91" s="73"/>
      <c r="AF91" s="71"/>
      <c r="AG91" s="75"/>
      <c r="AH91" s="72"/>
      <c r="AI91" s="74"/>
      <c r="AJ91" s="73"/>
      <c r="AK91" s="71"/>
      <c r="AL91" s="71"/>
      <c r="AM91" s="72"/>
      <c r="AN91" s="73"/>
      <c r="AO91" s="74"/>
      <c r="AP91" s="73"/>
      <c r="AQ91" s="73"/>
      <c r="AR91" s="73"/>
      <c r="AS91" s="72"/>
      <c r="AT91" s="71"/>
      <c r="AU91" s="72"/>
      <c r="AV91" s="71"/>
      <c r="AW91" s="72"/>
      <c r="AX91" s="73"/>
      <c r="AY91" s="74"/>
      <c r="AZ91" s="72"/>
      <c r="BA91" s="72"/>
    </row>
    <row r="92" spans="1:53" x14ac:dyDescent="0.25">
      <c r="A92" s="232" t="s">
        <v>71</v>
      </c>
      <c r="B92" s="200" t="s">
        <v>72</v>
      </c>
      <c r="C92" s="71" t="s">
        <v>333</v>
      </c>
      <c r="D92" s="71" t="s">
        <v>196</v>
      </c>
      <c r="E92" s="71" t="s">
        <v>126</v>
      </c>
      <c r="F92" s="202">
        <f>SUMPRODUCT(($A:$A=racers[[#This Row],[Cat]])*($G:$G&gt;racers[[#This Row],[2017 ARC Series Points]]))+1</f>
        <v>41</v>
      </c>
      <c r="G92" s="282">
        <f t="shared" si="10"/>
        <v>0</v>
      </c>
      <c r="H92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92" s="319">
        <v>0</v>
      </c>
      <c r="J92" s="79">
        <v>0</v>
      </c>
      <c r="K92" s="290">
        <v>0</v>
      </c>
      <c r="L92" s="293">
        <v>0</v>
      </c>
      <c r="M92" s="329">
        <v>0</v>
      </c>
      <c r="N92" s="293">
        <v>0</v>
      </c>
      <c r="O92" s="320">
        <f t="shared" si="11"/>
        <v>0</v>
      </c>
      <c r="P92" s="213">
        <f t="shared" si="12"/>
        <v>0</v>
      </c>
      <c r="Q92" s="214">
        <f t="shared" si="13"/>
        <v>0</v>
      </c>
      <c r="R92" s="221">
        <f t="shared" si="14"/>
        <v>0</v>
      </c>
      <c r="S92" s="321"/>
      <c r="T92" s="72"/>
      <c r="U92" s="73"/>
      <c r="V92" s="74"/>
      <c r="W92" s="72"/>
      <c r="X92" s="73"/>
      <c r="Y92" s="71"/>
      <c r="Z92" s="74"/>
      <c r="AA92" s="71"/>
      <c r="AB92" s="73"/>
      <c r="AC92" s="72"/>
      <c r="AD92" s="73"/>
      <c r="AE92" s="73"/>
      <c r="AF92" s="71"/>
      <c r="AG92" s="75"/>
      <c r="AH92" s="72"/>
      <c r="AI92" s="74"/>
      <c r="AJ92" s="73"/>
      <c r="AK92" s="71"/>
      <c r="AL92" s="71"/>
      <c r="AM92" s="72"/>
      <c r="AN92" s="73"/>
      <c r="AO92" s="74"/>
      <c r="AP92" s="73"/>
      <c r="AQ92" s="73"/>
      <c r="AR92" s="73"/>
      <c r="AS92" s="72"/>
      <c r="AT92" s="71"/>
      <c r="AU92" s="72"/>
      <c r="AV92" s="71"/>
      <c r="AW92" s="72"/>
      <c r="AX92" s="73"/>
      <c r="AY92" s="74"/>
      <c r="AZ92" s="72"/>
      <c r="BA92" s="72"/>
    </row>
    <row r="93" spans="1:53" x14ac:dyDescent="0.25">
      <c r="A93" s="232" t="s">
        <v>71</v>
      </c>
      <c r="B93" s="366" t="s">
        <v>72</v>
      </c>
      <c r="C93" s="69" t="s">
        <v>304</v>
      </c>
      <c r="D93" s="69" t="s">
        <v>305</v>
      </c>
      <c r="E93" s="69" t="s">
        <v>70</v>
      </c>
      <c r="F93" s="202">
        <f>SUMPRODUCT(($A:$A=racers[[#This Row],[Cat]])*($G:$G&gt;racers[[#This Row],[2017 ARC Series Points]]))+1</f>
        <v>41</v>
      </c>
      <c r="G93" s="282">
        <f t="shared" si="10"/>
        <v>0</v>
      </c>
      <c r="H93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93" s="319">
        <v>0</v>
      </c>
      <c r="J93" s="79">
        <v>0</v>
      </c>
      <c r="K93" s="290">
        <v>0</v>
      </c>
      <c r="L93" s="293">
        <v>0</v>
      </c>
      <c r="M93" s="329">
        <v>0</v>
      </c>
      <c r="N93" s="293">
        <v>0</v>
      </c>
      <c r="O93" s="320">
        <f t="shared" si="11"/>
        <v>0</v>
      </c>
      <c r="P93" s="213">
        <f t="shared" si="12"/>
        <v>0</v>
      </c>
      <c r="Q93" s="214">
        <f t="shared" si="13"/>
        <v>0</v>
      </c>
      <c r="R93" s="221">
        <f t="shared" si="14"/>
        <v>0</v>
      </c>
      <c r="S93" s="321"/>
      <c r="T93" s="72"/>
      <c r="U93" s="73"/>
      <c r="V93" s="74"/>
      <c r="W93" s="72"/>
      <c r="X93" s="73"/>
      <c r="Y93" s="71"/>
      <c r="Z93" s="74"/>
      <c r="AA93" s="71"/>
      <c r="AB93" s="73"/>
      <c r="AC93" s="72"/>
      <c r="AD93" s="73"/>
      <c r="AE93" s="73"/>
      <c r="AF93" s="71"/>
      <c r="AG93" s="75"/>
      <c r="AH93" s="72"/>
      <c r="AI93" s="74"/>
      <c r="AJ93" s="73"/>
      <c r="AK93" s="71"/>
      <c r="AL93" s="71"/>
      <c r="AM93" s="72"/>
      <c r="AN93" s="73"/>
      <c r="AO93" s="74"/>
      <c r="AP93" s="73"/>
      <c r="AQ93" s="73"/>
      <c r="AR93" s="73"/>
      <c r="AS93" s="72"/>
      <c r="AT93" s="71"/>
      <c r="AU93" s="72"/>
      <c r="AV93" s="71"/>
      <c r="AW93" s="72"/>
      <c r="AX93" s="73"/>
      <c r="AY93" s="74"/>
      <c r="AZ93" s="72"/>
      <c r="BA93" s="72"/>
    </row>
    <row r="94" spans="1:53" x14ac:dyDescent="0.25">
      <c r="A94" s="232" t="s">
        <v>71</v>
      </c>
      <c r="B94" s="366" t="s">
        <v>72</v>
      </c>
      <c r="C94" s="69" t="s">
        <v>316</v>
      </c>
      <c r="D94" s="69" t="s">
        <v>309</v>
      </c>
      <c r="E94" s="69" t="s">
        <v>70</v>
      </c>
      <c r="F94" s="202">
        <f>SUMPRODUCT(($A:$A=racers[[#This Row],[Cat]])*($G:$G&gt;racers[[#This Row],[2017 ARC Series Points]]))+1</f>
        <v>41</v>
      </c>
      <c r="G94" s="282">
        <f t="shared" si="10"/>
        <v>0</v>
      </c>
      <c r="H94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94" s="319">
        <v>0</v>
      </c>
      <c r="J94" s="79">
        <v>0</v>
      </c>
      <c r="K94" s="290">
        <v>0</v>
      </c>
      <c r="L94" s="293">
        <v>0</v>
      </c>
      <c r="M94" s="329">
        <v>0</v>
      </c>
      <c r="N94" s="293">
        <v>0</v>
      </c>
      <c r="O94" s="320">
        <f t="shared" si="11"/>
        <v>0</v>
      </c>
      <c r="P94" s="213">
        <f t="shared" si="12"/>
        <v>0</v>
      </c>
      <c r="Q94" s="214">
        <f t="shared" si="13"/>
        <v>0</v>
      </c>
      <c r="R94" s="221">
        <f t="shared" si="14"/>
        <v>0</v>
      </c>
      <c r="S94" s="321"/>
      <c r="T94" s="72"/>
      <c r="U94" s="73"/>
      <c r="V94" s="74"/>
      <c r="W94" s="72"/>
      <c r="X94" s="73"/>
      <c r="Y94" s="71"/>
      <c r="Z94" s="74"/>
      <c r="AA94" s="71"/>
      <c r="AB94" s="73"/>
      <c r="AC94" s="72"/>
      <c r="AD94" s="73"/>
      <c r="AE94" s="73"/>
      <c r="AF94" s="71"/>
      <c r="AG94" s="75"/>
      <c r="AH94" s="72"/>
      <c r="AI94" s="74"/>
      <c r="AJ94" s="73"/>
      <c r="AK94" s="71"/>
      <c r="AL94" s="71"/>
      <c r="AM94" s="72"/>
      <c r="AN94" s="73"/>
      <c r="AO94" s="74"/>
      <c r="AP94" s="73"/>
      <c r="AQ94" s="73"/>
      <c r="AR94" s="73"/>
      <c r="AS94" s="72"/>
      <c r="AT94" s="71"/>
      <c r="AU94" s="72"/>
      <c r="AV94" s="71"/>
      <c r="AW94" s="72"/>
      <c r="AX94" s="73"/>
      <c r="AY94" s="74"/>
      <c r="AZ94" s="72"/>
      <c r="BA94" s="72"/>
    </row>
    <row r="95" spans="1:53" x14ac:dyDescent="0.25">
      <c r="A95" s="232" t="s">
        <v>71</v>
      </c>
      <c r="B95" s="366" t="s">
        <v>72</v>
      </c>
      <c r="C95" s="69" t="s">
        <v>287</v>
      </c>
      <c r="D95" s="69" t="s">
        <v>288</v>
      </c>
      <c r="E95" s="69" t="s">
        <v>67</v>
      </c>
      <c r="F95" s="202">
        <f>SUMPRODUCT(($A:$A=racers[[#This Row],[Cat]])*($G:$G&gt;racers[[#This Row],[2017 ARC Series Points]]))+1</f>
        <v>41</v>
      </c>
      <c r="G95" s="282">
        <f t="shared" si="10"/>
        <v>0</v>
      </c>
      <c r="H95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95" s="319">
        <v>0</v>
      </c>
      <c r="J95" s="79">
        <v>0</v>
      </c>
      <c r="K95" s="290">
        <v>0</v>
      </c>
      <c r="L95" s="293">
        <v>0</v>
      </c>
      <c r="M95" s="329">
        <v>0</v>
      </c>
      <c r="N95" s="293">
        <v>0</v>
      </c>
      <c r="O95" s="320">
        <f t="shared" si="11"/>
        <v>0</v>
      </c>
      <c r="P95" s="213">
        <f t="shared" si="12"/>
        <v>0</v>
      </c>
      <c r="Q95" s="214">
        <f t="shared" si="13"/>
        <v>0</v>
      </c>
      <c r="R95" s="221">
        <f t="shared" si="14"/>
        <v>0</v>
      </c>
      <c r="S95" s="321"/>
      <c r="T95" s="72"/>
      <c r="U95" s="73"/>
      <c r="V95" s="74"/>
      <c r="W95" s="72"/>
      <c r="X95" s="73"/>
      <c r="Y95" s="71"/>
      <c r="Z95" s="74"/>
      <c r="AA95" s="71"/>
      <c r="AB95" s="73"/>
      <c r="AC95" s="72"/>
      <c r="AD95" s="73"/>
      <c r="AE95" s="73"/>
      <c r="AF95" s="71"/>
      <c r="AG95" s="75"/>
      <c r="AH95" s="72"/>
      <c r="AI95" s="74"/>
      <c r="AJ95" s="73"/>
      <c r="AK95" s="71"/>
      <c r="AL95" s="71"/>
      <c r="AM95" s="72"/>
      <c r="AN95" s="73"/>
      <c r="AO95" s="74"/>
      <c r="AP95" s="73"/>
      <c r="AQ95" s="73"/>
      <c r="AR95" s="73"/>
      <c r="AS95" s="72"/>
      <c r="AT95" s="71"/>
      <c r="AU95" s="72"/>
      <c r="AV95" s="71"/>
      <c r="AW95" s="72"/>
      <c r="AX95" s="73"/>
      <c r="AY95" s="74"/>
      <c r="AZ95" s="72"/>
      <c r="BA95" s="72"/>
    </row>
    <row r="96" spans="1:53" x14ac:dyDescent="0.25">
      <c r="A96" s="232" t="s">
        <v>71</v>
      </c>
      <c r="B96" s="200" t="s">
        <v>72</v>
      </c>
      <c r="C96" s="71" t="s">
        <v>447</v>
      </c>
      <c r="D96" s="71" t="s">
        <v>448</v>
      </c>
      <c r="E96" s="71" t="s">
        <v>114</v>
      </c>
      <c r="F96" s="202">
        <f>SUMPRODUCT(($A:$A=racers[[#This Row],[Cat]])*($G:$G&gt;racers[[#This Row],[2017 ARC Series Points]]))+1</f>
        <v>41</v>
      </c>
      <c r="G96" s="282">
        <f t="shared" si="10"/>
        <v>0</v>
      </c>
      <c r="H96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96" s="319">
        <v>0</v>
      </c>
      <c r="J96" s="79">
        <v>0</v>
      </c>
      <c r="K96" s="290">
        <v>0</v>
      </c>
      <c r="L96" s="293">
        <v>0</v>
      </c>
      <c r="M96" s="329">
        <v>0</v>
      </c>
      <c r="N96" s="293">
        <v>0</v>
      </c>
      <c r="O96" s="320">
        <f t="shared" si="11"/>
        <v>0</v>
      </c>
      <c r="P96" s="213">
        <f t="shared" si="12"/>
        <v>0</v>
      </c>
      <c r="Q96" s="214">
        <f t="shared" si="13"/>
        <v>0</v>
      </c>
      <c r="R96" s="221">
        <f t="shared" si="14"/>
        <v>0</v>
      </c>
      <c r="S96" s="321"/>
      <c r="T96" s="72"/>
      <c r="U96" s="73"/>
      <c r="V96" s="74"/>
      <c r="W96" s="72"/>
      <c r="X96" s="73"/>
      <c r="Y96" s="71"/>
      <c r="Z96" s="74"/>
      <c r="AA96" s="71"/>
      <c r="AB96" s="73"/>
      <c r="AC96" s="72"/>
      <c r="AD96" s="73"/>
      <c r="AE96" s="73"/>
      <c r="AF96" s="71"/>
      <c r="AG96" s="75"/>
      <c r="AH96" s="72"/>
      <c r="AI96" s="74"/>
      <c r="AJ96" s="73"/>
      <c r="AK96" s="71"/>
      <c r="AL96" s="71"/>
      <c r="AM96" s="72"/>
      <c r="AN96" s="73"/>
      <c r="AO96" s="74"/>
      <c r="AP96" s="73"/>
      <c r="AQ96" s="73"/>
      <c r="AR96" s="73"/>
      <c r="AS96" s="72"/>
      <c r="AT96" s="71"/>
      <c r="AU96" s="72"/>
      <c r="AV96" s="71"/>
      <c r="AW96" s="72"/>
      <c r="AX96" s="73"/>
      <c r="AY96" s="74"/>
      <c r="AZ96" s="72"/>
      <c r="BA96" s="72"/>
    </row>
    <row r="97" spans="1:53" x14ac:dyDescent="0.25">
      <c r="A97" s="232" t="s">
        <v>71</v>
      </c>
      <c r="B97" s="366" t="s">
        <v>72</v>
      </c>
      <c r="C97" s="69" t="s">
        <v>273</v>
      </c>
      <c r="D97" s="69" t="s">
        <v>274</v>
      </c>
      <c r="E97" s="69" t="s">
        <v>126</v>
      </c>
      <c r="F97" s="202">
        <f>SUMPRODUCT(($A:$A=racers[[#This Row],[Cat]])*($G:$G&gt;racers[[#This Row],[2017 ARC Series Points]]))+1</f>
        <v>41</v>
      </c>
      <c r="G97" s="282">
        <f t="shared" si="10"/>
        <v>0</v>
      </c>
      <c r="H97" s="78">
        <f>IF(racers[[#This Row],[Cat]]="1M",0,IF(racers[[#This Row],[Cat]]="2M",0,IF(racers[[#This Row],[Cat]]="3F",0,IF(racers[[#This Row],[Cat]]="2F",0,IF(racers[[#This Row],[Cat]]="3F",0,
  IF(racers[[#This Row],[Cat]]="3M",
      MIN(60,SUM(MIN(20,SUM(racers[[#This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Row],[Cat]]="4M",
 MIN(50,SUM(racers[[#This Row],[2016 Learn to Race Points]],racers[[#This Row],[2017 Learn to Race Points]],MIN(20,SUM(racers[[#This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Points]])),
  IF(racers[[#This Row],[Cat]]="4F",
 MIN(50,SUM(racers[[#This Row],[2016 Learn to Race Points]],racers[[#This Row],[2017 Learn to Race Points]],MIN(20,SUM(MIN(10,racers[[#This Row],[2017 Out of Province ITT Upgrade Points]]),racers[[#This Row],[2017 ITT Points2]])),MIN(10,racers[[#This Row],[2017 Out of Province Mass Start Upgrade Points]]),racers[[#This Row],[2017 Mass Start Points]])),
 MIN(30,SUM(racers[[#This Row],[2016 Learn to Race Points]],racers[[#This Row],[2017 Learn to Race Points]],MIN(15,SUM(racers[[#This Row],[2016 ITT Points]],MIN(10,racers[[#This Row],[2017 Out of Province ITT Upgrade Points]]),racers[[#This Row],[2017 ITT Points2]])),racers[[#This Row],[2016 Mass Start Upgrade Points]],MIN(10,racers[[#This Row],[2017 Out of Province Mass Start Upgrade Points]]),racers[[#This Row],[2017 Mass Start Points]]))
))) ) ))))</f>
        <v>0</v>
      </c>
      <c r="I97" s="319">
        <v>0</v>
      </c>
      <c r="J97" s="79">
        <v>0</v>
      </c>
      <c r="K97" s="290">
        <v>0</v>
      </c>
      <c r="L97" s="293">
        <v>0</v>
      </c>
      <c r="M97" s="329">
        <v>0</v>
      </c>
      <c r="N97" s="293">
        <v>0</v>
      </c>
      <c r="O97" s="320">
        <f t="shared" si="11"/>
        <v>0</v>
      </c>
      <c r="P97" s="213">
        <f t="shared" si="12"/>
        <v>0</v>
      </c>
      <c r="Q97" s="214">
        <f t="shared" si="13"/>
        <v>0</v>
      </c>
      <c r="R97" s="221">
        <f t="shared" si="14"/>
        <v>0</v>
      </c>
      <c r="S97" s="321"/>
      <c r="T97" s="72"/>
      <c r="U97" s="73"/>
      <c r="V97" s="74"/>
      <c r="W97" s="72"/>
      <c r="X97" s="73"/>
      <c r="Y97" s="71"/>
      <c r="Z97" s="74"/>
      <c r="AA97" s="71"/>
      <c r="AB97" s="73"/>
      <c r="AC97" s="72"/>
      <c r="AD97" s="73"/>
      <c r="AE97" s="73"/>
      <c r="AF97" s="71"/>
      <c r="AG97" s="75"/>
      <c r="AH97" s="72"/>
      <c r="AI97" s="74"/>
      <c r="AJ97" s="73"/>
      <c r="AK97" s="71"/>
      <c r="AL97" s="71"/>
      <c r="AM97" s="72"/>
      <c r="AN97" s="73"/>
      <c r="AO97" s="74"/>
      <c r="AP97" s="73"/>
      <c r="AQ97" s="73"/>
      <c r="AR97" s="73"/>
      <c r="AS97" s="72"/>
      <c r="AT97" s="71"/>
      <c r="AU97" s="72"/>
      <c r="AV97" s="71"/>
      <c r="AW97" s="72"/>
      <c r="AX97" s="73"/>
      <c r="AY97" s="74"/>
      <c r="AZ97" s="72"/>
      <c r="BA97" s="72"/>
    </row>
  </sheetData>
  <conditionalFormatting sqref="H1:H1048576">
    <cfRule type="expression" dxfId="87" priority="3">
      <formula>"AND([@Cat]=""3M"",[@[Total Upgrade Points]]=50)"</formula>
    </cfRule>
  </conditionalFormatting>
  <conditionalFormatting sqref="A2:XFD87 A91:XFD93 A88:B90 F88:XFD90 A98:XFD126 A94:A97 F94:XFD97">
    <cfRule type="expression" dxfId="86" priority="2">
      <formula>" =MOD(ROW(),2)=0"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Teams!$A:$A</xm:f>
          </x14:formula1>
          <xm:sqref>E1:E1048576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sheetData>
    <row r="1" spans="1:2" x14ac:dyDescent="0.25">
      <c r="A1" t="s">
        <v>887</v>
      </c>
      <c r="B1" t="s">
        <v>888</v>
      </c>
    </row>
    <row r="2" spans="1:2" x14ac:dyDescent="0.25">
      <c r="A2" t="s">
        <v>889</v>
      </c>
      <c r="B2" t="s">
        <v>890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0"/>
  <sheetViews>
    <sheetView zoomScale="80" zoomScaleNormal="80" workbookViewId="0">
      <pane ySplit="1" topLeftCell="A2" activePane="bottomLeft" state="frozen"/>
      <selection activeCell="AL1" sqref="AL1:AL1048576"/>
      <selection pane="bottomLeft" activeCell="C100" sqref="C100"/>
    </sheetView>
  </sheetViews>
  <sheetFormatPr defaultColWidth="8.85546875" defaultRowHeight="15" x14ac:dyDescent="0.25"/>
  <cols>
    <col min="1" max="1" width="5.7109375" style="86" customWidth="1"/>
    <col min="2" max="2" width="9" style="86" customWidth="1"/>
    <col min="3" max="3" width="21" style="26" bestFit="1" customWidth="1"/>
    <col min="4" max="4" width="13.140625" style="26" bestFit="1" customWidth="1"/>
    <col min="5" max="5" width="39.140625" style="26" bestFit="1" customWidth="1"/>
    <col min="6" max="6" width="7.140625" style="87" customWidth="1"/>
    <col min="7" max="7" width="7.85546875" style="87" bestFit="1" customWidth="1"/>
    <col min="8" max="8" width="8.42578125" style="88" bestFit="1" customWidth="1"/>
    <col min="9" max="10" width="7.85546875" style="89" customWidth="1"/>
    <col min="11" max="11" width="7.85546875" style="90" customWidth="1"/>
    <col min="12" max="15" width="7.85546875" style="89" customWidth="1"/>
    <col min="16" max="16" width="7.85546875" style="91" customWidth="1"/>
    <col min="17" max="17" width="7.85546875" style="92" customWidth="1"/>
    <col min="18" max="18" width="7.85546875" style="93" customWidth="1"/>
    <col min="19" max="19" width="3.5703125" style="26" customWidth="1"/>
    <col min="20" max="20" width="3.5703125" style="94" customWidth="1"/>
    <col min="21" max="21" width="3.5703125" style="95" customWidth="1"/>
    <col min="22" max="22" width="3.5703125" style="96" customWidth="1"/>
    <col min="23" max="23" width="3.5703125" style="94" customWidth="1"/>
    <col min="24" max="24" width="3.5703125" style="95" customWidth="1"/>
    <col min="25" max="25" width="3.5703125" style="26" customWidth="1"/>
    <col min="26" max="26" width="3.5703125" style="96" customWidth="1"/>
    <col min="27" max="27" width="3.5703125" style="26" customWidth="1"/>
    <col min="28" max="28" width="3.5703125" style="95" customWidth="1"/>
    <col min="29" max="29" width="3.5703125" style="94" customWidth="1"/>
    <col min="30" max="31" width="3.5703125" style="95" customWidth="1"/>
    <col min="32" max="32" width="3.5703125" style="26" customWidth="1"/>
    <col min="33" max="33" width="3.5703125" style="97" customWidth="1"/>
    <col min="34" max="34" width="3.5703125" style="94" customWidth="1"/>
    <col min="35" max="35" width="3.5703125" style="96" customWidth="1"/>
    <col min="36" max="36" width="3.5703125" style="95" customWidth="1"/>
    <col min="37" max="37" width="3.5703125" style="26" bestFit="1" customWidth="1"/>
    <col min="38" max="38" width="3.5703125" style="26" customWidth="1"/>
    <col min="39" max="39" width="3.5703125" style="94" bestFit="1" customWidth="1"/>
    <col min="40" max="40" width="3.5703125" style="95" bestFit="1" customWidth="1"/>
    <col min="41" max="41" width="3.5703125" style="96" bestFit="1" customWidth="1"/>
    <col min="42" max="42" width="3.5703125" style="95" customWidth="1"/>
    <col min="43" max="43" width="3.5703125" style="95" bestFit="1" customWidth="1"/>
    <col min="44" max="44" width="3.7109375" style="95" bestFit="1" customWidth="1"/>
    <col min="45" max="45" width="3.7109375" style="94" bestFit="1" customWidth="1"/>
    <col min="46" max="46" width="3.7109375" style="26" bestFit="1" customWidth="1"/>
    <col min="47" max="47" width="3.7109375" style="94" bestFit="1" customWidth="1"/>
    <col min="48" max="48" width="3.7109375" style="26" bestFit="1" customWidth="1"/>
    <col min="49" max="49" width="3.7109375" style="94" bestFit="1" customWidth="1"/>
    <col min="50" max="50" width="3.7109375" style="95" bestFit="1" customWidth="1"/>
    <col min="51" max="51" width="3.7109375" style="96" bestFit="1" customWidth="1"/>
    <col min="52" max="53" width="3.7109375" style="94" bestFit="1" customWidth="1"/>
    <col min="54" max="16384" width="8.85546875" style="26"/>
  </cols>
  <sheetData>
    <row r="1" spans="1:53" ht="124.9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11</v>
      </c>
      <c r="M1" s="7" t="s">
        <v>12</v>
      </c>
      <c r="N1" s="11" t="s">
        <v>13</v>
      </c>
      <c r="O1" s="12" t="s">
        <v>14</v>
      </c>
      <c r="P1" s="13" t="s">
        <v>839</v>
      </c>
      <c r="Q1" s="14" t="s">
        <v>16</v>
      </c>
      <c r="R1" s="15" t="s">
        <v>17</v>
      </c>
      <c r="S1" s="393" t="s">
        <v>18</v>
      </c>
      <c r="T1" s="16" t="s">
        <v>19</v>
      </c>
      <c r="U1" s="17" t="s">
        <v>20</v>
      </c>
      <c r="V1" s="18" t="s">
        <v>21</v>
      </c>
      <c r="W1" s="19" t="s">
        <v>22</v>
      </c>
      <c r="X1" s="17" t="s">
        <v>23</v>
      </c>
      <c r="Y1" s="16" t="s">
        <v>24</v>
      </c>
      <c r="Z1" s="20" t="s">
        <v>25</v>
      </c>
      <c r="AA1" s="19" t="s">
        <v>883</v>
      </c>
      <c r="AB1" s="16" t="s">
        <v>27</v>
      </c>
      <c r="AC1" s="17" t="s">
        <v>28</v>
      </c>
      <c r="AD1" s="21" t="s">
        <v>29</v>
      </c>
      <c r="AE1" s="22" t="s">
        <v>912</v>
      </c>
      <c r="AF1" s="16" t="s">
        <v>31</v>
      </c>
      <c r="AG1" s="23" t="s">
        <v>32</v>
      </c>
      <c r="AH1" s="16" t="s">
        <v>33</v>
      </c>
      <c r="AI1" s="17" t="s">
        <v>34</v>
      </c>
      <c r="AJ1" s="16" t="s">
        <v>35</v>
      </c>
      <c r="AK1" s="22" t="s">
        <v>36</v>
      </c>
      <c r="AL1" s="392" t="s">
        <v>945</v>
      </c>
      <c r="AM1" s="16" t="s">
        <v>37</v>
      </c>
      <c r="AN1" s="17" t="s">
        <v>38</v>
      </c>
      <c r="AO1" s="24" t="s">
        <v>39</v>
      </c>
      <c r="AP1" s="23" t="s">
        <v>946</v>
      </c>
      <c r="AQ1" s="17" t="s">
        <v>947</v>
      </c>
      <c r="AR1" s="25" t="s">
        <v>42</v>
      </c>
      <c r="AS1" s="17" t="s">
        <v>43</v>
      </c>
      <c r="AT1" s="24" t="s">
        <v>44</v>
      </c>
      <c r="AU1" s="16" t="s">
        <v>45</v>
      </c>
      <c r="AV1" s="25" t="s">
        <v>46</v>
      </c>
      <c r="AW1" s="16" t="s">
        <v>47</v>
      </c>
      <c r="AX1" s="17" t="s">
        <v>48</v>
      </c>
      <c r="AY1" s="24" t="s">
        <v>49</v>
      </c>
      <c r="AZ1" s="16" t="s">
        <v>50</v>
      </c>
      <c r="BA1" s="25" t="s">
        <v>51</v>
      </c>
    </row>
    <row r="2" spans="1:53" x14ac:dyDescent="0.25">
      <c r="A2" s="47" t="s">
        <v>269</v>
      </c>
      <c r="B2" s="48" t="s">
        <v>72</v>
      </c>
      <c r="C2" s="49" t="s">
        <v>308</v>
      </c>
      <c r="D2" s="49" t="s">
        <v>309</v>
      </c>
      <c r="E2" s="49" t="s">
        <v>126</v>
      </c>
      <c r="F2" s="50">
        <f>SUMPRODUCT(($A:$A=racers8[[#This Row],[Cat]])*($G:$G&gt;racers8[[#This Row],[2017 ARC Series Points]]))+1</f>
        <v>1</v>
      </c>
      <c r="G2" s="31">
        <f>SUM(O2,P2,R2)</f>
        <v>85</v>
      </c>
      <c r="H2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59</v>
      </c>
      <c r="I2" s="33">
        <v>0</v>
      </c>
      <c r="J2" s="33">
        <v>0</v>
      </c>
      <c r="K2" s="57">
        <v>6</v>
      </c>
      <c r="L2" s="58">
        <v>4</v>
      </c>
      <c r="M2" s="35">
        <v>10</v>
      </c>
      <c r="N2" s="59">
        <v>0</v>
      </c>
      <c r="O2" s="36">
        <f>SUM(Q2,S2,W2,AA2,AG2,AL2,AP2)</f>
        <v>23</v>
      </c>
      <c r="P2" s="37">
        <f>SUM(T2,Y2,AB2,AF2,AH2,AJ2,AM2,AR2)</f>
        <v>50</v>
      </c>
      <c r="Q2" s="38">
        <f>SUM(U2,X2,Z2, AC2, AE2, AI2, AK2, AN2, AQ2)</f>
        <v>8</v>
      </c>
      <c r="R2" s="39">
        <f>SUM(V2,AO2, AD2)</f>
        <v>12</v>
      </c>
      <c r="S2" s="53"/>
      <c r="T2" s="41"/>
      <c r="U2" s="42"/>
      <c r="V2" s="43"/>
      <c r="W2" s="41"/>
      <c r="X2" s="42"/>
      <c r="Y2" s="54"/>
      <c r="Z2" s="43"/>
      <c r="AA2" s="54"/>
      <c r="AB2" s="42">
        <v>8</v>
      </c>
      <c r="AC2" s="41"/>
      <c r="AD2" s="42"/>
      <c r="AE2" s="42">
        <v>4</v>
      </c>
      <c r="AF2" s="54">
        <v>10</v>
      </c>
      <c r="AG2" s="45"/>
      <c r="AH2" s="41">
        <v>12</v>
      </c>
      <c r="AI2" s="43"/>
      <c r="AJ2" s="42"/>
      <c r="AK2" s="54"/>
      <c r="AL2" s="54"/>
      <c r="AM2" s="41">
        <v>20</v>
      </c>
      <c r="AN2" s="42">
        <v>4</v>
      </c>
      <c r="AO2" s="43">
        <v>12</v>
      </c>
      <c r="AP2" s="42">
        <v>15</v>
      </c>
      <c r="AQ2" s="42"/>
      <c r="AR2" s="46"/>
      <c r="AS2" s="41"/>
      <c r="AT2" s="54"/>
      <c r="AU2" s="41"/>
      <c r="AV2" s="54"/>
      <c r="AW2" s="41"/>
      <c r="AX2" s="42"/>
      <c r="AY2" s="43"/>
      <c r="AZ2" s="41"/>
      <c r="BA2" s="41"/>
    </row>
    <row r="3" spans="1:53" x14ac:dyDescent="0.25">
      <c r="A3" s="27" t="s">
        <v>269</v>
      </c>
      <c r="B3" s="28" t="s">
        <v>72</v>
      </c>
      <c r="C3" s="29" t="s">
        <v>429</v>
      </c>
      <c r="D3" s="29" t="s">
        <v>315</v>
      </c>
      <c r="E3" s="29" t="s">
        <v>70</v>
      </c>
      <c r="F3" s="30">
        <f>SUMPRODUCT(($A:$A=racers8[[#This Row],[Cat]])*($G:$G&gt;racers8[[#This Row],[2017 ARC Series Points]]))+1</f>
        <v>2</v>
      </c>
      <c r="G3" s="31">
        <f>SUM(O3,P3,R3)</f>
        <v>73</v>
      </c>
      <c r="H3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48</v>
      </c>
      <c r="I3" s="33">
        <v>0</v>
      </c>
      <c r="J3" s="33">
        <v>0</v>
      </c>
      <c r="K3" s="185">
        <v>0</v>
      </c>
      <c r="L3" s="186">
        <v>0</v>
      </c>
      <c r="M3" s="35">
        <v>0</v>
      </c>
      <c r="N3" s="59">
        <v>0</v>
      </c>
      <c r="O3" s="36">
        <f>SUM(Q3,S3,W3,AA3,AG3,AL3,AP3)</f>
        <v>48</v>
      </c>
      <c r="P3" s="37">
        <f>SUM(T3,Y3,AB3,AF3,AH3,AJ3,AM3,AR3)</f>
        <v>0</v>
      </c>
      <c r="Q3" s="38">
        <f>SUM(U3,X3,Z3, AC3, AE3, AI3, AK3, AN3, AQ3)</f>
        <v>28</v>
      </c>
      <c r="R3" s="39">
        <f>SUM(V3,AO3, AD3)</f>
        <v>25</v>
      </c>
      <c r="S3" s="40"/>
      <c r="T3" s="41"/>
      <c r="U3" s="42"/>
      <c r="V3" s="43"/>
      <c r="W3" s="41"/>
      <c r="X3" s="42"/>
      <c r="Y3" s="44"/>
      <c r="Z3" s="43"/>
      <c r="AA3" s="44"/>
      <c r="AB3" s="42"/>
      <c r="AC3" s="41">
        <v>8</v>
      </c>
      <c r="AD3" s="42"/>
      <c r="AE3" s="42"/>
      <c r="AF3" s="44"/>
      <c r="AG3" s="45"/>
      <c r="AH3" s="41"/>
      <c r="AI3" s="43"/>
      <c r="AJ3" s="42"/>
      <c r="AK3" s="44"/>
      <c r="AL3" s="44">
        <v>20</v>
      </c>
      <c r="AM3" s="41"/>
      <c r="AN3" s="42">
        <v>12</v>
      </c>
      <c r="AO3" s="43">
        <v>25</v>
      </c>
      <c r="AP3" s="42"/>
      <c r="AQ3" s="42">
        <v>8</v>
      </c>
      <c r="AR3" s="46"/>
      <c r="AS3" s="41"/>
      <c r="AT3" s="44"/>
      <c r="AU3" s="41"/>
      <c r="AV3" s="44"/>
      <c r="AW3" s="41"/>
      <c r="AX3" s="42"/>
      <c r="AY3" s="43"/>
      <c r="AZ3" s="41"/>
      <c r="BA3" s="41"/>
    </row>
    <row r="4" spans="1:53" x14ac:dyDescent="0.25">
      <c r="A4" s="27" t="s">
        <v>269</v>
      </c>
      <c r="B4" s="55" t="s">
        <v>72</v>
      </c>
      <c r="C4" s="49" t="s">
        <v>289</v>
      </c>
      <c r="D4" s="49" t="s">
        <v>221</v>
      </c>
      <c r="E4" s="49" t="s">
        <v>114</v>
      </c>
      <c r="F4" s="30">
        <f>SUMPRODUCT(($A:$A=racers8[[#This Row],[Cat]])*($G:$G&gt;racers8[[#This Row],[2017 ARC Series Points]]))+1</f>
        <v>3</v>
      </c>
      <c r="G4" s="31">
        <f>SUM(O4,P4,R4)</f>
        <v>71</v>
      </c>
      <c r="H4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56</v>
      </c>
      <c r="I4" s="33">
        <v>0</v>
      </c>
      <c r="J4" s="33">
        <v>0</v>
      </c>
      <c r="K4" s="57">
        <v>2</v>
      </c>
      <c r="L4" s="58">
        <v>0</v>
      </c>
      <c r="M4" s="35">
        <v>0</v>
      </c>
      <c r="N4" s="59">
        <v>0</v>
      </c>
      <c r="O4" s="36">
        <f>SUM(Q4,S4,W4,AA4,AG4,AL4,AP4)</f>
        <v>34</v>
      </c>
      <c r="P4" s="37">
        <f>SUM(T4,Y4,AB4,AF4,AH4,AJ4,AM4,AR4)</f>
        <v>25</v>
      </c>
      <c r="Q4" s="38">
        <f>SUM(U4,X4,Z4, AC4, AE4, AI4, AK4, AN4, AQ4)</f>
        <v>34</v>
      </c>
      <c r="R4" s="39">
        <f>SUM(V4,AO4, AD4)</f>
        <v>12</v>
      </c>
      <c r="S4" s="40"/>
      <c r="T4" s="41"/>
      <c r="U4" s="42"/>
      <c r="V4" s="43"/>
      <c r="W4" s="41"/>
      <c r="X4" s="42">
        <v>6</v>
      </c>
      <c r="Y4" s="44"/>
      <c r="Z4" s="43">
        <v>6</v>
      </c>
      <c r="AA4" s="44"/>
      <c r="AB4" s="42"/>
      <c r="AC4" s="41"/>
      <c r="AD4" s="42">
        <v>12</v>
      </c>
      <c r="AE4" s="42">
        <v>10</v>
      </c>
      <c r="AF4" s="44"/>
      <c r="AG4" s="45"/>
      <c r="AH4" s="41">
        <v>15</v>
      </c>
      <c r="AI4" s="43">
        <v>12</v>
      </c>
      <c r="AJ4" s="42">
        <v>4</v>
      </c>
      <c r="AK4" s="44"/>
      <c r="AL4" s="44"/>
      <c r="AM4" s="41"/>
      <c r="AN4" s="42"/>
      <c r="AO4" s="43"/>
      <c r="AP4" s="42"/>
      <c r="AQ4" s="42"/>
      <c r="AR4" s="46">
        <v>6</v>
      </c>
      <c r="AS4" s="41"/>
      <c r="AT4" s="44"/>
      <c r="AU4" s="41"/>
      <c r="AV4" s="44"/>
      <c r="AW4" s="41"/>
      <c r="AX4" s="42"/>
      <c r="AY4" s="43"/>
      <c r="AZ4" s="41"/>
      <c r="BA4" s="41"/>
    </row>
    <row r="5" spans="1:53" x14ac:dyDescent="0.25">
      <c r="A5" s="27" t="s">
        <v>269</v>
      </c>
      <c r="B5" s="55" t="s">
        <v>72</v>
      </c>
      <c r="C5" s="49" t="s">
        <v>275</v>
      </c>
      <c r="D5" s="49" t="s">
        <v>202</v>
      </c>
      <c r="E5" s="49" t="s">
        <v>123</v>
      </c>
      <c r="F5" s="30">
        <f>SUMPRODUCT(($A:$A=racers8[[#This Row],[Cat]])*($G:$G&gt;racers8[[#This Row],[2017 ARC Series Points]]))+1</f>
        <v>4</v>
      </c>
      <c r="G5" s="31">
        <f>SUM(O5,P5,R5)</f>
        <v>67</v>
      </c>
      <c r="H5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57</v>
      </c>
      <c r="I5" s="33">
        <v>0</v>
      </c>
      <c r="J5" s="33">
        <v>0</v>
      </c>
      <c r="K5" s="57">
        <v>0</v>
      </c>
      <c r="L5" s="58">
        <v>0</v>
      </c>
      <c r="M5" s="35">
        <v>0</v>
      </c>
      <c r="N5" s="59">
        <v>0</v>
      </c>
      <c r="O5" s="36">
        <f>SUM(Q5,S5,W5,AA5,AG5,AL5,AP5)</f>
        <v>57</v>
      </c>
      <c r="P5" s="37">
        <f>SUM(T5,Y5,AB5,AF5,AH5,AJ5,AM5,AR5)</f>
        <v>0</v>
      </c>
      <c r="Q5" s="38">
        <f>SUM(U5,X5,Z5, AC5, AE5, AI5, AK5, AN5, AQ5)</f>
        <v>45</v>
      </c>
      <c r="R5" s="39">
        <f>SUM(V5,AO5, AD5)</f>
        <v>10</v>
      </c>
      <c r="S5" s="40"/>
      <c r="T5" s="41"/>
      <c r="U5" s="42"/>
      <c r="V5" s="43">
        <v>10</v>
      </c>
      <c r="W5" s="41"/>
      <c r="X5" s="42">
        <v>10</v>
      </c>
      <c r="Y5" s="44"/>
      <c r="Z5" s="43"/>
      <c r="AA5" s="44"/>
      <c r="AB5" s="42"/>
      <c r="AC5" s="41"/>
      <c r="AD5" s="42"/>
      <c r="AE5" s="43">
        <v>20</v>
      </c>
      <c r="AF5" s="44"/>
      <c r="AG5" s="45"/>
      <c r="AH5" s="41"/>
      <c r="AI5" s="43"/>
      <c r="AJ5" s="42"/>
      <c r="AK5" s="44"/>
      <c r="AL5" s="44"/>
      <c r="AM5" s="41"/>
      <c r="AN5" s="42"/>
      <c r="AO5" s="43"/>
      <c r="AP5" s="42">
        <v>12</v>
      </c>
      <c r="AQ5" s="42">
        <v>15</v>
      </c>
      <c r="AR5" s="46"/>
      <c r="AS5" s="41"/>
      <c r="AT5" s="44"/>
      <c r="AU5" s="41"/>
      <c r="AV5" s="44"/>
      <c r="AW5" s="41"/>
      <c r="AX5" s="42"/>
      <c r="AY5" s="43"/>
      <c r="AZ5" s="41"/>
      <c r="BA5" s="41"/>
    </row>
    <row r="6" spans="1:53" x14ac:dyDescent="0.25">
      <c r="A6" s="27" t="s">
        <v>269</v>
      </c>
      <c r="B6" s="28" t="s">
        <v>72</v>
      </c>
      <c r="C6" s="29" t="s">
        <v>853</v>
      </c>
      <c r="D6" s="29" t="s">
        <v>854</v>
      </c>
      <c r="E6" s="29" t="s">
        <v>300</v>
      </c>
      <c r="F6" s="30">
        <f>SUMPRODUCT(($A:$A=racers8[[#This Row],[Cat]])*($G:$G&gt;racers8[[#This Row],[2017 ARC Series Points]]))+1</f>
        <v>5</v>
      </c>
      <c r="G6" s="31">
        <f>SUM(O6,P6,R6)</f>
        <v>65</v>
      </c>
      <c r="H6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45</v>
      </c>
      <c r="I6" s="33">
        <v>0</v>
      </c>
      <c r="J6" s="33">
        <v>0</v>
      </c>
      <c r="K6" s="185">
        <v>0</v>
      </c>
      <c r="L6" s="186">
        <v>0</v>
      </c>
      <c r="M6" s="35">
        <v>0</v>
      </c>
      <c r="N6" s="59">
        <v>0</v>
      </c>
      <c r="O6" s="36">
        <f>SUM(Q6,S6,W6,AA6,AG6,AL6,AP6)</f>
        <v>25</v>
      </c>
      <c r="P6" s="37">
        <f>SUM(T6,Y6,AB6,AF6,AH6,AJ6,AM6,AR6)</f>
        <v>40</v>
      </c>
      <c r="Q6" s="38">
        <f>SUM(U6,X6,Z6, AC6, AE6, AI6, AK6, AN6, AQ6)</f>
        <v>20</v>
      </c>
      <c r="R6" s="39">
        <f>SUM(V6,AO6, AD6)</f>
        <v>0</v>
      </c>
      <c r="S6" s="40"/>
      <c r="T6" s="41"/>
      <c r="U6" s="42"/>
      <c r="V6" s="43"/>
      <c r="W6" s="41"/>
      <c r="X6" s="42"/>
      <c r="Y6" s="44"/>
      <c r="Z6" s="43"/>
      <c r="AA6" s="44"/>
      <c r="AB6" s="42"/>
      <c r="AC6" s="41"/>
      <c r="AD6" s="42"/>
      <c r="AE6" s="42"/>
      <c r="AF6" s="44"/>
      <c r="AG6" s="45"/>
      <c r="AH6" s="41"/>
      <c r="AI6" s="43"/>
      <c r="AJ6" s="42">
        <v>20</v>
      </c>
      <c r="AK6" s="44"/>
      <c r="AL6" s="44"/>
      <c r="AM6" s="41"/>
      <c r="AN6" s="42"/>
      <c r="AO6" s="43"/>
      <c r="AP6" s="42">
        <v>5</v>
      </c>
      <c r="AQ6" s="42">
        <v>20</v>
      </c>
      <c r="AR6" s="46">
        <v>20</v>
      </c>
      <c r="AS6" s="41"/>
      <c r="AT6" s="44"/>
      <c r="AU6" s="41"/>
      <c r="AV6" s="44"/>
      <c r="AW6" s="41"/>
      <c r="AX6" s="42"/>
      <c r="AY6" s="43"/>
      <c r="AZ6" s="41"/>
      <c r="BA6" s="41"/>
    </row>
    <row r="7" spans="1:53" x14ac:dyDescent="0.25">
      <c r="A7" s="27" t="s">
        <v>269</v>
      </c>
      <c r="B7" s="55" t="s">
        <v>72</v>
      </c>
      <c r="C7" s="49" t="s">
        <v>296</v>
      </c>
      <c r="D7" s="49" t="s">
        <v>297</v>
      </c>
      <c r="E7" s="49" t="s">
        <v>107</v>
      </c>
      <c r="F7" s="30">
        <f>SUMPRODUCT(($A:$A=racers8[[#This Row],[Cat]])*($G:$G&gt;racers8[[#This Row],[2017 ARC Series Points]]))+1</f>
        <v>6</v>
      </c>
      <c r="G7" s="31">
        <f>SUM(O7,P7,R7)</f>
        <v>64</v>
      </c>
      <c r="H7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47</v>
      </c>
      <c r="I7" s="33">
        <v>0</v>
      </c>
      <c r="J7" s="33">
        <v>0</v>
      </c>
      <c r="K7" s="57">
        <v>15</v>
      </c>
      <c r="L7" s="58">
        <v>20</v>
      </c>
      <c r="M7" s="35">
        <v>0</v>
      </c>
      <c r="N7" s="59">
        <v>0</v>
      </c>
      <c r="O7" s="36">
        <f>SUM(Q7,S7,W7,AA7,AG7,AL7,AP7)</f>
        <v>12</v>
      </c>
      <c r="P7" s="37">
        <f>SUM(T7,Y7,AB7,AF7,AH7,AJ7,AM7,AR7)</f>
        <v>32</v>
      </c>
      <c r="Q7" s="38">
        <f>SUM(U7,X7,Z7, AC7, AE7, AI7, AK7, AN7, AQ7)</f>
        <v>12</v>
      </c>
      <c r="R7" s="39">
        <f>SUM(V7,AO7, AD7)</f>
        <v>20</v>
      </c>
      <c r="S7" s="40"/>
      <c r="T7" s="41">
        <v>20</v>
      </c>
      <c r="U7" s="42">
        <v>12</v>
      </c>
      <c r="V7" s="43">
        <v>20</v>
      </c>
      <c r="W7" s="41"/>
      <c r="X7" s="42"/>
      <c r="Y7" s="44"/>
      <c r="Z7" s="43"/>
      <c r="AA7" s="44"/>
      <c r="AB7" s="42"/>
      <c r="AC7" s="41"/>
      <c r="AD7" s="42"/>
      <c r="AE7" s="43"/>
      <c r="AF7" s="44"/>
      <c r="AG7" s="45"/>
      <c r="AH7" s="41"/>
      <c r="AI7" s="43"/>
      <c r="AJ7" s="42"/>
      <c r="AK7" s="44"/>
      <c r="AL7" s="44"/>
      <c r="AM7" s="41"/>
      <c r="AN7" s="42"/>
      <c r="AO7" s="43"/>
      <c r="AP7" s="42"/>
      <c r="AQ7" s="42"/>
      <c r="AR7" s="46">
        <v>12</v>
      </c>
      <c r="AS7" s="41"/>
      <c r="AT7" s="44"/>
      <c r="AU7" s="41"/>
      <c r="AV7" s="44"/>
      <c r="AW7" s="41"/>
      <c r="AX7" s="42"/>
      <c r="AY7" s="43"/>
      <c r="AZ7" s="41"/>
      <c r="BA7" s="41"/>
    </row>
    <row r="8" spans="1:53" x14ac:dyDescent="0.25">
      <c r="A8" s="27" t="s">
        <v>269</v>
      </c>
      <c r="B8" s="28" t="s">
        <v>72</v>
      </c>
      <c r="C8" s="29" t="s">
        <v>291</v>
      </c>
      <c r="D8" s="29" t="s">
        <v>221</v>
      </c>
      <c r="E8" s="29" t="s">
        <v>84</v>
      </c>
      <c r="F8" s="30">
        <f>SUMPRODUCT(($A:$A=racers8[[#This Row],[Cat]])*($G:$G&gt;racers8[[#This Row],[2017 ARC Series Points]]))+1</f>
        <v>7</v>
      </c>
      <c r="G8" s="31">
        <f>SUM(O8,P8,R8)</f>
        <v>62</v>
      </c>
      <c r="H8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46</v>
      </c>
      <c r="I8" s="33">
        <v>0</v>
      </c>
      <c r="J8" s="33">
        <v>0</v>
      </c>
      <c r="K8" s="57">
        <v>10</v>
      </c>
      <c r="L8" s="58">
        <v>10</v>
      </c>
      <c r="M8" s="35">
        <v>0</v>
      </c>
      <c r="N8" s="59">
        <v>0</v>
      </c>
      <c r="O8" s="36">
        <f>SUM(Q8,S8,W8,AA8,AG8,AL8,AP8)</f>
        <v>16</v>
      </c>
      <c r="P8" s="37">
        <f>SUM(T8,Y8,AB8,AF8,AH8,AJ8,AM8,AR8)</f>
        <v>21</v>
      </c>
      <c r="Q8" s="38">
        <f>SUM(U8,X8,Z8, AC8, AE8, AI8, AK8, AN8, AQ8)</f>
        <v>14</v>
      </c>
      <c r="R8" s="39">
        <f>SUM(V8,AO8, AD8)</f>
        <v>25</v>
      </c>
      <c r="S8" s="40"/>
      <c r="T8" s="41"/>
      <c r="U8" s="42"/>
      <c r="V8" s="43"/>
      <c r="W8" s="41"/>
      <c r="X8" s="42"/>
      <c r="Y8" s="44"/>
      <c r="Z8" s="43"/>
      <c r="AA8" s="44"/>
      <c r="AB8" s="42">
        <v>6</v>
      </c>
      <c r="AC8" s="41">
        <v>4</v>
      </c>
      <c r="AD8" s="42">
        <v>10</v>
      </c>
      <c r="AE8" s="42"/>
      <c r="AF8" s="44"/>
      <c r="AG8" s="45"/>
      <c r="AH8" s="41"/>
      <c r="AI8" s="43"/>
      <c r="AJ8" s="42"/>
      <c r="AK8" s="44"/>
      <c r="AL8" s="44">
        <v>2</v>
      </c>
      <c r="AM8" s="41">
        <v>15</v>
      </c>
      <c r="AN8" s="42">
        <v>10</v>
      </c>
      <c r="AO8" s="43">
        <v>15</v>
      </c>
      <c r="AP8" s="42"/>
      <c r="AQ8" s="42"/>
      <c r="AR8" s="46"/>
      <c r="AS8" s="41"/>
      <c r="AT8" s="44"/>
      <c r="AU8" s="41"/>
      <c r="AV8" s="44"/>
      <c r="AW8" s="41"/>
      <c r="AX8" s="42"/>
      <c r="AY8" s="43"/>
      <c r="AZ8" s="41"/>
      <c r="BA8" s="41"/>
    </row>
    <row r="9" spans="1:53" x14ac:dyDescent="0.25">
      <c r="A9" s="27" t="s">
        <v>269</v>
      </c>
      <c r="B9" s="28" t="s">
        <v>72</v>
      </c>
      <c r="C9" s="29" t="s">
        <v>844</v>
      </c>
      <c r="D9" s="29" t="s">
        <v>423</v>
      </c>
      <c r="E9" s="29" t="s">
        <v>70</v>
      </c>
      <c r="F9" s="30">
        <f>SUMPRODUCT(($A:$A=racers8[[#This Row],[Cat]])*($G:$G&gt;racers8[[#This Row],[2017 ARC Series Points]]))+1</f>
        <v>8</v>
      </c>
      <c r="G9" s="31">
        <f>SUM(O9,P9,R9)</f>
        <v>52</v>
      </c>
      <c r="H9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32</v>
      </c>
      <c r="I9" s="33">
        <v>0</v>
      </c>
      <c r="J9" s="33">
        <v>0</v>
      </c>
      <c r="K9" s="185">
        <v>0</v>
      </c>
      <c r="L9" s="186">
        <v>0</v>
      </c>
      <c r="M9" s="35">
        <v>0</v>
      </c>
      <c r="N9" s="59">
        <v>0</v>
      </c>
      <c r="O9" s="36">
        <f>SUM(Q9,S9,W9,AA9,AG9,AL9,AP9)</f>
        <v>20</v>
      </c>
      <c r="P9" s="37">
        <f>SUM(T9,Y9,AB9,AF9,AH9,AJ9,AM9,AR9)</f>
        <v>12</v>
      </c>
      <c r="Q9" s="38">
        <f>SUM(U9,X9,Z9, AC9, AE9, AI9, AK9, AN9, AQ9)</f>
        <v>20</v>
      </c>
      <c r="R9" s="39">
        <f>SUM(V9,AO9, AD9)</f>
        <v>20</v>
      </c>
      <c r="S9" s="40"/>
      <c r="T9" s="41"/>
      <c r="U9" s="42"/>
      <c r="V9" s="43"/>
      <c r="W9" s="41"/>
      <c r="X9" s="42"/>
      <c r="Y9" s="44"/>
      <c r="Z9" s="43"/>
      <c r="AA9" s="44"/>
      <c r="AB9" s="42"/>
      <c r="AC9" s="41"/>
      <c r="AD9" s="42"/>
      <c r="AE9" s="42"/>
      <c r="AF9" s="44"/>
      <c r="AG9" s="45"/>
      <c r="AH9" s="41"/>
      <c r="AI9" s="43"/>
      <c r="AJ9" s="42"/>
      <c r="AK9" s="44"/>
      <c r="AL9" s="44"/>
      <c r="AM9" s="41">
        <v>12</v>
      </c>
      <c r="AN9" s="42">
        <v>20</v>
      </c>
      <c r="AO9" s="43">
        <v>20</v>
      </c>
      <c r="AP9" s="42"/>
      <c r="AQ9" s="42"/>
      <c r="AR9" s="46"/>
      <c r="AS9" s="41"/>
      <c r="AT9" s="44"/>
      <c r="AU9" s="41"/>
      <c r="AV9" s="44"/>
      <c r="AW9" s="41"/>
      <c r="AX9" s="42"/>
      <c r="AY9" s="43"/>
      <c r="AZ9" s="41"/>
      <c r="BA9" s="41"/>
    </row>
    <row r="10" spans="1:53" x14ac:dyDescent="0.25">
      <c r="A10" s="27" t="s">
        <v>269</v>
      </c>
      <c r="B10" s="28" t="s">
        <v>72</v>
      </c>
      <c r="C10" s="29" t="s">
        <v>428</v>
      </c>
      <c r="D10" s="29" t="s">
        <v>204</v>
      </c>
      <c r="E10" s="29" t="s">
        <v>70</v>
      </c>
      <c r="F10" s="30">
        <f>SUMPRODUCT(($A:$A=racers8[[#This Row],[Cat]])*($G:$G&gt;racers8[[#This Row],[2017 ARC Series Points]]))+1</f>
        <v>9</v>
      </c>
      <c r="G10" s="31">
        <f>SUM(O10,P10,R10)</f>
        <v>51</v>
      </c>
      <c r="H10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47</v>
      </c>
      <c r="I10" s="33">
        <v>0</v>
      </c>
      <c r="J10" s="33">
        <v>0</v>
      </c>
      <c r="K10" s="185">
        <v>0</v>
      </c>
      <c r="L10" s="186">
        <v>0</v>
      </c>
      <c r="M10" s="35">
        <v>0</v>
      </c>
      <c r="N10" s="59">
        <v>0</v>
      </c>
      <c r="O10" s="36">
        <f>SUM(Q10,S10,W10,AA10,AG10,AL10,AP10)</f>
        <v>27</v>
      </c>
      <c r="P10" s="37">
        <f>SUM(T10,Y10,AB10,AF10,AH10,AJ10,AM10,AR10)</f>
        <v>20</v>
      </c>
      <c r="Q10" s="38">
        <f>SUM(U10,X10,Z10, AC10, AE10, AI10, AK10, AN10, AQ10)</f>
        <v>27</v>
      </c>
      <c r="R10" s="39">
        <f>SUM(V10,AO10, AD10)</f>
        <v>4</v>
      </c>
      <c r="S10" s="40"/>
      <c r="T10" s="41"/>
      <c r="U10" s="42"/>
      <c r="V10" s="43"/>
      <c r="W10" s="41"/>
      <c r="X10" s="42"/>
      <c r="Y10" s="44"/>
      <c r="Z10" s="43"/>
      <c r="AA10" s="44"/>
      <c r="AB10" s="42"/>
      <c r="AC10" s="41"/>
      <c r="AD10" s="42">
        <v>4</v>
      </c>
      <c r="AE10" s="42">
        <v>2</v>
      </c>
      <c r="AF10" s="44">
        <v>20</v>
      </c>
      <c r="AG10" s="45"/>
      <c r="AH10" s="41"/>
      <c r="AI10" s="43">
        <v>25</v>
      </c>
      <c r="AJ10" s="42"/>
      <c r="AK10" s="44"/>
      <c r="AL10" s="44"/>
      <c r="AM10" s="41"/>
      <c r="AN10" s="42"/>
      <c r="AO10" s="43"/>
      <c r="AP10" s="42"/>
      <c r="AQ10" s="42"/>
      <c r="AR10" s="46"/>
      <c r="AS10" s="41"/>
      <c r="AT10" s="44"/>
      <c r="AU10" s="41"/>
      <c r="AV10" s="44"/>
      <c r="AW10" s="41"/>
      <c r="AX10" s="42"/>
      <c r="AY10" s="43"/>
      <c r="AZ10" s="41"/>
      <c r="BA10" s="41"/>
    </row>
    <row r="11" spans="1:53" x14ac:dyDescent="0.25">
      <c r="A11" s="27" t="s">
        <v>269</v>
      </c>
      <c r="B11" s="55" t="s">
        <v>72</v>
      </c>
      <c r="C11" s="49" t="s">
        <v>331</v>
      </c>
      <c r="D11" s="49" t="s">
        <v>103</v>
      </c>
      <c r="E11" s="49" t="s">
        <v>332</v>
      </c>
      <c r="F11" s="30">
        <f>SUMPRODUCT(($A:$A=racers8[[#This Row],[Cat]])*($G:$G&gt;racers8[[#This Row],[2017 ARC Series Points]]))+1</f>
        <v>10</v>
      </c>
      <c r="G11" s="31">
        <f>SUM(O11,P11,R11)</f>
        <v>42</v>
      </c>
      <c r="H11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27</v>
      </c>
      <c r="I11" s="33">
        <v>0</v>
      </c>
      <c r="J11" s="33">
        <v>0</v>
      </c>
      <c r="K11" s="57">
        <v>3</v>
      </c>
      <c r="L11" s="58">
        <v>0</v>
      </c>
      <c r="M11" s="35">
        <v>0</v>
      </c>
      <c r="N11" s="59">
        <v>0</v>
      </c>
      <c r="O11" s="36">
        <f>SUM(Q11,S11,W11,AA11,AG11,AL11,AP11)</f>
        <v>4</v>
      </c>
      <c r="P11" s="37">
        <f>SUM(T11,Y11,AB11,AF11,AH11,AJ11,AM11,AR11)</f>
        <v>26</v>
      </c>
      <c r="Q11" s="38">
        <f>SUM(U11,X11,Z11, AC11, AE11, AI11, AK11, AN11, AQ11)</f>
        <v>4</v>
      </c>
      <c r="R11" s="39">
        <f>SUM(V11,AO11, AD11)</f>
        <v>12</v>
      </c>
      <c r="S11" s="40"/>
      <c r="T11" s="41">
        <v>6</v>
      </c>
      <c r="U11" s="42">
        <v>4</v>
      </c>
      <c r="V11" s="43">
        <v>12</v>
      </c>
      <c r="W11" s="41"/>
      <c r="X11" s="42"/>
      <c r="Y11" s="44"/>
      <c r="Z11" s="43"/>
      <c r="AA11" s="44"/>
      <c r="AB11" s="42"/>
      <c r="AC11" s="41"/>
      <c r="AD11" s="42"/>
      <c r="AE11" s="43"/>
      <c r="AF11" s="44"/>
      <c r="AG11" s="45"/>
      <c r="AH11" s="41">
        <v>20</v>
      </c>
      <c r="AI11" s="43"/>
      <c r="AJ11" s="42"/>
      <c r="AK11" s="44"/>
      <c r="AL11" s="44"/>
      <c r="AM11" s="41"/>
      <c r="AN11" s="42"/>
      <c r="AO11" s="43"/>
      <c r="AP11" s="42"/>
      <c r="AQ11" s="42"/>
      <c r="AR11" s="46"/>
      <c r="AS11" s="41"/>
      <c r="AT11" s="44"/>
      <c r="AU11" s="41"/>
      <c r="AV11" s="44"/>
      <c r="AW11" s="41"/>
      <c r="AX11" s="42"/>
      <c r="AY11" s="43"/>
      <c r="AZ11" s="41"/>
      <c r="BA11" s="41"/>
    </row>
    <row r="12" spans="1:53" x14ac:dyDescent="0.25">
      <c r="A12" s="47" t="s">
        <v>269</v>
      </c>
      <c r="B12" s="48" t="s">
        <v>72</v>
      </c>
      <c r="C12" s="49" t="s">
        <v>335</v>
      </c>
      <c r="D12" s="49" t="s">
        <v>336</v>
      </c>
      <c r="E12" s="49" t="s">
        <v>56</v>
      </c>
      <c r="F12" s="50">
        <f>SUMPRODUCT(($A:$A=racers8[[#This Row],[Cat]])*($G:$G&gt;racers8[[#This Row],[2017 ARC Series Points]]))+1</f>
        <v>11</v>
      </c>
      <c r="G12" s="31">
        <f>SUM(O12,P12,R12)</f>
        <v>37</v>
      </c>
      <c r="H12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28</v>
      </c>
      <c r="I12" s="33">
        <v>0</v>
      </c>
      <c r="J12" s="33">
        <v>0</v>
      </c>
      <c r="K12" s="57">
        <v>8</v>
      </c>
      <c r="L12" s="58">
        <v>0</v>
      </c>
      <c r="M12" s="35">
        <v>0</v>
      </c>
      <c r="N12" s="59">
        <v>0</v>
      </c>
      <c r="O12" s="36">
        <f>SUM(Q12,S12,W12,AA12,AG12,AL12,AP12)</f>
        <v>0</v>
      </c>
      <c r="P12" s="37">
        <f>SUM(T12,Y12,AB12,AF12,AH12,AJ12,AM12,AR12)</f>
        <v>37</v>
      </c>
      <c r="Q12" s="38">
        <f>SUM(U12,X12,Z12, AC12, AE12, AI12, AK12, AN12, AQ12)</f>
        <v>0</v>
      </c>
      <c r="R12" s="39">
        <f>SUM(V12,AO12, AD12)</f>
        <v>0</v>
      </c>
      <c r="S12" s="53"/>
      <c r="T12" s="41">
        <v>12</v>
      </c>
      <c r="U12" s="42"/>
      <c r="V12" s="43"/>
      <c r="W12" s="41"/>
      <c r="X12" s="42"/>
      <c r="Y12" s="54"/>
      <c r="Z12" s="43"/>
      <c r="AA12" s="54"/>
      <c r="AB12" s="42"/>
      <c r="AC12" s="41"/>
      <c r="AD12" s="42"/>
      <c r="AE12" s="42"/>
      <c r="AF12" s="54"/>
      <c r="AG12" s="45"/>
      <c r="AH12" s="41"/>
      <c r="AI12" s="43"/>
      <c r="AJ12" s="42"/>
      <c r="AK12" s="54"/>
      <c r="AL12" s="54"/>
      <c r="AM12" s="41"/>
      <c r="AN12" s="42"/>
      <c r="AO12" s="43"/>
      <c r="AP12" s="42"/>
      <c r="AQ12" s="42"/>
      <c r="AR12" s="46">
        <v>25</v>
      </c>
      <c r="AS12" s="41"/>
      <c r="AT12" s="54"/>
      <c r="AU12" s="41"/>
      <c r="AV12" s="54"/>
      <c r="AW12" s="41"/>
      <c r="AX12" s="42"/>
      <c r="AY12" s="43"/>
      <c r="AZ12" s="41"/>
      <c r="BA12" s="41"/>
    </row>
    <row r="13" spans="1:53" x14ac:dyDescent="0.25">
      <c r="A13" s="27" t="s">
        <v>269</v>
      </c>
      <c r="B13" s="55" t="s">
        <v>72</v>
      </c>
      <c r="C13" s="49" t="s">
        <v>298</v>
      </c>
      <c r="D13" s="49" t="s">
        <v>299</v>
      </c>
      <c r="E13" s="49" t="s">
        <v>300</v>
      </c>
      <c r="F13" s="30">
        <f>SUMPRODUCT(($A:$A=racers8[[#This Row],[Cat]])*($G:$G&gt;racers8[[#This Row],[2017 ARC Series Points]]))+1</f>
        <v>12</v>
      </c>
      <c r="G13" s="31">
        <f>SUM(O13,P13,R13)</f>
        <v>32</v>
      </c>
      <c r="H13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32</v>
      </c>
      <c r="I13" s="33">
        <v>0</v>
      </c>
      <c r="J13" s="33">
        <v>0</v>
      </c>
      <c r="K13" s="57">
        <v>2</v>
      </c>
      <c r="L13" s="58">
        <v>32</v>
      </c>
      <c r="M13" s="35">
        <v>0</v>
      </c>
      <c r="N13" s="59">
        <v>0</v>
      </c>
      <c r="O13" s="36">
        <f>SUM(Q13,S13,W13,AA13,AG13,AL13,AP13)</f>
        <v>10</v>
      </c>
      <c r="P13" s="37">
        <f>SUM(T13,Y13,AB13,AF13,AH13,AJ13,AM13,AR13)</f>
        <v>22</v>
      </c>
      <c r="Q13" s="38">
        <f>SUM(U13,X13,Z13, AC13, AE13, AI13, AK13, AN13, AQ13)</f>
        <v>0</v>
      </c>
      <c r="R13" s="39">
        <f>SUM(V13,AO13, AD13)</f>
        <v>0</v>
      </c>
      <c r="S13" s="40"/>
      <c r="T13" s="41">
        <v>2</v>
      </c>
      <c r="U13" s="42"/>
      <c r="V13" s="43"/>
      <c r="W13" s="41">
        <v>2</v>
      </c>
      <c r="X13" s="42"/>
      <c r="Y13" s="44"/>
      <c r="Z13" s="43"/>
      <c r="AA13" s="44"/>
      <c r="AB13" s="42"/>
      <c r="AC13" s="41"/>
      <c r="AD13" s="42"/>
      <c r="AE13" s="42"/>
      <c r="AF13" s="44">
        <v>8</v>
      </c>
      <c r="AG13" s="45"/>
      <c r="AH13" s="41"/>
      <c r="AI13" s="43"/>
      <c r="AJ13" s="42">
        <v>12</v>
      </c>
      <c r="AK13" s="44"/>
      <c r="AL13" s="44"/>
      <c r="AM13" s="41"/>
      <c r="AN13" s="42"/>
      <c r="AO13" s="43"/>
      <c r="AP13" s="42">
        <v>8</v>
      </c>
      <c r="AQ13" s="42"/>
      <c r="AR13" s="46"/>
      <c r="AS13" s="41"/>
      <c r="AT13" s="44"/>
      <c r="AU13" s="41"/>
      <c r="AV13" s="44"/>
      <c r="AW13" s="41"/>
      <c r="AX13" s="42"/>
      <c r="AY13" s="43"/>
      <c r="AZ13" s="41"/>
      <c r="BA13" s="41"/>
    </row>
    <row r="14" spans="1:53" x14ac:dyDescent="0.25">
      <c r="A14" s="27" t="s">
        <v>269</v>
      </c>
      <c r="B14" s="55" t="s">
        <v>72</v>
      </c>
      <c r="C14" s="49" t="s">
        <v>285</v>
      </c>
      <c r="D14" s="49" t="s">
        <v>83</v>
      </c>
      <c r="E14" s="49" t="s">
        <v>286</v>
      </c>
      <c r="F14" s="30">
        <f>SUMPRODUCT(($A:$A=racers8[[#This Row],[Cat]])*($G:$G&gt;racers8[[#This Row],[2017 ARC Series Points]]))+1</f>
        <v>12</v>
      </c>
      <c r="G14" s="31">
        <f>SUM(O14,P14,R14)</f>
        <v>32</v>
      </c>
      <c r="H14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32</v>
      </c>
      <c r="I14" s="33">
        <v>0</v>
      </c>
      <c r="J14" s="33">
        <v>0</v>
      </c>
      <c r="K14" s="57">
        <v>0</v>
      </c>
      <c r="L14" s="58">
        <v>0</v>
      </c>
      <c r="M14" s="35">
        <v>0</v>
      </c>
      <c r="N14" s="59">
        <v>0</v>
      </c>
      <c r="O14" s="36">
        <f>SUM(Q14,S14,W14,AA14,AG14,AL14,AP14)</f>
        <v>32</v>
      </c>
      <c r="P14" s="37">
        <f>SUM(T14,Y14,AB14,AF14,AH14,AJ14,AM14,AR14)</f>
        <v>0</v>
      </c>
      <c r="Q14" s="38">
        <f>SUM(U14,X14,Z14, AC14, AE14, AI14, AK14, AN14, AQ14)</f>
        <v>32</v>
      </c>
      <c r="R14" s="39">
        <f>SUM(V14,AO14, AD14)</f>
        <v>0</v>
      </c>
      <c r="S14" s="40"/>
      <c r="T14" s="41"/>
      <c r="U14" s="42"/>
      <c r="V14" s="43"/>
      <c r="W14" s="41"/>
      <c r="X14" s="42"/>
      <c r="Y14" s="44"/>
      <c r="Z14" s="43">
        <v>4</v>
      </c>
      <c r="AA14" s="44"/>
      <c r="AB14" s="42"/>
      <c r="AC14" s="41">
        <v>12</v>
      </c>
      <c r="AD14" s="42"/>
      <c r="AE14" s="43"/>
      <c r="AF14" s="44"/>
      <c r="AG14" s="45"/>
      <c r="AH14" s="41"/>
      <c r="AI14" s="43">
        <v>6</v>
      </c>
      <c r="AJ14" s="42"/>
      <c r="AK14" s="44"/>
      <c r="AL14" s="44"/>
      <c r="AM14" s="41"/>
      <c r="AN14" s="42"/>
      <c r="AO14" s="43"/>
      <c r="AP14" s="42"/>
      <c r="AQ14" s="42">
        <v>10</v>
      </c>
      <c r="AR14" s="46"/>
      <c r="AS14" s="41"/>
      <c r="AT14" s="44"/>
      <c r="AU14" s="41"/>
      <c r="AV14" s="44"/>
      <c r="AW14" s="41"/>
      <c r="AX14" s="42"/>
      <c r="AY14" s="43"/>
      <c r="AZ14" s="41"/>
      <c r="BA14" s="41"/>
    </row>
    <row r="15" spans="1:53" x14ac:dyDescent="0.25">
      <c r="A15" s="27" t="s">
        <v>269</v>
      </c>
      <c r="B15" s="28" t="s">
        <v>72</v>
      </c>
      <c r="C15" s="29" t="s">
        <v>482</v>
      </c>
      <c r="D15" s="29" t="s">
        <v>483</v>
      </c>
      <c r="E15" s="29" t="s">
        <v>104</v>
      </c>
      <c r="F15" s="30">
        <f>SUMPRODUCT(($A:$A=racers8[[#This Row],[Cat]])*($G:$G&gt;racers8[[#This Row],[2017 ARC Series Points]]))+1</f>
        <v>14</v>
      </c>
      <c r="G15" s="31">
        <f>SUM(O15,P15,R15)</f>
        <v>28</v>
      </c>
      <c r="H15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27</v>
      </c>
      <c r="I15" s="33">
        <v>0</v>
      </c>
      <c r="J15" s="33">
        <v>0</v>
      </c>
      <c r="K15" s="185">
        <v>0</v>
      </c>
      <c r="L15" s="186">
        <v>0</v>
      </c>
      <c r="M15" s="35">
        <v>0</v>
      </c>
      <c r="N15" s="59">
        <v>0</v>
      </c>
      <c r="O15" s="36">
        <f>SUM(Q15,S15,W15,AA15,AG15,AL15,AP15)</f>
        <v>21</v>
      </c>
      <c r="P15" s="37">
        <f>SUM(T15,Y15,AB15,AF15,AH15,AJ15,AM15,AR15)</f>
        <v>6</v>
      </c>
      <c r="Q15" s="38">
        <f>SUM(U15,X15,Z15, AC15, AE15, AI15, AK15, AN15, AQ15)</f>
        <v>15</v>
      </c>
      <c r="R15" s="39">
        <f>SUM(V15,AO15, AD15)</f>
        <v>1</v>
      </c>
      <c r="S15" s="40"/>
      <c r="T15" s="41"/>
      <c r="U15" s="42"/>
      <c r="V15" s="43"/>
      <c r="W15" s="41"/>
      <c r="X15" s="42"/>
      <c r="Y15" s="44"/>
      <c r="Z15" s="43">
        <v>15</v>
      </c>
      <c r="AA15" s="44"/>
      <c r="AB15" s="42"/>
      <c r="AC15" s="41"/>
      <c r="AD15" s="42"/>
      <c r="AE15" s="42"/>
      <c r="AF15" s="44"/>
      <c r="AG15" s="45"/>
      <c r="AH15" s="41"/>
      <c r="AI15" s="43"/>
      <c r="AJ15" s="42"/>
      <c r="AK15" s="44"/>
      <c r="AL15" s="44">
        <v>6</v>
      </c>
      <c r="AM15" s="41">
        <v>6</v>
      </c>
      <c r="AN15" s="42"/>
      <c r="AO15" s="43">
        <v>1</v>
      </c>
      <c r="AP15" s="42"/>
      <c r="AQ15" s="42"/>
      <c r="AR15" s="46"/>
      <c r="AS15" s="41"/>
      <c r="AT15" s="44"/>
      <c r="AU15" s="41"/>
      <c r="AV15" s="44"/>
      <c r="AW15" s="41"/>
      <c r="AX15" s="42"/>
      <c r="AY15" s="43"/>
      <c r="AZ15" s="41"/>
      <c r="BA15" s="41"/>
    </row>
    <row r="16" spans="1:53" x14ac:dyDescent="0.25">
      <c r="A16" s="27" t="s">
        <v>269</v>
      </c>
      <c r="B16" s="60" t="s">
        <v>72</v>
      </c>
      <c r="C16" s="49" t="s">
        <v>438</v>
      </c>
      <c r="D16" s="49" t="s">
        <v>439</v>
      </c>
      <c r="E16" s="49" t="s">
        <v>104</v>
      </c>
      <c r="F16" s="30">
        <f>SUMPRODUCT(($A:$A=racers8[[#This Row],[Cat]])*($G:$G&gt;racers8[[#This Row],[2017 ARC Series Points]]))+1</f>
        <v>15</v>
      </c>
      <c r="G16" s="31">
        <f>SUM(O16,P16,R16)</f>
        <v>27</v>
      </c>
      <c r="H16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12</v>
      </c>
      <c r="I16" s="33">
        <v>0</v>
      </c>
      <c r="J16" s="33">
        <v>0</v>
      </c>
      <c r="K16" s="185">
        <v>0</v>
      </c>
      <c r="L16" s="186">
        <v>0</v>
      </c>
      <c r="M16" s="35">
        <v>0</v>
      </c>
      <c r="N16" s="59">
        <v>0</v>
      </c>
      <c r="O16" s="36">
        <f>SUM(Q16,S16,W16,AA16,AG16,AL16,AP16)</f>
        <v>12</v>
      </c>
      <c r="P16" s="37">
        <f>SUM(T16,Y16,AB16,AF16,AH16,AJ16,AM16,AR16)</f>
        <v>0</v>
      </c>
      <c r="Q16" s="38">
        <f>SUM(U16,X16,Z16, AC16, AE16, AI16, AK16, AN16, AQ16)</f>
        <v>0</v>
      </c>
      <c r="R16" s="39">
        <f>SUM(V16,AO16, AD16)</f>
        <v>15</v>
      </c>
      <c r="S16" s="40"/>
      <c r="T16" s="41"/>
      <c r="U16" s="42"/>
      <c r="V16" s="43"/>
      <c r="W16" s="41"/>
      <c r="X16" s="42"/>
      <c r="Y16" s="44"/>
      <c r="Z16" s="43"/>
      <c r="AA16" s="44">
        <v>12</v>
      </c>
      <c r="AB16" s="42"/>
      <c r="AC16" s="41"/>
      <c r="AD16" s="42">
        <v>15</v>
      </c>
      <c r="AE16" s="42"/>
      <c r="AF16" s="44"/>
      <c r="AG16" s="45"/>
      <c r="AH16" s="41"/>
      <c r="AI16" s="43"/>
      <c r="AJ16" s="42"/>
      <c r="AK16" s="44"/>
      <c r="AL16" s="44"/>
      <c r="AM16" s="41"/>
      <c r="AN16" s="42"/>
      <c r="AO16" s="43"/>
      <c r="AP16" s="42"/>
      <c r="AQ16" s="42"/>
      <c r="AR16" s="46"/>
      <c r="AS16" s="41"/>
      <c r="AT16" s="44"/>
      <c r="AU16" s="41"/>
      <c r="AV16" s="44"/>
      <c r="AW16" s="41"/>
      <c r="AX16" s="42"/>
      <c r="AY16" s="43"/>
      <c r="AZ16" s="41"/>
      <c r="BA16" s="41"/>
    </row>
    <row r="17" spans="1:53" x14ac:dyDescent="0.25">
      <c r="A17" s="27" t="s">
        <v>269</v>
      </c>
      <c r="B17" s="28" t="s">
        <v>72</v>
      </c>
      <c r="C17" s="29" t="s">
        <v>833</v>
      </c>
      <c r="D17" s="29" t="s">
        <v>276</v>
      </c>
      <c r="E17" s="29" t="s">
        <v>104</v>
      </c>
      <c r="F17" s="30">
        <f>SUMPRODUCT(($A:$A=racers8[[#This Row],[Cat]])*($G:$G&gt;racers8[[#This Row],[2017 ARC Series Points]]))+1</f>
        <v>16</v>
      </c>
      <c r="G17" s="31">
        <f>SUM(O17,P17,R17)</f>
        <v>25</v>
      </c>
      <c r="H17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15</v>
      </c>
      <c r="I17" s="33">
        <v>0</v>
      </c>
      <c r="J17" s="33">
        <v>0</v>
      </c>
      <c r="K17" s="185">
        <v>0</v>
      </c>
      <c r="L17" s="186">
        <v>0</v>
      </c>
      <c r="M17" s="35">
        <v>0</v>
      </c>
      <c r="N17" s="59">
        <v>0</v>
      </c>
      <c r="O17" s="36">
        <f>SUM(Q17,S17,W17,AA17,AG17,AL17,AP17)</f>
        <v>0</v>
      </c>
      <c r="P17" s="37">
        <f>SUM(T17,Y17,AB17,AF17,AH17,AJ17,AM17,AR17)</f>
        <v>15</v>
      </c>
      <c r="Q17" s="38">
        <f>SUM(U17,X17,Z17, AC17, AE17, AI17, AK17, AN17, AQ17)</f>
        <v>0</v>
      </c>
      <c r="R17" s="39">
        <f>SUM(V17,AO17, AD17)</f>
        <v>10</v>
      </c>
      <c r="S17" s="40"/>
      <c r="T17" s="41"/>
      <c r="U17" s="42"/>
      <c r="V17" s="43">
        <v>4</v>
      </c>
      <c r="W17" s="41"/>
      <c r="X17" s="42"/>
      <c r="Y17" s="44"/>
      <c r="Z17" s="43"/>
      <c r="AA17" s="44"/>
      <c r="AB17" s="42">
        <v>15</v>
      </c>
      <c r="AC17" s="41"/>
      <c r="AD17" s="42">
        <v>6</v>
      </c>
      <c r="AE17" s="42"/>
      <c r="AF17" s="44"/>
      <c r="AG17" s="45"/>
      <c r="AH17" s="41"/>
      <c r="AI17" s="43"/>
      <c r="AJ17" s="42"/>
      <c r="AK17" s="44"/>
      <c r="AL17" s="44"/>
      <c r="AM17" s="41"/>
      <c r="AN17" s="42"/>
      <c r="AO17" s="43"/>
      <c r="AP17" s="42"/>
      <c r="AQ17" s="42"/>
      <c r="AR17" s="46"/>
      <c r="AS17" s="41"/>
      <c r="AT17" s="44"/>
      <c r="AU17" s="41"/>
      <c r="AV17" s="44"/>
      <c r="AW17" s="41"/>
      <c r="AX17" s="42"/>
      <c r="AY17" s="43"/>
      <c r="AZ17" s="41"/>
      <c r="BA17" s="41"/>
    </row>
    <row r="18" spans="1:53" x14ac:dyDescent="0.25">
      <c r="A18" s="27" t="s">
        <v>269</v>
      </c>
      <c r="B18" s="28" t="s">
        <v>72</v>
      </c>
      <c r="C18" s="29" t="s">
        <v>849</v>
      </c>
      <c r="D18" s="29" t="s">
        <v>325</v>
      </c>
      <c r="E18" s="29" t="s">
        <v>56</v>
      </c>
      <c r="F18" s="30">
        <f>SUMPRODUCT(($A:$A=racers8[[#This Row],[Cat]])*($G:$G&gt;racers8[[#This Row],[2017 ARC Series Points]]))+1</f>
        <v>16</v>
      </c>
      <c r="G18" s="31">
        <f>SUM(O18,P18,R18)</f>
        <v>25</v>
      </c>
      <c r="H18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25</v>
      </c>
      <c r="I18" s="33">
        <v>0</v>
      </c>
      <c r="J18" s="33">
        <v>0</v>
      </c>
      <c r="K18" s="185">
        <v>0</v>
      </c>
      <c r="L18" s="186">
        <v>0</v>
      </c>
      <c r="M18" s="35">
        <v>0</v>
      </c>
      <c r="N18" s="59">
        <v>0</v>
      </c>
      <c r="O18" s="36">
        <f>SUM(Q18,S18,W18,AA18,AG18,AL18,AP18)</f>
        <v>25</v>
      </c>
      <c r="P18" s="37">
        <f>SUM(T18,Y18,AB18,AF18,AH18,AJ18,AM18,AR18)</f>
        <v>0</v>
      </c>
      <c r="Q18" s="38">
        <f>SUM(U18,X18,Z18, AC18, AE18, AI18, AK18, AN18, AQ18)</f>
        <v>15</v>
      </c>
      <c r="R18" s="39">
        <f>SUM(V18,AO18, AD18)</f>
        <v>0</v>
      </c>
      <c r="S18" s="40"/>
      <c r="T18" s="41"/>
      <c r="U18" s="42"/>
      <c r="V18" s="43"/>
      <c r="W18" s="41">
        <v>10</v>
      </c>
      <c r="X18" s="42"/>
      <c r="Y18" s="44"/>
      <c r="Z18" s="43"/>
      <c r="AA18" s="44"/>
      <c r="AB18" s="42"/>
      <c r="AC18" s="41"/>
      <c r="AD18" s="42"/>
      <c r="AE18" s="42">
        <v>15</v>
      </c>
      <c r="AF18" s="44"/>
      <c r="AG18" s="45"/>
      <c r="AH18" s="41"/>
      <c r="AI18" s="43"/>
      <c r="AJ18" s="42"/>
      <c r="AK18" s="44"/>
      <c r="AL18" s="44"/>
      <c r="AM18" s="41"/>
      <c r="AN18" s="42"/>
      <c r="AO18" s="43"/>
      <c r="AP18" s="42"/>
      <c r="AQ18" s="42"/>
      <c r="AR18" s="46"/>
      <c r="AS18" s="41"/>
      <c r="AT18" s="44"/>
      <c r="AU18" s="41"/>
      <c r="AV18" s="44"/>
      <c r="AW18" s="41"/>
      <c r="AX18" s="42"/>
      <c r="AY18" s="43"/>
      <c r="AZ18" s="41"/>
      <c r="BA18" s="41"/>
    </row>
    <row r="19" spans="1:53" x14ac:dyDescent="0.25">
      <c r="A19" s="27" t="s">
        <v>269</v>
      </c>
      <c r="B19" s="28" t="s">
        <v>72</v>
      </c>
      <c r="C19" s="29" t="s">
        <v>847</v>
      </c>
      <c r="D19" s="29" t="s">
        <v>848</v>
      </c>
      <c r="E19" s="29" t="s">
        <v>123</v>
      </c>
      <c r="F19" s="30">
        <f>SUMPRODUCT(($A:$A=racers8[[#This Row],[Cat]])*($G:$G&gt;racers8[[#This Row],[2017 ARC Series Points]]))+1</f>
        <v>18</v>
      </c>
      <c r="G19" s="31">
        <f>SUM(O19,P19,R19)</f>
        <v>24</v>
      </c>
      <c r="H19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24</v>
      </c>
      <c r="I19" s="33">
        <v>0</v>
      </c>
      <c r="J19" s="33">
        <v>0</v>
      </c>
      <c r="K19" s="185">
        <v>0</v>
      </c>
      <c r="L19" s="186">
        <v>0</v>
      </c>
      <c r="M19" s="35">
        <v>0</v>
      </c>
      <c r="N19" s="59">
        <v>0</v>
      </c>
      <c r="O19" s="36">
        <f>SUM(Q19,S19,W19,AA19,AG19,AL19,AP19)</f>
        <v>24</v>
      </c>
      <c r="P19" s="37">
        <f>SUM(T19,Y19,AB19,AF19,AH19,AJ19,AM19,AR19)</f>
        <v>0</v>
      </c>
      <c r="Q19" s="38">
        <f>SUM(U19,X19,Z19, AC19, AE19, AI19, AK19, AN19, AQ19)</f>
        <v>12</v>
      </c>
      <c r="R19" s="39">
        <f>SUM(V19,AO19, AD19)</f>
        <v>0</v>
      </c>
      <c r="S19" s="40"/>
      <c r="T19" s="41"/>
      <c r="U19" s="42"/>
      <c r="V19" s="43"/>
      <c r="W19" s="41">
        <v>12</v>
      </c>
      <c r="X19" s="42"/>
      <c r="Y19" s="44"/>
      <c r="Z19" s="43">
        <v>12</v>
      </c>
      <c r="AA19" s="44"/>
      <c r="AB19" s="42"/>
      <c r="AC19" s="41"/>
      <c r="AD19" s="42"/>
      <c r="AE19" s="42"/>
      <c r="AF19" s="44"/>
      <c r="AG19" s="45"/>
      <c r="AH19" s="41"/>
      <c r="AI19" s="43"/>
      <c r="AJ19" s="42"/>
      <c r="AK19" s="44"/>
      <c r="AL19" s="44"/>
      <c r="AM19" s="41"/>
      <c r="AN19" s="42"/>
      <c r="AO19" s="43"/>
      <c r="AP19" s="42"/>
      <c r="AQ19" s="42"/>
      <c r="AR19" s="46"/>
      <c r="AS19" s="41"/>
      <c r="AT19" s="44"/>
      <c r="AU19" s="41"/>
      <c r="AV19" s="44"/>
      <c r="AW19" s="41"/>
      <c r="AX19" s="42"/>
      <c r="AY19" s="43"/>
      <c r="AZ19" s="41"/>
      <c r="BA19" s="41"/>
    </row>
    <row r="20" spans="1:53" x14ac:dyDescent="0.25">
      <c r="A20" s="27" t="s">
        <v>269</v>
      </c>
      <c r="B20" s="28" t="s">
        <v>72</v>
      </c>
      <c r="C20" s="49" t="s">
        <v>653</v>
      </c>
      <c r="D20" s="49" t="s">
        <v>325</v>
      </c>
      <c r="E20" s="49" t="s">
        <v>872</v>
      </c>
      <c r="F20" s="30">
        <f>SUMPRODUCT(($A:$A=racers8[[#This Row],[Cat]])*($G:$G&gt;racers8[[#This Row],[2017 ARC Series Points]]))+1</f>
        <v>18</v>
      </c>
      <c r="G20" s="31">
        <f>SUM(O20,P20,R20)</f>
        <v>24</v>
      </c>
      <c r="H20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18</v>
      </c>
      <c r="I20" s="33">
        <v>0</v>
      </c>
      <c r="J20" s="33">
        <v>0</v>
      </c>
      <c r="K20" s="185">
        <v>0</v>
      </c>
      <c r="L20" s="186">
        <v>0</v>
      </c>
      <c r="M20" s="35">
        <v>0</v>
      </c>
      <c r="N20" s="59">
        <v>0</v>
      </c>
      <c r="O20" s="36">
        <f>SUM(Q20,S20,W20,AA20,AG20,AL20,AP20)</f>
        <v>14</v>
      </c>
      <c r="P20" s="37">
        <f>SUM(T20,Y20,AB20,AF20,AH20,AJ20,AM20,AR20)</f>
        <v>4</v>
      </c>
      <c r="Q20" s="38">
        <f>SUM(U20,X20,Z20, AC20, AE20, AI20, AK20, AN20, AQ20)</f>
        <v>6</v>
      </c>
      <c r="R20" s="39">
        <f>SUM(V20,AO20, AD20)</f>
        <v>6</v>
      </c>
      <c r="S20" s="40"/>
      <c r="T20" s="41"/>
      <c r="U20" s="42"/>
      <c r="V20" s="43"/>
      <c r="W20" s="41"/>
      <c r="X20" s="42"/>
      <c r="Y20" s="44"/>
      <c r="Z20" s="43"/>
      <c r="AA20" s="44"/>
      <c r="AB20" s="42"/>
      <c r="AC20" s="41"/>
      <c r="AD20" s="42"/>
      <c r="AE20" s="42">
        <v>6</v>
      </c>
      <c r="AF20" s="44"/>
      <c r="AG20" s="45"/>
      <c r="AH20" s="41"/>
      <c r="AI20" s="43"/>
      <c r="AJ20" s="42"/>
      <c r="AK20" s="44"/>
      <c r="AL20" s="44">
        <v>8</v>
      </c>
      <c r="AM20" s="41">
        <v>4</v>
      </c>
      <c r="AN20" s="42"/>
      <c r="AO20" s="43">
        <v>6</v>
      </c>
      <c r="AP20" s="42"/>
      <c r="AQ20" s="42"/>
      <c r="AR20" s="46"/>
      <c r="AS20" s="41"/>
      <c r="AT20" s="44"/>
      <c r="AU20" s="41"/>
      <c r="AV20" s="44"/>
      <c r="AW20" s="41"/>
      <c r="AX20" s="42"/>
      <c r="AY20" s="43"/>
      <c r="AZ20" s="41"/>
      <c r="BA20" s="41"/>
    </row>
    <row r="21" spans="1:53" x14ac:dyDescent="0.25">
      <c r="A21" s="27" t="s">
        <v>269</v>
      </c>
      <c r="B21" s="28" t="s">
        <v>72</v>
      </c>
      <c r="C21" s="29" t="s">
        <v>752</v>
      </c>
      <c r="D21" s="29" t="s">
        <v>357</v>
      </c>
      <c r="E21" s="29" t="s">
        <v>126</v>
      </c>
      <c r="F21" s="30">
        <f>SUMPRODUCT(($A:$A=racers8[[#This Row],[Cat]])*($G:$G&gt;racers8[[#This Row],[2017 ARC Series Points]]))+1</f>
        <v>18</v>
      </c>
      <c r="G21" s="31">
        <f>SUM(O21,P21,R21)</f>
        <v>24</v>
      </c>
      <c r="H21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20</v>
      </c>
      <c r="I21" s="33">
        <v>0</v>
      </c>
      <c r="J21" s="33">
        <v>0</v>
      </c>
      <c r="K21" s="185">
        <v>0</v>
      </c>
      <c r="L21" s="186">
        <v>0</v>
      </c>
      <c r="M21" s="35">
        <v>0</v>
      </c>
      <c r="N21" s="59">
        <v>0</v>
      </c>
      <c r="O21" s="36">
        <f>SUM(Q21,S21,W21,AA21,AG21,AL21,AP21)</f>
        <v>4</v>
      </c>
      <c r="P21" s="37">
        <f>SUM(T21,Y21,AB21,AF21,AH21,AJ21,AM21,AR21)</f>
        <v>16</v>
      </c>
      <c r="Q21" s="38">
        <f>SUM(U21,X21,Z21, AC21, AE21, AI21, AK21, AN21, AQ21)</f>
        <v>0</v>
      </c>
      <c r="R21" s="39">
        <f>SUM(V21,AO21, AD21)</f>
        <v>4</v>
      </c>
      <c r="S21" s="40"/>
      <c r="T21" s="41"/>
      <c r="U21" s="42"/>
      <c r="V21" s="43"/>
      <c r="W21" s="41"/>
      <c r="X21" s="42"/>
      <c r="Y21" s="44"/>
      <c r="Z21" s="43"/>
      <c r="AA21" s="44"/>
      <c r="AB21" s="42"/>
      <c r="AC21" s="41"/>
      <c r="AD21" s="42"/>
      <c r="AE21" s="42"/>
      <c r="AF21" s="44"/>
      <c r="AG21" s="45"/>
      <c r="AH21" s="41"/>
      <c r="AI21" s="43"/>
      <c r="AJ21" s="42"/>
      <c r="AK21" s="44"/>
      <c r="AL21" s="44">
        <v>4</v>
      </c>
      <c r="AM21" s="41">
        <v>8</v>
      </c>
      <c r="AN21" s="42"/>
      <c r="AO21" s="43">
        <v>4</v>
      </c>
      <c r="AP21" s="42"/>
      <c r="AQ21" s="42"/>
      <c r="AR21" s="46">
        <v>8</v>
      </c>
      <c r="AS21" s="41"/>
      <c r="AT21" s="44"/>
      <c r="AU21" s="41"/>
      <c r="AV21" s="44"/>
      <c r="AW21" s="41"/>
      <c r="AX21" s="42"/>
      <c r="AY21" s="43"/>
      <c r="AZ21" s="41"/>
      <c r="BA21" s="41"/>
    </row>
    <row r="22" spans="1:53" x14ac:dyDescent="0.25">
      <c r="A22" s="27" t="s">
        <v>269</v>
      </c>
      <c r="B22" s="28" t="s">
        <v>72</v>
      </c>
      <c r="C22" s="29" t="s">
        <v>881</v>
      </c>
      <c r="D22" s="29" t="s">
        <v>708</v>
      </c>
      <c r="E22" s="29" t="s">
        <v>107</v>
      </c>
      <c r="F22" s="30">
        <f>SUMPRODUCT(($A:$A=racers8[[#This Row],[Cat]])*($G:$G&gt;racers8[[#This Row],[2017 ARC Series Points]]))+1</f>
        <v>21</v>
      </c>
      <c r="G22" s="31">
        <f>SUM(O22,P22,R22)</f>
        <v>23</v>
      </c>
      <c r="H22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23</v>
      </c>
      <c r="I22" s="33">
        <v>0</v>
      </c>
      <c r="J22" s="33">
        <v>0</v>
      </c>
      <c r="K22" s="185">
        <v>0</v>
      </c>
      <c r="L22" s="186">
        <v>0</v>
      </c>
      <c r="M22" s="35">
        <v>0</v>
      </c>
      <c r="N22" s="59">
        <v>0</v>
      </c>
      <c r="O22" s="36">
        <f>SUM(Q22,S22,W22,AA22,AG22,AL22,AP22)</f>
        <v>23</v>
      </c>
      <c r="P22" s="37">
        <f>SUM(T22,Y22,AB22,AF22,AH22,AJ22,AM22,AR22)</f>
        <v>0</v>
      </c>
      <c r="Q22" s="38">
        <f>SUM(U22,X22,Z22, AC22, AE22, AI22, AK22, AN22, AQ22)</f>
        <v>23</v>
      </c>
      <c r="R22" s="39">
        <f>SUM(V22,AO22, AD22)</f>
        <v>0</v>
      </c>
      <c r="S22" s="40"/>
      <c r="T22" s="41"/>
      <c r="U22" s="42"/>
      <c r="V22" s="43"/>
      <c r="W22" s="41"/>
      <c r="X22" s="42"/>
      <c r="Y22" s="44"/>
      <c r="Z22" s="43">
        <v>8</v>
      </c>
      <c r="AA22" s="44"/>
      <c r="AB22" s="42"/>
      <c r="AC22" s="41"/>
      <c r="AD22" s="42"/>
      <c r="AE22" s="42"/>
      <c r="AF22" s="44"/>
      <c r="AG22" s="45"/>
      <c r="AH22" s="41"/>
      <c r="AI22" s="43">
        <v>15</v>
      </c>
      <c r="AJ22" s="42"/>
      <c r="AK22" s="44"/>
      <c r="AL22" s="44"/>
      <c r="AM22" s="41"/>
      <c r="AN22" s="42"/>
      <c r="AO22" s="43"/>
      <c r="AP22" s="42"/>
      <c r="AQ22" s="42"/>
      <c r="AR22" s="46"/>
      <c r="AS22" s="41"/>
      <c r="AT22" s="44"/>
      <c r="AU22" s="41"/>
      <c r="AV22" s="44"/>
      <c r="AW22" s="41"/>
      <c r="AX22" s="42"/>
      <c r="AY22" s="43"/>
      <c r="AZ22" s="41"/>
      <c r="BA22" s="41"/>
    </row>
    <row r="23" spans="1:53" x14ac:dyDescent="0.25">
      <c r="A23" s="27" t="s">
        <v>269</v>
      </c>
      <c r="B23" s="28" t="s">
        <v>72</v>
      </c>
      <c r="C23" s="29" t="s">
        <v>437</v>
      </c>
      <c r="D23" s="29" t="s">
        <v>274</v>
      </c>
      <c r="E23" s="29" t="s">
        <v>64</v>
      </c>
      <c r="F23" s="30">
        <f>SUMPRODUCT(($A:$A=racers8[[#This Row],[Cat]])*($G:$G&gt;racers8[[#This Row],[2017 ARC Series Points]]))+1</f>
        <v>21</v>
      </c>
      <c r="G23" s="31">
        <f>SUM(O23,P23,R23)</f>
        <v>23</v>
      </c>
      <c r="H23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24</v>
      </c>
      <c r="I23" s="33">
        <v>0</v>
      </c>
      <c r="J23" s="33">
        <v>0</v>
      </c>
      <c r="K23" s="185">
        <v>0</v>
      </c>
      <c r="L23" s="186">
        <v>20</v>
      </c>
      <c r="M23" s="35">
        <v>0</v>
      </c>
      <c r="N23" s="59">
        <v>0</v>
      </c>
      <c r="O23" s="36">
        <f>SUM(Q23,S23,W23,AA23,AG23,AL23,AP23)</f>
        <v>4</v>
      </c>
      <c r="P23" s="37">
        <f>SUM(T23,Y23,AB23,AF23,AH23,AJ23,AM23,AR23)</f>
        <v>19</v>
      </c>
      <c r="Q23" s="38">
        <f>SUM(U23,X23,Z23, AC23, AE23, AI23, AK23, AN23, AQ23)</f>
        <v>0</v>
      </c>
      <c r="R23" s="39">
        <f>SUM(V23,AO23, AD23)</f>
        <v>0</v>
      </c>
      <c r="S23" s="40"/>
      <c r="T23" s="41">
        <v>4</v>
      </c>
      <c r="U23" s="42"/>
      <c r="V23" s="43"/>
      <c r="W23" s="41"/>
      <c r="X23" s="42"/>
      <c r="Y23" s="44"/>
      <c r="Z23" s="43"/>
      <c r="AA23" s="44">
        <v>4</v>
      </c>
      <c r="AB23" s="42"/>
      <c r="AC23" s="41"/>
      <c r="AD23" s="42"/>
      <c r="AE23" s="42"/>
      <c r="AF23" s="44"/>
      <c r="AG23" s="45"/>
      <c r="AH23" s="41"/>
      <c r="AI23" s="43"/>
      <c r="AJ23" s="42"/>
      <c r="AK23" s="44"/>
      <c r="AL23" s="44"/>
      <c r="AM23" s="41"/>
      <c r="AN23" s="42"/>
      <c r="AO23" s="43"/>
      <c r="AP23" s="42"/>
      <c r="AQ23" s="42"/>
      <c r="AR23" s="46">
        <v>15</v>
      </c>
      <c r="AS23" s="41"/>
      <c r="AT23" s="44"/>
      <c r="AU23" s="41"/>
      <c r="AV23" s="44"/>
      <c r="AW23" s="41"/>
      <c r="AX23" s="42"/>
      <c r="AY23" s="43"/>
      <c r="AZ23" s="41"/>
      <c r="BA23" s="41"/>
    </row>
    <row r="24" spans="1:53" x14ac:dyDescent="0.25">
      <c r="A24" s="27" t="s">
        <v>269</v>
      </c>
      <c r="B24" s="55" t="s">
        <v>72</v>
      </c>
      <c r="C24" s="49" t="s">
        <v>311</v>
      </c>
      <c r="D24" s="49" t="s">
        <v>312</v>
      </c>
      <c r="E24" s="49" t="s">
        <v>56</v>
      </c>
      <c r="F24" s="30">
        <f>SUMPRODUCT(($A:$A=racers8[[#This Row],[Cat]])*($G:$G&gt;racers8[[#This Row],[2017 ARC Series Points]]))+1</f>
        <v>23</v>
      </c>
      <c r="G24" s="31">
        <f>SUM(O24,P24,R24)</f>
        <v>22</v>
      </c>
      <c r="H24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40</v>
      </c>
      <c r="I24" s="33">
        <v>0</v>
      </c>
      <c r="J24" s="33">
        <v>0</v>
      </c>
      <c r="K24" s="57">
        <v>18</v>
      </c>
      <c r="L24" s="58">
        <v>0</v>
      </c>
      <c r="M24" s="35">
        <v>0</v>
      </c>
      <c r="N24" s="59">
        <v>0</v>
      </c>
      <c r="O24" s="36">
        <f>SUM(Q24,S24,W24,AA24,AG24,AL24,AP24)</f>
        <v>20</v>
      </c>
      <c r="P24" s="37">
        <f>SUM(T24,Y24,AB24,AF24,AH24,AJ24,AM24,AR24)</f>
        <v>2</v>
      </c>
      <c r="Q24" s="38">
        <f>SUM(U24,X24,Z24, AC24, AE24, AI24, AK24, AN24, AQ24)</f>
        <v>0</v>
      </c>
      <c r="R24" s="39">
        <f>SUM(V24,AO24, AD24)</f>
        <v>0</v>
      </c>
      <c r="S24" s="40"/>
      <c r="T24" s="41"/>
      <c r="U24" s="42"/>
      <c r="V24" s="43"/>
      <c r="W24" s="41"/>
      <c r="X24" s="42"/>
      <c r="Y24" s="44"/>
      <c r="Z24" s="43"/>
      <c r="AA24" s="44"/>
      <c r="AB24" s="42"/>
      <c r="AC24" s="41"/>
      <c r="AD24" s="42"/>
      <c r="AE24" s="43"/>
      <c r="AF24" s="44"/>
      <c r="AG24" s="45"/>
      <c r="AH24" s="41"/>
      <c r="AI24" s="43"/>
      <c r="AJ24" s="42"/>
      <c r="AK24" s="44"/>
      <c r="AL24" s="44"/>
      <c r="AM24" s="41"/>
      <c r="AN24" s="42"/>
      <c r="AO24" s="43"/>
      <c r="AP24" s="42">
        <v>20</v>
      </c>
      <c r="AQ24" s="42"/>
      <c r="AR24" s="46">
        <v>2</v>
      </c>
      <c r="AS24" s="41"/>
      <c r="AT24" s="44"/>
      <c r="AU24" s="41"/>
      <c r="AV24" s="44"/>
      <c r="AW24" s="41"/>
      <c r="AX24" s="42"/>
      <c r="AY24" s="43"/>
      <c r="AZ24" s="41"/>
      <c r="BA24" s="41"/>
    </row>
    <row r="25" spans="1:53" x14ac:dyDescent="0.25">
      <c r="A25" s="27" t="s">
        <v>269</v>
      </c>
      <c r="B25" s="55" t="s">
        <v>72</v>
      </c>
      <c r="C25" s="49" t="s">
        <v>319</v>
      </c>
      <c r="D25" s="49" t="s">
        <v>320</v>
      </c>
      <c r="E25" s="49" t="s">
        <v>70</v>
      </c>
      <c r="F25" s="30">
        <f>SUMPRODUCT(($A:$A=racers8[[#This Row],[Cat]])*($G:$G&gt;racers8[[#This Row],[2017 ARC Series Points]]))+1</f>
        <v>24</v>
      </c>
      <c r="G25" s="31">
        <f>SUM(O25,P25,R25)</f>
        <v>21</v>
      </c>
      <c r="H25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20</v>
      </c>
      <c r="I25" s="33">
        <v>0</v>
      </c>
      <c r="J25" s="33">
        <v>0</v>
      </c>
      <c r="K25" s="57">
        <v>0</v>
      </c>
      <c r="L25" s="58">
        <v>14</v>
      </c>
      <c r="M25" s="35">
        <v>0</v>
      </c>
      <c r="N25" s="59">
        <v>0</v>
      </c>
      <c r="O25" s="36">
        <f>SUM(Q25,S25,W25,AA25,AG25,AL25,AP25)</f>
        <v>0</v>
      </c>
      <c r="P25" s="37">
        <f>SUM(T25,Y25,AB25,AF25,AH25,AJ25,AM25,AR25)</f>
        <v>21</v>
      </c>
      <c r="Q25" s="38">
        <f>SUM(U25,X25,Z25, AC25, AE25, AI25, AK25, AN25, AQ25)</f>
        <v>0</v>
      </c>
      <c r="R25" s="39">
        <f>SUM(V25,AO25, AD25)</f>
        <v>0</v>
      </c>
      <c r="S25" s="40"/>
      <c r="T25" s="41"/>
      <c r="U25" s="42"/>
      <c r="V25" s="43"/>
      <c r="W25" s="41"/>
      <c r="X25" s="42"/>
      <c r="Y25" s="44"/>
      <c r="Z25" s="43"/>
      <c r="AA25" s="44"/>
      <c r="AB25" s="42"/>
      <c r="AC25" s="41"/>
      <c r="AD25" s="42"/>
      <c r="AE25" s="43"/>
      <c r="AF25" s="44">
        <v>6</v>
      </c>
      <c r="AG25" s="45"/>
      <c r="AH25" s="41"/>
      <c r="AI25" s="43"/>
      <c r="AJ25" s="42">
        <v>15</v>
      </c>
      <c r="AK25" s="44"/>
      <c r="AL25" s="44"/>
      <c r="AM25" s="41"/>
      <c r="AN25" s="42"/>
      <c r="AO25" s="43"/>
      <c r="AP25" s="42"/>
      <c r="AQ25" s="42"/>
      <c r="AR25" s="46"/>
      <c r="AS25" s="41"/>
      <c r="AT25" s="44"/>
      <c r="AU25" s="41"/>
      <c r="AV25" s="44"/>
      <c r="AW25" s="41"/>
      <c r="AX25" s="42"/>
      <c r="AY25" s="43"/>
      <c r="AZ25" s="41"/>
      <c r="BA25" s="41"/>
    </row>
    <row r="26" spans="1:53" x14ac:dyDescent="0.25">
      <c r="A26" s="47" t="s">
        <v>269</v>
      </c>
      <c r="B26" s="48" t="s">
        <v>72</v>
      </c>
      <c r="C26" s="49" t="s">
        <v>897</v>
      </c>
      <c r="D26" s="49" t="s">
        <v>896</v>
      </c>
      <c r="E26" s="49" t="s">
        <v>104</v>
      </c>
      <c r="F26" s="50">
        <f>SUMPRODUCT(($A:$A=racers8[[#This Row],[Cat]])*($G:$G&gt;racers8[[#This Row],[2017 ARC Series Points]]))+1</f>
        <v>24</v>
      </c>
      <c r="G26" s="31">
        <f>SUM(O26,P26,R26)</f>
        <v>21</v>
      </c>
      <c r="H26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31</v>
      </c>
      <c r="I26" s="33">
        <v>0</v>
      </c>
      <c r="J26" s="33">
        <v>0</v>
      </c>
      <c r="K26" s="57">
        <v>10</v>
      </c>
      <c r="L26" s="58">
        <v>0</v>
      </c>
      <c r="M26" s="35">
        <v>0</v>
      </c>
      <c r="N26" s="59">
        <v>0</v>
      </c>
      <c r="O26" s="36">
        <f>SUM(Q26,S26,W26,AA26,AG26,AL26,AP26)</f>
        <v>21</v>
      </c>
      <c r="P26" s="37">
        <f>SUM(T26,Y26,AB26,AF26,AH26,AJ26,AM26,AR26)</f>
        <v>0</v>
      </c>
      <c r="Q26" s="38">
        <f>SUM(U26,X26,Z26, AC26, AE26, AI26, AK26, AN26, AQ26)</f>
        <v>21</v>
      </c>
      <c r="R26" s="39">
        <f>SUM(V26,AO26, AD26)</f>
        <v>0</v>
      </c>
      <c r="S26" s="53"/>
      <c r="T26" s="41"/>
      <c r="U26" s="42"/>
      <c r="V26" s="43"/>
      <c r="W26" s="41"/>
      <c r="X26" s="42"/>
      <c r="Y26" s="54"/>
      <c r="Z26" s="43"/>
      <c r="AA26" s="54"/>
      <c r="AB26" s="42"/>
      <c r="AC26" s="41">
        <v>15</v>
      </c>
      <c r="AD26" s="42"/>
      <c r="AE26" s="42"/>
      <c r="AF26" s="54"/>
      <c r="AG26" s="45"/>
      <c r="AH26" s="41"/>
      <c r="AI26" s="43"/>
      <c r="AJ26" s="42"/>
      <c r="AK26" s="54"/>
      <c r="AL26" s="54"/>
      <c r="AM26" s="41"/>
      <c r="AN26" s="42">
        <v>6</v>
      </c>
      <c r="AO26" s="43"/>
      <c r="AP26" s="42"/>
      <c r="AQ26" s="42"/>
      <c r="AR26" s="46"/>
      <c r="AS26" s="41"/>
      <c r="AT26" s="54"/>
      <c r="AU26" s="41"/>
      <c r="AV26" s="54"/>
      <c r="AW26" s="41"/>
      <c r="AX26" s="42"/>
      <c r="AY26" s="43"/>
      <c r="AZ26" s="41"/>
      <c r="BA26" s="41"/>
    </row>
    <row r="27" spans="1:53" x14ac:dyDescent="0.25">
      <c r="A27" s="27" t="s">
        <v>269</v>
      </c>
      <c r="B27" s="28" t="s">
        <v>72</v>
      </c>
      <c r="C27" s="29" t="s">
        <v>858</v>
      </c>
      <c r="D27" s="29" t="s">
        <v>180</v>
      </c>
      <c r="E27" s="29" t="s">
        <v>123</v>
      </c>
      <c r="F27" s="30">
        <f>SUMPRODUCT(($A:$A=racers8[[#This Row],[Cat]])*($G:$G&gt;racers8[[#This Row],[2017 ARC Series Points]]))+1</f>
        <v>26</v>
      </c>
      <c r="G27" s="31">
        <f>SUM(O27,P27,R27)</f>
        <v>20</v>
      </c>
      <c r="H27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20</v>
      </c>
      <c r="I27" s="33">
        <v>0</v>
      </c>
      <c r="J27" s="33">
        <v>0</v>
      </c>
      <c r="K27" s="185">
        <v>0</v>
      </c>
      <c r="L27" s="186">
        <v>0</v>
      </c>
      <c r="M27" s="35">
        <v>0</v>
      </c>
      <c r="N27" s="59">
        <v>0</v>
      </c>
      <c r="O27" s="36">
        <f>SUM(Q27,S27,W27,AA27,AG27,AL27,AP27)</f>
        <v>20</v>
      </c>
      <c r="P27" s="37">
        <f>SUM(T27,Y27,AB27,AF27,AH27,AJ27,AM27,AR27)</f>
        <v>0</v>
      </c>
      <c r="Q27" s="38">
        <f>SUM(U27,X27,Z27, AC27, AE27, AI27, AK27, AN27, AQ27)</f>
        <v>20</v>
      </c>
      <c r="R27" s="39">
        <f>SUM(V27,AO27, AD27)</f>
        <v>0</v>
      </c>
      <c r="S27" s="40"/>
      <c r="T27" s="41"/>
      <c r="U27" s="42"/>
      <c r="V27" s="43"/>
      <c r="W27" s="41"/>
      <c r="X27" s="42"/>
      <c r="Y27" s="44"/>
      <c r="Z27" s="43"/>
      <c r="AA27" s="44"/>
      <c r="AB27" s="42"/>
      <c r="AC27" s="41"/>
      <c r="AD27" s="42"/>
      <c r="AE27" s="42"/>
      <c r="AF27" s="44"/>
      <c r="AG27" s="45"/>
      <c r="AH27" s="41"/>
      <c r="AI27" s="43">
        <v>20</v>
      </c>
      <c r="AJ27" s="42"/>
      <c r="AK27" s="44"/>
      <c r="AL27" s="44"/>
      <c r="AM27" s="41"/>
      <c r="AN27" s="42"/>
      <c r="AO27" s="43"/>
      <c r="AP27" s="42"/>
      <c r="AQ27" s="42"/>
      <c r="AR27" s="46"/>
      <c r="AS27" s="41"/>
      <c r="AT27" s="44"/>
      <c r="AU27" s="41"/>
      <c r="AV27" s="44"/>
      <c r="AW27" s="41"/>
      <c r="AX27" s="42"/>
      <c r="AY27" s="43"/>
      <c r="AZ27" s="41"/>
      <c r="BA27" s="41"/>
    </row>
    <row r="28" spans="1:53" x14ac:dyDescent="0.25">
      <c r="A28" s="27" t="s">
        <v>269</v>
      </c>
      <c r="B28" s="28" t="s">
        <v>72</v>
      </c>
      <c r="C28" s="29" t="s">
        <v>435</v>
      </c>
      <c r="D28" s="29" t="s">
        <v>436</v>
      </c>
      <c r="E28" s="29" t="s">
        <v>114</v>
      </c>
      <c r="F28" s="30">
        <f>SUMPRODUCT(($A:$A=racers8[[#This Row],[Cat]])*($G:$G&gt;racers8[[#This Row],[2017 ARC Series Points]]))+1</f>
        <v>27</v>
      </c>
      <c r="G28" s="31">
        <f>SUM(O28,P28,R28)</f>
        <v>19</v>
      </c>
      <c r="H28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19</v>
      </c>
      <c r="I28" s="33">
        <v>0</v>
      </c>
      <c r="J28" s="33">
        <v>0</v>
      </c>
      <c r="K28" s="185">
        <v>0</v>
      </c>
      <c r="L28" s="186">
        <v>0</v>
      </c>
      <c r="M28" s="35">
        <v>0</v>
      </c>
      <c r="N28" s="59">
        <v>0</v>
      </c>
      <c r="O28" s="36">
        <f>SUM(Q28,S28,W28,AA28,AG28,AL28,AP28)</f>
        <v>9</v>
      </c>
      <c r="P28" s="37">
        <f>SUM(T28,Y28,AB28,AF28,AH28,AJ28,AM28,AR28)</f>
        <v>10</v>
      </c>
      <c r="Q28" s="38">
        <f>SUM(U28,X28,Z28, AC28, AE28, AI28, AK28, AN28, AQ28)</f>
        <v>9</v>
      </c>
      <c r="R28" s="39">
        <f>SUM(V28,AO28, AD28)</f>
        <v>0</v>
      </c>
      <c r="S28" s="40"/>
      <c r="T28" s="41"/>
      <c r="U28" s="42">
        <v>6</v>
      </c>
      <c r="V28" s="43"/>
      <c r="W28" s="41"/>
      <c r="X28" s="42"/>
      <c r="Y28" s="44"/>
      <c r="Z28" s="43">
        <v>2</v>
      </c>
      <c r="AA28" s="44"/>
      <c r="AB28" s="42"/>
      <c r="AC28" s="41"/>
      <c r="AD28" s="42"/>
      <c r="AE28" s="42"/>
      <c r="AF28" s="44"/>
      <c r="AG28" s="45"/>
      <c r="AH28" s="41"/>
      <c r="AI28" s="43">
        <v>1</v>
      </c>
      <c r="AJ28" s="42"/>
      <c r="AK28" s="44"/>
      <c r="AL28" s="44"/>
      <c r="AM28" s="41">
        <v>10</v>
      </c>
      <c r="AN28" s="42"/>
      <c r="AO28" s="43"/>
      <c r="AP28" s="42"/>
      <c r="AQ28" s="42"/>
      <c r="AR28" s="46"/>
      <c r="AS28" s="41"/>
      <c r="AT28" s="44"/>
      <c r="AU28" s="41"/>
      <c r="AV28" s="44"/>
      <c r="AW28" s="41"/>
      <c r="AX28" s="42"/>
      <c r="AY28" s="43"/>
      <c r="AZ28" s="41"/>
      <c r="BA28" s="41"/>
    </row>
    <row r="29" spans="1:53" x14ac:dyDescent="0.25">
      <c r="A29" s="27" t="s">
        <v>269</v>
      </c>
      <c r="B29" s="55" t="s">
        <v>72</v>
      </c>
      <c r="C29" s="49" t="s">
        <v>283</v>
      </c>
      <c r="D29" s="49" t="s">
        <v>101</v>
      </c>
      <c r="E29" s="49" t="s">
        <v>126</v>
      </c>
      <c r="F29" s="30">
        <f>SUMPRODUCT(($A:$A=racers8[[#This Row],[Cat]])*($G:$G&gt;racers8[[#This Row],[2017 ARC Series Points]]))+1</f>
        <v>28</v>
      </c>
      <c r="G29" s="31">
        <f>SUM(O29,P29,R29)</f>
        <v>18</v>
      </c>
      <c r="H29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42</v>
      </c>
      <c r="I29" s="33">
        <v>0</v>
      </c>
      <c r="J29" s="33">
        <v>0</v>
      </c>
      <c r="K29" s="57">
        <v>22</v>
      </c>
      <c r="L29" s="58">
        <v>18</v>
      </c>
      <c r="M29" s="35">
        <v>0</v>
      </c>
      <c r="N29" s="59">
        <v>0</v>
      </c>
      <c r="O29" s="36">
        <f>SUM(Q29,S29,W29,AA29,AG29,AL29,AP29)</f>
        <v>0</v>
      </c>
      <c r="P29" s="37">
        <f>SUM(T29,Y29,AB29,AF29,AH29,AJ29,AM29,AR29)</f>
        <v>10</v>
      </c>
      <c r="Q29" s="38">
        <f>SUM(U29,X29,Z29, AC29, AE29, AI29, AK29, AN29, AQ29)</f>
        <v>0</v>
      </c>
      <c r="R29" s="39">
        <f>SUM(V29,AO29, AD29)</f>
        <v>8</v>
      </c>
      <c r="S29" s="40"/>
      <c r="T29" s="41"/>
      <c r="U29" s="42"/>
      <c r="V29" s="43">
        <v>8</v>
      </c>
      <c r="W29" s="41"/>
      <c r="X29" s="42"/>
      <c r="Y29" s="44"/>
      <c r="Z29" s="43"/>
      <c r="AA29" s="44"/>
      <c r="AB29" s="42"/>
      <c r="AC29" s="41"/>
      <c r="AD29" s="42"/>
      <c r="AE29" s="43"/>
      <c r="AF29" s="44"/>
      <c r="AG29" s="45"/>
      <c r="AH29" s="41"/>
      <c r="AI29" s="43"/>
      <c r="AJ29" s="42">
        <v>10</v>
      </c>
      <c r="AK29" s="44"/>
      <c r="AL29" s="44"/>
      <c r="AM29" s="41"/>
      <c r="AN29" s="42"/>
      <c r="AO29" s="43"/>
      <c r="AP29" s="42"/>
      <c r="AQ29" s="42"/>
      <c r="AR29" s="46"/>
      <c r="AS29" s="41"/>
      <c r="AT29" s="44"/>
      <c r="AU29" s="41"/>
      <c r="AV29" s="44"/>
      <c r="AW29" s="41"/>
      <c r="AX29" s="42"/>
      <c r="AY29" s="43"/>
      <c r="AZ29" s="41"/>
      <c r="BA29" s="41"/>
    </row>
    <row r="30" spans="1:53" x14ac:dyDescent="0.25">
      <c r="A30" s="27" t="s">
        <v>269</v>
      </c>
      <c r="B30" s="28" t="s">
        <v>72</v>
      </c>
      <c r="C30" s="29" t="s">
        <v>289</v>
      </c>
      <c r="D30" s="29" t="s">
        <v>290</v>
      </c>
      <c r="E30" s="29" t="s">
        <v>104</v>
      </c>
      <c r="F30" s="30">
        <f>SUMPRODUCT(($A:$A=racers8[[#This Row],[Cat]])*($G:$G&gt;racers8[[#This Row],[2017 ARC Series Points]]))+1</f>
        <v>29</v>
      </c>
      <c r="G30" s="31">
        <f>SUM(O30,P30,R30)</f>
        <v>16</v>
      </c>
      <c r="H30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38</v>
      </c>
      <c r="I30" s="33">
        <v>0</v>
      </c>
      <c r="J30" s="33">
        <v>0</v>
      </c>
      <c r="K30" s="57">
        <v>10</v>
      </c>
      <c r="L30" s="58">
        <v>18</v>
      </c>
      <c r="M30" s="35">
        <v>0</v>
      </c>
      <c r="N30" s="59">
        <v>0</v>
      </c>
      <c r="O30" s="36">
        <f>SUM(Q30,S30,W30,AA30,AG30,AL30,AP30)</f>
        <v>8</v>
      </c>
      <c r="P30" s="37">
        <f>SUM(T30,Y30,AB30,AF30,AH30,AJ30,AM30,AR30)</f>
        <v>2</v>
      </c>
      <c r="Q30" s="38">
        <f>SUM(U30,X30,Z30, AC30, AE30, AI30, AK30, AN30, AQ30)</f>
        <v>0</v>
      </c>
      <c r="R30" s="39">
        <f>SUM(V30,AO30, AD30)</f>
        <v>6</v>
      </c>
      <c r="S30" s="40"/>
      <c r="T30" s="41"/>
      <c r="U30" s="42"/>
      <c r="V30" s="43">
        <v>6</v>
      </c>
      <c r="W30" s="41"/>
      <c r="X30" s="42"/>
      <c r="Y30" s="44"/>
      <c r="Z30" s="43"/>
      <c r="AA30" s="44">
        <v>8</v>
      </c>
      <c r="AB30" s="42">
        <v>2</v>
      </c>
      <c r="AC30" s="41"/>
      <c r="AD30" s="42"/>
      <c r="AE30" s="42"/>
      <c r="AF30" s="44"/>
      <c r="AG30" s="45"/>
      <c r="AH30" s="41"/>
      <c r="AI30" s="43"/>
      <c r="AJ30" s="42"/>
      <c r="AK30" s="44"/>
      <c r="AL30" s="44"/>
      <c r="AM30" s="41"/>
      <c r="AN30" s="42"/>
      <c r="AO30" s="43"/>
      <c r="AP30" s="42"/>
      <c r="AQ30" s="42"/>
      <c r="AR30" s="46"/>
      <c r="AS30" s="41"/>
      <c r="AT30" s="44"/>
      <c r="AU30" s="41"/>
      <c r="AV30" s="44"/>
      <c r="AW30" s="41"/>
      <c r="AX30" s="42"/>
      <c r="AY30" s="43"/>
      <c r="AZ30" s="41"/>
      <c r="BA30" s="41"/>
    </row>
    <row r="31" spans="1:53" x14ac:dyDescent="0.25">
      <c r="A31" s="27" t="s">
        <v>269</v>
      </c>
      <c r="B31" s="55" t="s">
        <v>72</v>
      </c>
      <c r="C31" s="49" t="s">
        <v>345</v>
      </c>
      <c r="D31" s="49" t="s">
        <v>346</v>
      </c>
      <c r="E31" s="49" t="s">
        <v>67</v>
      </c>
      <c r="F31" s="30">
        <f>SUMPRODUCT(($A:$A=racers8[[#This Row],[Cat]])*($G:$G&gt;racers8[[#This Row],[2017 ARC Series Points]]))+1</f>
        <v>29</v>
      </c>
      <c r="G31" s="31">
        <f>SUM(O31,P31,R31)</f>
        <v>16</v>
      </c>
      <c r="H31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18</v>
      </c>
      <c r="I31" s="33">
        <v>0</v>
      </c>
      <c r="J31" s="33">
        <v>0</v>
      </c>
      <c r="K31" s="57">
        <v>0</v>
      </c>
      <c r="L31" s="58">
        <v>2</v>
      </c>
      <c r="M31" s="35">
        <v>0</v>
      </c>
      <c r="N31" s="59">
        <v>0</v>
      </c>
      <c r="O31" s="36">
        <f>SUM(Q31,S31,W31,AA31,AG31,AL31,AP31)</f>
        <v>16</v>
      </c>
      <c r="P31" s="37">
        <f>SUM(T31,Y31,AB31,AF31,AH31,AJ31,AM31,AR31)</f>
        <v>0</v>
      </c>
      <c r="Q31" s="38">
        <f>SUM(U31,X31,Z31, AC31, AE31, AI31, AK31, AN31, AQ31)</f>
        <v>2</v>
      </c>
      <c r="R31" s="39">
        <f>SUM(V31,AO31, AD31)</f>
        <v>0</v>
      </c>
      <c r="S31" s="40"/>
      <c r="T31" s="41"/>
      <c r="U31" s="42"/>
      <c r="V31" s="43"/>
      <c r="W31" s="41">
        <v>8</v>
      </c>
      <c r="X31" s="42"/>
      <c r="Y31" s="44"/>
      <c r="Z31" s="43"/>
      <c r="AA31" s="44">
        <v>6</v>
      </c>
      <c r="AB31" s="42"/>
      <c r="AC31" s="41"/>
      <c r="AD31" s="42"/>
      <c r="AE31" s="43"/>
      <c r="AF31" s="44"/>
      <c r="AG31" s="45"/>
      <c r="AH31" s="41"/>
      <c r="AI31" s="43"/>
      <c r="AJ31" s="42"/>
      <c r="AK31" s="44"/>
      <c r="AL31" s="44"/>
      <c r="AM31" s="41"/>
      <c r="AN31" s="42">
        <v>2</v>
      </c>
      <c r="AO31" s="43"/>
      <c r="AP31" s="42"/>
      <c r="AQ31" s="42"/>
      <c r="AR31" s="46"/>
      <c r="AS31" s="41"/>
      <c r="AT31" s="44"/>
      <c r="AU31" s="41"/>
      <c r="AV31" s="44"/>
      <c r="AW31" s="41"/>
      <c r="AX31" s="42"/>
      <c r="AY31" s="43"/>
      <c r="AZ31" s="41"/>
      <c r="BA31" s="41"/>
    </row>
    <row r="32" spans="1:53" x14ac:dyDescent="0.25">
      <c r="A32" s="27" t="s">
        <v>269</v>
      </c>
      <c r="B32" s="28" t="s">
        <v>72</v>
      </c>
      <c r="C32" s="29" t="s">
        <v>440</v>
      </c>
      <c r="D32" s="29" t="s">
        <v>187</v>
      </c>
      <c r="E32" s="29" t="s">
        <v>107</v>
      </c>
      <c r="F32" s="30">
        <f>SUMPRODUCT(($A:$A=racers8[[#This Row],[Cat]])*($G:$G&gt;racers8[[#This Row],[2017 ARC Series Points]]))+1</f>
        <v>29</v>
      </c>
      <c r="G32" s="31">
        <f>SUM(O32,P32,R32)</f>
        <v>16</v>
      </c>
      <c r="H32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16</v>
      </c>
      <c r="I32" s="33">
        <v>0</v>
      </c>
      <c r="J32" s="33">
        <v>0</v>
      </c>
      <c r="K32" s="185">
        <v>0</v>
      </c>
      <c r="L32" s="186">
        <v>0</v>
      </c>
      <c r="M32" s="35">
        <v>0</v>
      </c>
      <c r="N32" s="59">
        <v>0</v>
      </c>
      <c r="O32" s="36">
        <f>SUM(Q32,S32,W32,AA32,AG32,AL32,AP32)</f>
        <v>6</v>
      </c>
      <c r="P32" s="37">
        <f>SUM(T32,Y32,AB32,AF32,AH32,AJ32,AM32,AR32)</f>
        <v>10</v>
      </c>
      <c r="Q32" s="38">
        <f>SUM(U32,X32,Z32, AC32, AE32, AI32, AK32, AN32, AQ32)</f>
        <v>0</v>
      </c>
      <c r="R32" s="39">
        <f>SUM(V32,AO32, AD32)</f>
        <v>0</v>
      </c>
      <c r="S32" s="40"/>
      <c r="T32" s="41"/>
      <c r="U32" s="42"/>
      <c r="V32" s="43"/>
      <c r="W32" s="41">
        <v>6</v>
      </c>
      <c r="X32" s="42"/>
      <c r="Y32" s="44"/>
      <c r="Z32" s="43"/>
      <c r="AA32" s="44"/>
      <c r="AB32" s="42"/>
      <c r="AC32" s="41"/>
      <c r="AD32" s="42"/>
      <c r="AE32" s="42"/>
      <c r="AF32" s="44"/>
      <c r="AG32" s="45"/>
      <c r="AH32" s="41"/>
      <c r="AI32" s="43"/>
      <c r="AJ32" s="42"/>
      <c r="AK32" s="44"/>
      <c r="AL32" s="44"/>
      <c r="AM32" s="41"/>
      <c r="AN32" s="42"/>
      <c r="AO32" s="43"/>
      <c r="AP32" s="42"/>
      <c r="AQ32" s="42"/>
      <c r="AR32" s="46">
        <v>10</v>
      </c>
      <c r="AS32" s="41"/>
      <c r="AT32" s="44"/>
      <c r="AU32" s="41"/>
      <c r="AV32" s="44"/>
      <c r="AW32" s="41"/>
      <c r="AX32" s="42"/>
      <c r="AY32" s="43"/>
      <c r="AZ32" s="41"/>
      <c r="BA32" s="41"/>
    </row>
    <row r="33" spans="1:53" x14ac:dyDescent="0.25">
      <c r="A33" s="27" t="s">
        <v>269</v>
      </c>
      <c r="B33" s="55" t="s">
        <v>72</v>
      </c>
      <c r="C33" s="49" t="s">
        <v>326</v>
      </c>
      <c r="D33" s="49" t="s">
        <v>189</v>
      </c>
      <c r="E33" s="49" t="s">
        <v>67</v>
      </c>
      <c r="F33" s="30">
        <f>SUMPRODUCT(($A:$A=racers8[[#This Row],[Cat]])*($G:$G&gt;racers8[[#This Row],[2017 ARC Series Points]]))+1</f>
        <v>32</v>
      </c>
      <c r="G33" s="31">
        <f>SUM(O33,P33,R33)</f>
        <v>15</v>
      </c>
      <c r="H33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19</v>
      </c>
      <c r="I33" s="33">
        <v>0</v>
      </c>
      <c r="J33" s="33">
        <v>0</v>
      </c>
      <c r="K33" s="57">
        <v>0</v>
      </c>
      <c r="L33" s="58">
        <v>4</v>
      </c>
      <c r="M33" s="35">
        <v>0</v>
      </c>
      <c r="N33" s="59">
        <v>0</v>
      </c>
      <c r="O33" s="36">
        <f>SUM(Q33,S33,W33,AA33,AG33,AL33,AP33)</f>
        <v>0</v>
      </c>
      <c r="P33" s="37">
        <f>SUM(T33,Y33,AB33,AF33,AH33,AJ33,AM33,AR33)</f>
        <v>15</v>
      </c>
      <c r="Q33" s="38">
        <f>SUM(U33,X33,Z33, AC33, AE33, AI33, AK33, AN33, AQ33)</f>
        <v>0</v>
      </c>
      <c r="R33" s="39">
        <f>SUM(V33,AO33, AD33)</f>
        <v>0</v>
      </c>
      <c r="S33" s="40"/>
      <c r="T33" s="41"/>
      <c r="U33" s="42"/>
      <c r="V33" s="43"/>
      <c r="W33" s="41"/>
      <c r="X33" s="42"/>
      <c r="Y33" s="44"/>
      <c r="Z33" s="43"/>
      <c r="AA33" s="44"/>
      <c r="AB33" s="42"/>
      <c r="AC33" s="41"/>
      <c r="AD33" s="42"/>
      <c r="AE33" s="43"/>
      <c r="AF33" s="44">
        <v>15</v>
      </c>
      <c r="AG33" s="45"/>
      <c r="AH33" s="41"/>
      <c r="AI33" s="43"/>
      <c r="AJ33" s="42"/>
      <c r="AK33" s="44"/>
      <c r="AL33" s="44"/>
      <c r="AM33" s="41"/>
      <c r="AN33" s="42"/>
      <c r="AO33" s="43"/>
      <c r="AP33" s="42"/>
      <c r="AQ33" s="42"/>
      <c r="AR33" s="46"/>
      <c r="AS33" s="41"/>
      <c r="AT33" s="44"/>
      <c r="AU33" s="41"/>
      <c r="AV33" s="44"/>
      <c r="AW33" s="41"/>
      <c r="AX33" s="42"/>
      <c r="AY33" s="43"/>
      <c r="AZ33" s="41"/>
      <c r="BA33" s="41"/>
    </row>
    <row r="34" spans="1:53" x14ac:dyDescent="0.25">
      <c r="A34" s="27" t="s">
        <v>269</v>
      </c>
      <c r="B34" s="28" t="s">
        <v>72</v>
      </c>
      <c r="C34" s="29" t="s">
        <v>850</v>
      </c>
      <c r="D34" s="29" t="s">
        <v>851</v>
      </c>
      <c r="E34" s="29" t="s">
        <v>84</v>
      </c>
      <c r="F34" s="30">
        <f>SUMPRODUCT(($A:$A=racers8[[#This Row],[Cat]])*($G:$G&gt;racers8[[#This Row],[2017 ARC Series Points]]))+1</f>
        <v>33</v>
      </c>
      <c r="G34" s="31">
        <f>SUM(O34,P34,R34)</f>
        <v>14</v>
      </c>
      <c r="H34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20</v>
      </c>
      <c r="I34" s="33">
        <v>0</v>
      </c>
      <c r="J34" s="33">
        <v>0</v>
      </c>
      <c r="K34" s="185">
        <v>0</v>
      </c>
      <c r="L34" s="186">
        <v>0</v>
      </c>
      <c r="M34" s="35">
        <v>6</v>
      </c>
      <c r="N34" s="59">
        <v>0</v>
      </c>
      <c r="O34" s="36">
        <f>SUM(Q34,S34,W34,AA34,AG34,AL34,AP34)</f>
        <v>14</v>
      </c>
      <c r="P34" s="37">
        <f>SUM(T34,Y34,AB34,AF34,AH34,AJ34,AM34,AR34)</f>
        <v>0</v>
      </c>
      <c r="Q34" s="38">
        <f>SUM(U34,X34,Z34, AC34, AE34, AI34, AK34, AN34, AQ34)</f>
        <v>14</v>
      </c>
      <c r="R34" s="39">
        <f>SUM(V34,AO34, AD34)</f>
        <v>0</v>
      </c>
      <c r="S34" s="40"/>
      <c r="T34" s="41"/>
      <c r="U34" s="42"/>
      <c r="V34" s="43"/>
      <c r="W34" s="41"/>
      <c r="X34" s="42">
        <v>12</v>
      </c>
      <c r="Y34" s="44"/>
      <c r="Z34" s="43"/>
      <c r="AA34" s="44"/>
      <c r="AB34" s="42"/>
      <c r="AC34" s="41">
        <v>2</v>
      </c>
      <c r="AD34" s="42"/>
      <c r="AE34" s="42"/>
      <c r="AF34" s="44"/>
      <c r="AG34" s="45"/>
      <c r="AH34" s="41"/>
      <c r="AI34" s="43"/>
      <c r="AJ34" s="42"/>
      <c r="AK34" s="44"/>
      <c r="AL34" s="44"/>
      <c r="AM34" s="41"/>
      <c r="AN34" s="42"/>
      <c r="AO34" s="43"/>
      <c r="AP34" s="42"/>
      <c r="AQ34" s="42"/>
      <c r="AR34" s="46"/>
      <c r="AS34" s="41"/>
      <c r="AT34" s="44"/>
      <c r="AU34" s="41"/>
      <c r="AV34" s="44"/>
      <c r="AW34" s="41"/>
      <c r="AX34" s="42"/>
      <c r="AY34" s="43"/>
      <c r="AZ34" s="41"/>
      <c r="BA34" s="41"/>
    </row>
    <row r="35" spans="1:53" x14ac:dyDescent="0.25">
      <c r="A35" s="27" t="s">
        <v>269</v>
      </c>
      <c r="B35" s="60" t="s">
        <v>72</v>
      </c>
      <c r="C35" s="49" t="s">
        <v>431</v>
      </c>
      <c r="D35" s="49" t="s">
        <v>432</v>
      </c>
      <c r="E35" s="29" t="s">
        <v>70</v>
      </c>
      <c r="F35" s="30">
        <f>SUMPRODUCT(($A:$A=racers8[[#This Row],[Cat]])*($G:$G&gt;racers8[[#This Row],[2017 ARC Series Points]]))+1</f>
        <v>33</v>
      </c>
      <c r="G35" s="31">
        <f>SUM(O35,P35,R35)</f>
        <v>14</v>
      </c>
      <c r="H35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12</v>
      </c>
      <c r="I35" s="33">
        <v>0</v>
      </c>
      <c r="J35" s="33">
        <v>0</v>
      </c>
      <c r="K35" s="185">
        <v>0</v>
      </c>
      <c r="L35" s="186">
        <v>0</v>
      </c>
      <c r="M35" s="35">
        <v>0</v>
      </c>
      <c r="N35" s="59">
        <v>0</v>
      </c>
      <c r="O35" s="36">
        <f>SUM(Q35,S35,W35,AA35,AG35,AL35,AP35)</f>
        <v>12</v>
      </c>
      <c r="P35" s="37">
        <f>SUM(T35,Y35,AB35,AF35,AH35,AJ35,AM35,AR35)</f>
        <v>0</v>
      </c>
      <c r="Q35" s="38">
        <f>SUM(U35,X35,Z35, AC35, AE35, AI35, AK35, AN35, AQ35)</f>
        <v>0</v>
      </c>
      <c r="R35" s="39">
        <f>SUM(V35,AO35, AD35)</f>
        <v>2</v>
      </c>
      <c r="S35" s="40"/>
      <c r="T35" s="41"/>
      <c r="U35" s="42"/>
      <c r="V35" s="43"/>
      <c r="W35" s="41"/>
      <c r="X35" s="42"/>
      <c r="Y35" s="44"/>
      <c r="Z35" s="43"/>
      <c r="AA35" s="44"/>
      <c r="AB35" s="42"/>
      <c r="AC35" s="41"/>
      <c r="AD35" s="42"/>
      <c r="AE35" s="42"/>
      <c r="AF35" s="44"/>
      <c r="AG35" s="45"/>
      <c r="AH35" s="41"/>
      <c r="AI35" s="43"/>
      <c r="AJ35" s="42"/>
      <c r="AK35" s="44"/>
      <c r="AL35" s="44">
        <v>12</v>
      </c>
      <c r="AM35" s="41"/>
      <c r="AN35" s="42"/>
      <c r="AO35" s="43">
        <v>2</v>
      </c>
      <c r="AP35" s="42"/>
      <c r="AQ35" s="42"/>
      <c r="AR35" s="46"/>
      <c r="AS35" s="41"/>
      <c r="AT35" s="44"/>
      <c r="AU35" s="41"/>
      <c r="AV35" s="44"/>
      <c r="AW35" s="41"/>
      <c r="AX35" s="42"/>
      <c r="AY35" s="43"/>
      <c r="AZ35" s="41"/>
      <c r="BA35" s="41"/>
    </row>
    <row r="36" spans="1:53" x14ac:dyDescent="0.25">
      <c r="A36" s="27" t="s">
        <v>269</v>
      </c>
      <c r="B36" s="55" t="s">
        <v>72</v>
      </c>
      <c r="C36" s="49" t="s">
        <v>306</v>
      </c>
      <c r="D36" s="49" t="s">
        <v>307</v>
      </c>
      <c r="E36" s="49" t="s">
        <v>70</v>
      </c>
      <c r="F36" s="30">
        <f>SUMPRODUCT(($A:$A=racers8[[#This Row],[Cat]])*($G:$G&gt;racers8[[#This Row],[2017 ARC Series Points]]))+1</f>
        <v>35</v>
      </c>
      <c r="G36" s="31">
        <f>SUM(O36,P36,R36)</f>
        <v>13</v>
      </c>
      <c r="H36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20</v>
      </c>
      <c r="I36" s="33">
        <v>0</v>
      </c>
      <c r="J36" s="33">
        <v>0</v>
      </c>
      <c r="K36" s="57">
        <v>0</v>
      </c>
      <c r="L36" s="58">
        <v>20</v>
      </c>
      <c r="M36" s="35">
        <v>0</v>
      </c>
      <c r="N36" s="59">
        <v>0</v>
      </c>
      <c r="O36" s="36">
        <f>SUM(Q36,S36,W36,AA36,AG36,AL36,AP36)</f>
        <v>0</v>
      </c>
      <c r="P36" s="37">
        <f>SUM(T36,Y36,AB36,AF36,AH36,AJ36,AM36,AR36)</f>
        <v>12</v>
      </c>
      <c r="Q36" s="38">
        <f>SUM(U36,X36,Z36, AC36, AE36, AI36, AK36, AN36, AQ36)</f>
        <v>0</v>
      </c>
      <c r="R36" s="39">
        <f>SUM(V36,AO36, AD36)</f>
        <v>1</v>
      </c>
      <c r="S36" s="40"/>
      <c r="T36" s="41"/>
      <c r="U36" s="42"/>
      <c r="V36" s="43">
        <v>1</v>
      </c>
      <c r="W36" s="41"/>
      <c r="X36" s="42"/>
      <c r="Y36" s="44"/>
      <c r="Z36" s="43"/>
      <c r="AA36" s="44"/>
      <c r="AB36" s="42"/>
      <c r="AC36" s="41"/>
      <c r="AD36" s="42"/>
      <c r="AE36" s="43"/>
      <c r="AF36" s="44">
        <v>4</v>
      </c>
      <c r="AG36" s="45"/>
      <c r="AH36" s="41"/>
      <c r="AI36" s="43"/>
      <c r="AJ36" s="42">
        <v>8</v>
      </c>
      <c r="AK36" s="44"/>
      <c r="AL36" s="44"/>
      <c r="AM36" s="41"/>
      <c r="AN36" s="42"/>
      <c r="AO36" s="43"/>
      <c r="AP36" s="42"/>
      <c r="AQ36" s="42"/>
      <c r="AR36" s="46"/>
      <c r="AS36" s="41"/>
      <c r="AT36" s="44"/>
      <c r="AU36" s="41"/>
      <c r="AV36" s="44"/>
      <c r="AW36" s="41"/>
      <c r="AX36" s="42"/>
      <c r="AY36" s="43"/>
      <c r="AZ36" s="41"/>
      <c r="BA36" s="41"/>
    </row>
    <row r="37" spans="1:53" x14ac:dyDescent="0.25">
      <c r="A37" s="27" t="s">
        <v>269</v>
      </c>
      <c r="B37" s="28" t="s">
        <v>72</v>
      </c>
      <c r="C37" s="49" t="s">
        <v>466</v>
      </c>
      <c r="D37" s="49" t="s">
        <v>467</v>
      </c>
      <c r="E37" s="49" t="s">
        <v>126</v>
      </c>
      <c r="F37" s="30">
        <f>SUMPRODUCT(($A:$A=racers8[[#This Row],[Cat]])*($G:$G&gt;racers8[[#This Row],[2017 ARC Series Points]]))+1</f>
        <v>36</v>
      </c>
      <c r="G37" s="31">
        <f>SUM(O37,P37,R37)</f>
        <v>12</v>
      </c>
      <c r="H37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12</v>
      </c>
      <c r="I37" s="33">
        <v>0</v>
      </c>
      <c r="J37" s="33">
        <v>0</v>
      </c>
      <c r="K37" s="185">
        <v>0</v>
      </c>
      <c r="L37" s="186">
        <v>0</v>
      </c>
      <c r="M37" s="35">
        <v>0</v>
      </c>
      <c r="N37" s="59">
        <v>0</v>
      </c>
      <c r="O37" s="36">
        <f>SUM(Q37,S37,W37,AA37,AG37,AL37,AP37)</f>
        <v>6</v>
      </c>
      <c r="P37" s="37">
        <f>SUM(T37,Y37,AB37,AF37,AH37,AJ37,AM37,AR37)</f>
        <v>6</v>
      </c>
      <c r="Q37" s="38">
        <f>SUM(U37,X37,Z37, AC37, AE37, AI37, AK37, AN37, AQ37)</f>
        <v>4</v>
      </c>
      <c r="R37" s="39">
        <f>SUM(V37,AO37, AD37)</f>
        <v>0</v>
      </c>
      <c r="S37" s="40"/>
      <c r="T37" s="41"/>
      <c r="U37" s="42"/>
      <c r="V37" s="43"/>
      <c r="W37" s="41"/>
      <c r="X37" s="42"/>
      <c r="Y37" s="44"/>
      <c r="Z37" s="43"/>
      <c r="AA37" s="44"/>
      <c r="AB37" s="42"/>
      <c r="AC37" s="41"/>
      <c r="AD37" s="42"/>
      <c r="AE37" s="42"/>
      <c r="AF37" s="44"/>
      <c r="AG37" s="45"/>
      <c r="AH37" s="41"/>
      <c r="AI37" s="43"/>
      <c r="AJ37" s="42">
        <v>6</v>
      </c>
      <c r="AK37" s="44"/>
      <c r="AL37" s="44"/>
      <c r="AM37" s="41"/>
      <c r="AN37" s="42"/>
      <c r="AO37" s="43"/>
      <c r="AP37" s="42">
        <v>2</v>
      </c>
      <c r="AQ37" s="42">
        <v>4</v>
      </c>
      <c r="AR37" s="46"/>
      <c r="AS37" s="41"/>
      <c r="AT37" s="44"/>
      <c r="AU37" s="41"/>
      <c r="AV37" s="44"/>
      <c r="AW37" s="41"/>
      <c r="AX37" s="42"/>
      <c r="AY37" s="43"/>
      <c r="AZ37" s="41"/>
      <c r="BA37" s="41"/>
    </row>
    <row r="38" spans="1:53" x14ac:dyDescent="0.25">
      <c r="A38" s="27" t="s">
        <v>269</v>
      </c>
      <c r="B38" s="28" t="s">
        <v>72</v>
      </c>
      <c r="C38" s="29" t="s">
        <v>339</v>
      </c>
      <c r="D38" s="29" t="s">
        <v>340</v>
      </c>
      <c r="E38" s="29" t="s">
        <v>126</v>
      </c>
      <c r="F38" s="30">
        <f>SUMPRODUCT(($A:$A=racers8[[#This Row],[Cat]])*($G:$G&gt;racers8[[#This Row],[2017 ARC Series Points]]))+1</f>
        <v>37</v>
      </c>
      <c r="G38" s="31">
        <f>SUM(O38,P38,R38)</f>
        <v>10</v>
      </c>
      <c r="H38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16</v>
      </c>
      <c r="I38" s="33">
        <v>0</v>
      </c>
      <c r="J38" s="65">
        <v>0</v>
      </c>
      <c r="K38" s="57">
        <v>6</v>
      </c>
      <c r="L38" s="58">
        <v>0</v>
      </c>
      <c r="M38" s="35">
        <v>0</v>
      </c>
      <c r="N38" s="59">
        <v>0</v>
      </c>
      <c r="O38" s="36">
        <f>SUM(Q38,S38,W38,AA38,AG38,AL38,AP38)</f>
        <v>10</v>
      </c>
      <c r="P38" s="37">
        <f>SUM(T38,Y38,AB38,AF38,AH38,AJ38,AM38,AR38)</f>
        <v>0</v>
      </c>
      <c r="Q38" s="38">
        <f>SUM(U38,X38,Z38, AC38, AE38, AI38, AK38, AN38, AQ38)</f>
        <v>10</v>
      </c>
      <c r="R38" s="39">
        <f>SUM(V38,AO38, AD38)</f>
        <v>0</v>
      </c>
      <c r="S38" s="40"/>
      <c r="T38" s="41"/>
      <c r="U38" s="42"/>
      <c r="V38" s="43"/>
      <c r="W38" s="41"/>
      <c r="X38" s="42"/>
      <c r="Y38" s="44"/>
      <c r="Z38" s="43"/>
      <c r="AA38" s="44"/>
      <c r="AB38" s="42"/>
      <c r="AC38" s="41">
        <v>10</v>
      </c>
      <c r="AD38" s="42"/>
      <c r="AE38" s="42"/>
      <c r="AF38" s="44"/>
      <c r="AG38" s="45"/>
      <c r="AH38" s="41"/>
      <c r="AI38" s="43"/>
      <c r="AJ38" s="42"/>
      <c r="AK38" s="44"/>
      <c r="AL38" s="44"/>
      <c r="AM38" s="41"/>
      <c r="AN38" s="42"/>
      <c r="AO38" s="43"/>
      <c r="AP38" s="42"/>
      <c r="AQ38" s="42"/>
      <c r="AR38" s="46"/>
      <c r="AS38" s="41"/>
      <c r="AT38" s="44"/>
      <c r="AU38" s="41"/>
      <c r="AV38" s="44"/>
      <c r="AW38" s="41"/>
      <c r="AX38" s="42"/>
      <c r="AY38" s="43"/>
      <c r="AZ38" s="41"/>
      <c r="BA38" s="41"/>
    </row>
    <row r="39" spans="1:53" x14ac:dyDescent="0.25">
      <c r="A39" s="27" t="s">
        <v>269</v>
      </c>
      <c r="B39" s="55" t="s">
        <v>72</v>
      </c>
      <c r="C39" s="49" t="s">
        <v>341</v>
      </c>
      <c r="D39" s="49" t="s">
        <v>342</v>
      </c>
      <c r="E39" s="49" t="s">
        <v>56</v>
      </c>
      <c r="F39" s="30">
        <f>SUMPRODUCT(($A:$A=racers8[[#This Row],[Cat]])*($G:$G&gt;racers8[[#This Row],[2017 ARC Series Points]]))+1</f>
        <v>37</v>
      </c>
      <c r="G39" s="31">
        <f>SUM(O39,P39,R39)</f>
        <v>10</v>
      </c>
      <c r="H39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14</v>
      </c>
      <c r="I39" s="33">
        <v>0</v>
      </c>
      <c r="J39" s="65">
        <v>0</v>
      </c>
      <c r="K39" s="57">
        <v>0</v>
      </c>
      <c r="L39" s="58">
        <v>4</v>
      </c>
      <c r="M39" s="35">
        <v>0</v>
      </c>
      <c r="N39" s="59">
        <v>0</v>
      </c>
      <c r="O39" s="36">
        <f>SUM(Q39,S39,W39,AA39,AG39,AL39,AP39)</f>
        <v>0</v>
      </c>
      <c r="P39" s="37">
        <f>SUM(T39,Y39,AB39,AF39,AH39,AJ39,AM39,AR39)</f>
        <v>10</v>
      </c>
      <c r="Q39" s="38">
        <f>SUM(U39,X39,Z39, AC39, AE39, AI39, AK39, AN39, AQ39)</f>
        <v>0</v>
      </c>
      <c r="R39" s="39">
        <f>SUM(V39,AO39, AD39)</f>
        <v>0</v>
      </c>
      <c r="S39" s="40"/>
      <c r="T39" s="41"/>
      <c r="U39" s="42"/>
      <c r="V39" s="43"/>
      <c r="W39" s="41"/>
      <c r="X39" s="42"/>
      <c r="Y39" s="44"/>
      <c r="Z39" s="43"/>
      <c r="AA39" s="44"/>
      <c r="AB39" s="42"/>
      <c r="AC39" s="41"/>
      <c r="AD39" s="42"/>
      <c r="AE39" s="43"/>
      <c r="AF39" s="44"/>
      <c r="AG39" s="45"/>
      <c r="AH39" s="41">
        <v>10</v>
      </c>
      <c r="AI39" s="43"/>
      <c r="AJ39" s="42"/>
      <c r="AK39" s="44"/>
      <c r="AL39" s="44"/>
      <c r="AM39" s="41"/>
      <c r="AN39" s="42"/>
      <c r="AO39" s="43"/>
      <c r="AP39" s="42"/>
      <c r="AQ39" s="42"/>
      <c r="AR39" s="46"/>
      <c r="AS39" s="41"/>
      <c r="AT39" s="44"/>
      <c r="AU39" s="41"/>
      <c r="AV39" s="44"/>
      <c r="AW39" s="41"/>
      <c r="AX39" s="42"/>
      <c r="AY39" s="43"/>
      <c r="AZ39" s="41"/>
      <c r="BA39" s="41"/>
    </row>
    <row r="40" spans="1:53" x14ac:dyDescent="0.25">
      <c r="A40" s="27" t="s">
        <v>269</v>
      </c>
      <c r="B40" s="28" t="s">
        <v>72</v>
      </c>
      <c r="C40" s="29" t="s">
        <v>957</v>
      </c>
      <c r="D40" s="29" t="s">
        <v>278</v>
      </c>
      <c r="E40" s="29" t="s">
        <v>159</v>
      </c>
      <c r="F40" s="30">
        <f>SUMPRODUCT(($A:$A=racers8[[#This Row],[Cat]])*($G:$G&gt;racers8[[#This Row],[2017 ARC Series Points]]))+1</f>
        <v>39</v>
      </c>
      <c r="G40" s="31">
        <f>SUM(O40,P40,R40)</f>
        <v>8</v>
      </c>
      <c r="H40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8</v>
      </c>
      <c r="I40" s="33">
        <v>0</v>
      </c>
      <c r="J40" s="65">
        <v>0</v>
      </c>
      <c r="K40" s="185">
        <v>0</v>
      </c>
      <c r="L40" s="186">
        <v>0</v>
      </c>
      <c r="M40" s="35">
        <v>0</v>
      </c>
      <c r="N40" s="59">
        <v>0</v>
      </c>
      <c r="O40" s="36">
        <f>SUM(Q40,S40,W40,AA40,AG40,AL40,AP40)</f>
        <v>8</v>
      </c>
      <c r="P40" s="37">
        <f>SUM(T40,Y40,AB40,AF40,AH40,AJ40,AM40,AR40)</f>
        <v>0</v>
      </c>
      <c r="Q40" s="38">
        <f>SUM(U40,X40,Z40, AC40, AE40, AI40, AK40, AN40, AQ40)</f>
        <v>8</v>
      </c>
      <c r="R40" s="39">
        <f>SUM(V40,AO40, AD40)</f>
        <v>0</v>
      </c>
      <c r="S40" s="40"/>
      <c r="T40" s="41"/>
      <c r="U40" s="42"/>
      <c r="V40" s="43"/>
      <c r="W40" s="41"/>
      <c r="X40" s="42"/>
      <c r="Y40" s="44"/>
      <c r="Z40" s="43"/>
      <c r="AA40" s="44"/>
      <c r="AB40" s="42"/>
      <c r="AC40" s="41"/>
      <c r="AD40" s="42"/>
      <c r="AE40" s="42"/>
      <c r="AF40" s="44"/>
      <c r="AG40" s="45"/>
      <c r="AH40" s="41"/>
      <c r="AI40" s="43"/>
      <c r="AJ40" s="42"/>
      <c r="AK40" s="44"/>
      <c r="AL40" s="44"/>
      <c r="AM40" s="41"/>
      <c r="AN40" s="42">
        <v>8</v>
      </c>
      <c r="AO40" s="43"/>
      <c r="AP40" s="42"/>
      <c r="AQ40" s="42"/>
      <c r="AR40" s="46"/>
      <c r="AS40" s="41"/>
      <c r="AT40" s="44"/>
      <c r="AU40" s="41"/>
      <c r="AV40" s="44"/>
      <c r="AW40" s="41"/>
      <c r="AX40" s="42"/>
      <c r="AY40" s="43"/>
      <c r="AZ40" s="41"/>
      <c r="BA40" s="41"/>
    </row>
    <row r="41" spans="1:53" x14ac:dyDescent="0.25">
      <c r="A41" s="27" t="s">
        <v>269</v>
      </c>
      <c r="B41" s="55" t="s">
        <v>72</v>
      </c>
      <c r="C41" s="49" t="s">
        <v>327</v>
      </c>
      <c r="D41" s="49" t="s">
        <v>328</v>
      </c>
      <c r="E41" s="49" t="s">
        <v>114</v>
      </c>
      <c r="F41" s="30">
        <f>SUMPRODUCT(($A:$A=racers8[[#This Row],[Cat]])*($G:$G&gt;racers8[[#This Row],[2017 ARC Series Points]]))+1</f>
        <v>40</v>
      </c>
      <c r="G41" s="31">
        <f>SUM(O41,P41,R41)</f>
        <v>6</v>
      </c>
      <c r="H41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14</v>
      </c>
      <c r="I41" s="33">
        <v>0</v>
      </c>
      <c r="J41" s="65">
        <v>0</v>
      </c>
      <c r="K41" s="57">
        <v>8</v>
      </c>
      <c r="L41" s="58">
        <v>0</v>
      </c>
      <c r="M41" s="35">
        <v>0</v>
      </c>
      <c r="N41" s="59">
        <v>0</v>
      </c>
      <c r="O41" s="36">
        <f>SUM(Q41,S41,W41,AA41,AG41,AL41,AP41)</f>
        <v>6</v>
      </c>
      <c r="P41" s="37">
        <f>SUM(T41,Y41,AB41,AF41,AH41,AJ41,AM41,AR41)</f>
        <v>0</v>
      </c>
      <c r="Q41" s="38">
        <f>SUM(U41,X41,Z41, AC41, AE41, AI41, AK41, AN41, AQ41)</f>
        <v>6</v>
      </c>
      <c r="R41" s="39">
        <f>SUM(V41,AO41, AD41)</f>
        <v>0</v>
      </c>
      <c r="S41" s="40"/>
      <c r="T41" s="41"/>
      <c r="U41" s="42">
        <v>2</v>
      </c>
      <c r="V41" s="43"/>
      <c r="W41" s="41"/>
      <c r="X41" s="42">
        <v>4</v>
      </c>
      <c r="Y41" s="44"/>
      <c r="Z41" s="43"/>
      <c r="AA41" s="44"/>
      <c r="AB41" s="42"/>
      <c r="AC41" s="41"/>
      <c r="AD41" s="42"/>
      <c r="AE41" s="42"/>
      <c r="AF41" s="44"/>
      <c r="AG41" s="45"/>
      <c r="AH41" s="41"/>
      <c r="AI41" s="43"/>
      <c r="AJ41" s="42"/>
      <c r="AK41" s="44"/>
      <c r="AL41" s="44"/>
      <c r="AM41" s="41"/>
      <c r="AN41" s="42"/>
      <c r="AO41" s="43"/>
      <c r="AP41" s="42"/>
      <c r="AQ41" s="42"/>
      <c r="AR41" s="46"/>
      <c r="AS41" s="41"/>
      <c r="AT41" s="44"/>
      <c r="AU41" s="41"/>
      <c r="AV41" s="44"/>
      <c r="AW41" s="41"/>
      <c r="AX41" s="42"/>
      <c r="AY41" s="43"/>
      <c r="AZ41" s="41"/>
      <c r="BA41" s="41"/>
    </row>
    <row r="42" spans="1:53" x14ac:dyDescent="0.25">
      <c r="A42" s="27" t="s">
        <v>269</v>
      </c>
      <c r="B42" s="55" t="s">
        <v>72</v>
      </c>
      <c r="C42" s="49" t="s">
        <v>352</v>
      </c>
      <c r="D42" s="49" t="s">
        <v>353</v>
      </c>
      <c r="E42" s="49" t="s">
        <v>332</v>
      </c>
      <c r="F42" s="30">
        <f>SUMPRODUCT(($A:$A=racers8[[#This Row],[Cat]])*($G:$G&gt;racers8[[#This Row],[2017 ARC Series Points]]))+1</f>
        <v>40</v>
      </c>
      <c r="G42" s="31">
        <f>SUM(O42,P42,R42)</f>
        <v>6</v>
      </c>
      <c r="H42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6</v>
      </c>
      <c r="I42" s="33">
        <v>0</v>
      </c>
      <c r="J42" s="65">
        <v>0</v>
      </c>
      <c r="K42" s="57">
        <v>0</v>
      </c>
      <c r="L42" s="58">
        <v>0</v>
      </c>
      <c r="M42" s="35">
        <v>0</v>
      </c>
      <c r="N42" s="59">
        <v>0</v>
      </c>
      <c r="O42" s="36">
        <f>SUM(Q42,S42,W42,AA42,AG42,AL42,AP42)</f>
        <v>0</v>
      </c>
      <c r="P42" s="37">
        <f>SUM(T42,Y42,AB42,AF42,AH42,AJ42,AM42,AR42)</f>
        <v>6</v>
      </c>
      <c r="Q42" s="38">
        <f>SUM(U42,X42,Z42, AC42, AE42, AI42, AK42, AN42, AQ42)</f>
        <v>0</v>
      </c>
      <c r="R42" s="39">
        <f>SUM(V42,AO42, AD42)</f>
        <v>0</v>
      </c>
      <c r="S42" s="40"/>
      <c r="T42" s="41"/>
      <c r="U42" s="42"/>
      <c r="V42" s="43"/>
      <c r="W42" s="41"/>
      <c r="X42" s="42"/>
      <c r="Y42" s="44"/>
      <c r="Z42" s="43"/>
      <c r="AA42" s="44"/>
      <c r="AB42" s="42"/>
      <c r="AC42" s="41"/>
      <c r="AD42" s="42"/>
      <c r="AE42" s="43"/>
      <c r="AF42" s="44"/>
      <c r="AG42" s="45"/>
      <c r="AH42" s="41">
        <v>6</v>
      </c>
      <c r="AI42" s="43"/>
      <c r="AJ42" s="42"/>
      <c r="AK42" s="44"/>
      <c r="AL42" s="44"/>
      <c r="AM42" s="41"/>
      <c r="AN42" s="42"/>
      <c r="AO42" s="43"/>
      <c r="AP42" s="42"/>
      <c r="AQ42" s="42"/>
      <c r="AR42" s="46"/>
      <c r="AS42" s="41"/>
      <c r="AT42" s="44"/>
      <c r="AU42" s="41"/>
      <c r="AV42" s="44"/>
      <c r="AW42" s="41"/>
      <c r="AX42" s="42"/>
      <c r="AY42" s="43"/>
      <c r="AZ42" s="41"/>
      <c r="BA42" s="41"/>
    </row>
    <row r="43" spans="1:53" x14ac:dyDescent="0.25">
      <c r="A43" s="27" t="s">
        <v>269</v>
      </c>
      <c r="B43" s="55" t="s">
        <v>72</v>
      </c>
      <c r="C43" s="49" t="s">
        <v>358</v>
      </c>
      <c r="D43" s="49" t="s">
        <v>83</v>
      </c>
      <c r="E43" s="49" t="s">
        <v>489</v>
      </c>
      <c r="F43" s="30">
        <f>SUMPRODUCT(($A:$A=racers8[[#This Row],[Cat]])*($G:$G&gt;racers8[[#This Row],[2017 ARC Series Points]]))+1</f>
        <v>42</v>
      </c>
      <c r="G43" s="31">
        <f>SUM(O43,P43,R43)</f>
        <v>4</v>
      </c>
      <c r="H43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4</v>
      </c>
      <c r="I43" s="33">
        <v>0</v>
      </c>
      <c r="J43" s="65">
        <v>0</v>
      </c>
      <c r="K43" s="57">
        <v>0</v>
      </c>
      <c r="L43" s="58">
        <v>0</v>
      </c>
      <c r="M43" s="35">
        <v>0</v>
      </c>
      <c r="N43" s="59">
        <v>0</v>
      </c>
      <c r="O43" s="36">
        <f>SUM(Q43,S43,W43,AA43,AG43,AL43,AP43)</f>
        <v>4</v>
      </c>
      <c r="P43" s="37">
        <f>SUM(T43,Y43,AB43,AF43,AH43,AJ43,AM43,AR43)</f>
        <v>0</v>
      </c>
      <c r="Q43" s="38">
        <f>SUM(U43,X43,Z43, AC43, AE43, AI43, AK43, AN43, AQ43)</f>
        <v>0</v>
      </c>
      <c r="R43" s="39">
        <f>SUM(V43,AO43, AD43)</f>
        <v>0</v>
      </c>
      <c r="S43" s="40"/>
      <c r="T43" s="41"/>
      <c r="U43" s="42"/>
      <c r="V43" s="43"/>
      <c r="W43" s="41">
        <v>4</v>
      </c>
      <c r="X43" s="42"/>
      <c r="Y43" s="44"/>
      <c r="Z43" s="43"/>
      <c r="AA43" s="44"/>
      <c r="AB43" s="42"/>
      <c r="AC43" s="41"/>
      <c r="AD43" s="42"/>
      <c r="AE43" s="43"/>
      <c r="AF43" s="44"/>
      <c r="AG43" s="45"/>
      <c r="AH43" s="41"/>
      <c r="AI43" s="43"/>
      <c r="AJ43" s="42"/>
      <c r="AK43" s="44"/>
      <c r="AL43" s="44"/>
      <c r="AM43" s="41"/>
      <c r="AN43" s="42"/>
      <c r="AO43" s="43"/>
      <c r="AP43" s="42"/>
      <c r="AQ43" s="42"/>
      <c r="AR43" s="46"/>
      <c r="AS43" s="41"/>
      <c r="AT43" s="44"/>
      <c r="AU43" s="41"/>
      <c r="AV43" s="44"/>
      <c r="AW43" s="41"/>
      <c r="AX43" s="42"/>
      <c r="AY43" s="43"/>
      <c r="AZ43" s="41"/>
      <c r="BA43" s="41"/>
    </row>
    <row r="44" spans="1:53" x14ac:dyDescent="0.25">
      <c r="A44" s="27" t="s">
        <v>269</v>
      </c>
      <c r="B44" s="55" t="s">
        <v>72</v>
      </c>
      <c r="C44" s="49" t="s">
        <v>171</v>
      </c>
      <c r="D44" s="49" t="s">
        <v>315</v>
      </c>
      <c r="E44" s="49" t="s">
        <v>123</v>
      </c>
      <c r="F44" s="30">
        <f>SUMPRODUCT(($A:$A=racers8[[#This Row],[Cat]])*($G:$G&gt;racers8[[#This Row],[2017 ARC Series Points]]))+1</f>
        <v>42</v>
      </c>
      <c r="G44" s="31">
        <f>SUM(O44,P44,R44)</f>
        <v>4</v>
      </c>
      <c r="H44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20</v>
      </c>
      <c r="I44" s="33">
        <v>0</v>
      </c>
      <c r="J44" s="65">
        <v>0</v>
      </c>
      <c r="K44" s="57">
        <v>10</v>
      </c>
      <c r="L44" s="58">
        <v>6</v>
      </c>
      <c r="M44" s="35">
        <v>0</v>
      </c>
      <c r="N44" s="59">
        <v>0</v>
      </c>
      <c r="O44" s="36">
        <f>SUM(Q44,S44,W44,AA44,AG44,AL44,AP44)</f>
        <v>0</v>
      </c>
      <c r="P44" s="37">
        <f>SUM(T44,Y44,AB44,AF44,AH44,AJ44,AM44,AR44)</f>
        <v>4</v>
      </c>
      <c r="Q44" s="38">
        <f>SUM(U44,X44,Z44, AC44, AE44, AI44, AK44, AN44, AQ44)</f>
        <v>0</v>
      </c>
      <c r="R44" s="39">
        <f>SUM(V44,AO44, AD44)</f>
        <v>0</v>
      </c>
      <c r="S44" s="40"/>
      <c r="T44" s="41"/>
      <c r="U44" s="42"/>
      <c r="V44" s="43"/>
      <c r="W44" s="41"/>
      <c r="X44" s="42"/>
      <c r="Y44" s="44"/>
      <c r="Z44" s="43"/>
      <c r="AA44" s="44"/>
      <c r="AB44" s="42"/>
      <c r="AC44" s="41"/>
      <c r="AD44" s="42"/>
      <c r="AE44" s="43"/>
      <c r="AF44" s="44"/>
      <c r="AG44" s="45"/>
      <c r="AH44" s="41"/>
      <c r="AI44" s="43"/>
      <c r="AJ44" s="42"/>
      <c r="AK44" s="44"/>
      <c r="AL44" s="44"/>
      <c r="AM44" s="41"/>
      <c r="AN44" s="42"/>
      <c r="AO44" s="43"/>
      <c r="AP44" s="42"/>
      <c r="AQ44" s="42"/>
      <c r="AR44" s="46">
        <v>4</v>
      </c>
      <c r="AS44" s="41"/>
      <c r="AT44" s="44"/>
      <c r="AU44" s="41"/>
      <c r="AV44" s="44"/>
      <c r="AW44" s="41"/>
      <c r="AX44" s="42"/>
      <c r="AY44" s="43"/>
      <c r="AZ44" s="41"/>
      <c r="BA44" s="41"/>
    </row>
    <row r="45" spans="1:53" x14ac:dyDescent="0.25">
      <c r="A45" s="27" t="s">
        <v>269</v>
      </c>
      <c r="B45" s="55" t="s">
        <v>72</v>
      </c>
      <c r="C45" s="49" t="s">
        <v>322</v>
      </c>
      <c r="D45" s="49" t="s">
        <v>323</v>
      </c>
      <c r="E45" s="49" t="s">
        <v>89</v>
      </c>
      <c r="F45" s="30">
        <f>SUMPRODUCT(($A:$A=racers8[[#This Row],[Cat]])*($G:$G&gt;racers8[[#This Row],[2017 ARC Series Points]]))+1</f>
        <v>44</v>
      </c>
      <c r="G45" s="31">
        <f>SUM(O45,P45,R45)</f>
        <v>2</v>
      </c>
      <c r="H45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12</v>
      </c>
      <c r="I45" s="33">
        <v>0</v>
      </c>
      <c r="J45" s="65">
        <v>0</v>
      </c>
      <c r="K45" s="57">
        <v>10</v>
      </c>
      <c r="L45" s="58">
        <v>0</v>
      </c>
      <c r="M45" s="35">
        <v>0</v>
      </c>
      <c r="N45" s="59">
        <v>0</v>
      </c>
      <c r="O45" s="36">
        <f>SUM(Q45,S45,W45,AA45,AG45,AL45,AP45)</f>
        <v>2</v>
      </c>
      <c r="P45" s="37">
        <f>SUM(T45,Y45,AB45,AF45,AH45,AJ45,AM45,AR45)</f>
        <v>0</v>
      </c>
      <c r="Q45" s="38">
        <f>SUM(U45,X45,Z45, AC45, AE45, AI45, AK45, AN45, AQ45)</f>
        <v>0</v>
      </c>
      <c r="R45" s="39">
        <f>SUM(V45,AO45, AD45)</f>
        <v>0</v>
      </c>
      <c r="S45" s="40"/>
      <c r="T45" s="41"/>
      <c r="U45" s="42"/>
      <c r="V45" s="43"/>
      <c r="W45" s="41"/>
      <c r="X45" s="42"/>
      <c r="Y45" s="44"/>
      <c r="Z45" s="43"/>
      <c r="AA45" s="44">
        <v>2</v>
      </c>
      <c r="AB45" s="42"/>
      <c r="AC45" s="41"/>
      <c r="AD45" s="42"/>
      <c r="AE45" s="43"/>
      <c r="AF45" s="44"/>
      <c r="AG45" s="45"/>
      <c r="AH45" s="41"/>
      <c r="AI45" s="43"/>
      <c r="AJ45" s="42"/>
      <c r="AK45" s="44"/>
      <c r="AL45" s="44"/>
      <c r="AM45" s="41"/>
      <c r="AN45" s="42"/>
      <c r="AO45" s="43"/>
      <c r="AP45" s="42"/>
      <c r="AQ45" s="42"/>
      <c r="AR45" s="46"/>
      <c r="AS45" s="41"/>
      <c r="AT45" s="44"/>
      <c r="AU45" s="41"/>
      <c r="AV45" s="44"/>
      <c r="AW45" s="41"/>
      <c r="AX45" s="42"/>
      <c r="AY45" s="43"/>
      <c r="AZ45" s="41"/>
      <c r="BA45" s="41"/>
    </row>
    <row r="46" spans="1:53" x14ac:dyDescent="0.25">
      <c r="A46" s="27" t="s">
        <v>269</v>
      </c>
      <c r="B46" s="55" t="s">
        <v>72</v>
      </c>
      <c r="C46" s="49" t="s">
        <v>314</v>
      </c>
      <c r="D46" s="49" t="s">
        <v>198</v>
      </c>
      <c r="E46" s="49" t="s">
        <v>56</v>
      </c>
      <c r="F46" s="30">
        <f>SUMPRODUCT(($A:$A=racers8[[#This Row],[Cat]])*($G:$G&gt;racers8[[#This Row],[2017 ARC Series Points]]))+1</f>
        <v>44</v>
      </c>
      <c r="G46" s="31">
        <f>SUM(O46,P46,R46)</f>
        <v>2</v>
      </c>
      <c r="H46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16</v>
      </c>
      <c r="I46" s="33">
        <v>0</v>
      </c>
      <c r="J46" s="65">
        <v>0</v>
      </c>
      <c r="K46" s="57">
        <v>4</v>
      </c>
      <c r="L46" s="58">
        <v>10</v>
      </c>
      <c r="M46" s="35">
        <v>0</v>
      </c>
      <c r="N46" s="59">
        <v>0</v>
      </c>
      <c r="O46" s="36">
        <f>SUM(Q46,S46,W46,AA46,AG46,AL46,AP46)</f>
        <v>0</v>
      </c>
      <c r="P46" s="37">
        <f>SUM(T46,Y46,AB46,AF46,AH46,AJ46,AM46,AR46)</f>
        <v>2</v>
      </c>
      <c r="Q46" s="38">
        <f>SUM(U46,X46,Z46, AC46, AE46, AI46, AK46, AN46, AQ46)</f>
        <v>0</v>
      </c>
      <c r="R46" s="39">
        <f>SUM(V46,AO46, AD46)</f>
        <v>0</v>
      </c>
      <c r="S46" s="40"/>
      <c r="T46" s="41"/>
      <c r="U46" s="42"/>
      <c r="V46" s="43"/>
      <c r="W46" s="41"/>
      <c r="X46" s="42"/>
      <c r="Y46" s="44"/>
      <c r="Z46" s="43"/>
      <c r="AA46" s="44"/>
      <c r="AB46" s="42"/>
      <c r="AC46" s="41"/>
      <c r="AD46" s="42"/>
      <c r="AE46" s="43"/>
      <c r="AF46" s="44"/>
      <c r="AG46" s="45"/>
      <c r="AH46" s="41">
        <v>2</v>
      </c>
      <c r="AI46" s="43"/>
      <c r="AJ46" s="42"/>
      <c r="AK46" s="44"/>
      <c r="AL46" s="44"/>
      <c r="AM46" s="41"/>
      <c r="AN46" s="42"/>
      <c r="AO46" s="43"/>
      <c r="AP46" s="42"/>
      <c r="AQ46" s="42"/>
      <c r="AR46" s="46"/>
      <c r="AS46" s="41"/>
      <c r="AT46" s="44"/>
      <c r="AU46" s="41"/>
      <c r="AV46" s="44"/>
      <c r="AW46" s="41"/>
      <c r="AX46" s="42"/>
      <c r="AY46" s="43"/>
      <c r="AZ46" s="41"/>
      <c r="BA46" s="41"/>
    </row>
    <row r="47" spans="1:53" x14ac:dyDescent="0.25">
      <c r="A47" s="27" t="s">
        <v>269</v>
      </c>
      <c r="B47" s="60" t="s">
        <v>72</v>
      </c>
      <c r="C47" s="49" t="s">
        <v>246</v>
      </c>
      <c r="D47" s="49" t="s">
        <v>353</v>
      </c>
      <c r="E47" s="49" t="s">
        <v>70</v>
      </c>
      <c r="F47" s="30">
        <f>SUMPRODUCT(($A:$A=racers8[[#This Row],[Cat]])*($G:$G&gt;racers8[[#This Row],[2017 ARC Series Points]]))+1</f>
        <v>44</v>
      </c>
      <c r="G47" s="31">
        <f>SUM(O47,P47,R47)</f>
        <v>2</v>
      </c>
      <c r="H47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</v>
      </c>
      <c r="I47" s="33">
        <v>0</v>
      </c>
      <c r="J47" s="65">
        <v>0</v>
      </c>
      <c r="K47" s="185">
        <v>0</v>
      </c>
      <c r="L47" s="186">
        <v>0</v>
      </c>
      <c r="M47" s="35">
        <v>0</v>
      </c>
      <c r="N47" s="59">
        <v>0</v>
      </c>
      <c r="O47" s="36">
        <f>SUM(Q47,S47,W47,AA47,AG47,AL47,AP47)</f>
        <v>0</v>
      </c>
      <c r="P47" s="37">
        <f>SUM(T47,Y47,AB47,AF47,AH47,AJ47,AM47,AR47)</f>
        <v>2</v>
      </c>
      <c r="Q47" s="38">
        <f>SUM(U47,X47,Z47, AC47, AE47, AI47, AK47, AN47, AQ47)</f>
        <v>0</v>
      </c>
      <c r="R47" s="39">
        <f>SUM(V47,AO47, AD47)</f>
        <v>0</v>
      </c>
      <c r="S47" s="40"/>
      <c r="T47" s="41"/>
      <c r="U47" s="42"/>
      <c r="V47" s="43"/>
      <c r="W47" s="41"/>
      <c r="X47" s="42"/>
      <c r="Y47" s="44"/>
      <c r="Z47" s="43"/>
      <c r="AA47" s="44"/>
      <c r="AB47" s="42"/>
      <c r="AC47" s="41"/>
      <c r="AD47" s="42"/>
      <c r="AE47" s="42"/>
      <c r="AF47" s="44"/>
      <c r="AG47" s="45"/>
      <c r="AH47" s="41"/>
      <c r="AI47" s="43"/>
      <c r="AJ47" s="42">
        <v>2</v>
      </c>
      <c r="AK47" s="44"/>
      <c r="AL47" s="44"/>
      <c r="AM47" s="41"/>
      <c r="AN47" s="42"/>
      <c r="AO47" s="43"/>
      <c r="AP47" s="42"/>
      <c r="AQ47" s="42"/>
      <c r="AR47" s="46"/>
      <c r="AS47" s="41"/>
      <c r="AT47" s="44"/>
      <c r="AU47" s="41"/>
      <c r="AV47" s="44"/>
      <c r="AW47" s="41"/>
      <c r="AX47" s="42"/>
      <c r="AY47" s="43"/>
      <c r="AZ47" s="41"/>
      <c r="BA47" s="41"/>
    </row>
    <row r="48" spans="1:53" x14ac:dyDescent="0.25">
      <c r="A48" s="27" t="s">
        <v>269</v>
      </c>
      <c r="B48" s="28" t="s">
        <v>72</v>
      </c>
      <c r="C48" s="29" t="s">
        <v>820</v>
      </c>
      <c r="D48" s="29" t="s">
        <v>504</v>
      </c>
      <c r="E48" s="29" t="s">
        <v>123</v>
      </c>
      <c r="F48" s="30">
        <f>SUMPRODUCT(($A:$A=racers8[[#This Row],[Cat]])*($G:$G&gt;racers8[[#This Row],[2017 ARC Series Points]]))+1</f>
        <v>44</v>
      </c>
      <c r="G48" s="31">
        <f>SUM(O48,P48,R48)</f>
        <v>2</v>
      </c>
      <c r="H48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</v>
      </c>
      <c r="I48" s="33">
        <v>0</v>
      </c>
      <c r="J48" s="65">
        <v>0</v>
      </c>
      <c r="K48" s="185">
        <v>0</v>
      </c>
      <c r="L48" s="186">
        <v>0</v>
      </c>
      <c r="M48" s="35">
        <v>0</v>
      </c>
      <c r="N48" s="59">
        <v>0</v>
      </c>
      <c r="O48" s="36">
        <f>SUM(Q48,S48,W48,AA48,AG48,AL48,AP48)</f>
        <v>2</v>
      </c>
      <c r="P48" s="37">
        <f>SUM(T48,Y48,AB48,AF48,AH48,AJ48,AM48,AR48)</f>
        <v>0</v>
      </c>
      <c r="Q48" s="38">
        <f>SUM(U48,X48,Z48, AC48, AE48, AI48, AK48, AN48, AQ48)</f>
        <v>2</v>
      </c>
      <c r="R48" s="39">
        <f>SUM(V48,AO48, AD48)</f>
        <v>0</v>
      </c>
      <c r="S48" s="40"/>
      <c r="T48" s="41"/>
      <c r="U48" s="42"/>
      <c r="V48" s="43"/>
      <c r="W48" s="41"/>
      <c r="X48" s="42"/>
      <c r="Y48" s="44"/>
      <c r="Z48" s="43"/>
      <c r="AA48" s="44"/>
      <c r="AB48" s="42"/>
      <c r="AC48" s="41"/>
      <c r="AD48" s="42"/>
      <c r="AE48" s="42"/>
      <c r="AF48" s="44"/>
      <c r="AG48" s="45"/>
      <c r="AH48" s="41"/>
      <c r="AI48" s="43"/>
      <c r="AJ48" s="42"/>
      <c r="AK48" s="44"/>
      <c r="AL48" s="44"/>
      <c r="AM48" s="41"/>
      <c r="AN48" s="42"/>
      <c r="AO48" s="43"/>
      <c r="AP48" s="42"/>
      <c r="AQ48" s="42">
        <v>2</v>
      </c>
      <c r="AR48" s="46"/>
      <c r="AS48" s="41"/>
      <c r="AT48" s="44"/>
      <c r="AU48" s="41"/>
      <c r="AV48" s="44"/>
      <c r="AW48" s="41"/>
      <c r="AX48" s="42"/>
      <c r="AY48" s="43"/>
      <c r="AZ48" s="41"/>
      <c r="BA48" s="41"/>
    </row>
    <row r="49" spans="1:53" x14ac:dyDescent="0.25">
      <c r="A49" s="27" t="s">
        <v>269</v>
      </c>
      <c r="B49" s="55" t="s">
        <v>72</v>
      </c>
      <c r="C49" s="49" t="s">
        <v>356</v>
      </c>
      <c r="D49" s="49" t="s">
        <v>357</v>
      </c>
      <c r="E49" s="49" t="s">
        <v>67</v>
      </c>
      <c r="F49" s="30">
        <f>SUMPRODUCT(($A:$A=racers8[[#This Row],[Cat]])*($G:$G&gt;racers8[[#This Row],[2017 ARC Series Points]]))+1</f>
        <v>48</v>
      </c>
      <c r="G49" s="31">
        <f>SUM(O49,P49,R49)</f>
        <v>1</v>
      </c>
      <c r="H49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</v>
      </c>
      <c r="I49" s="33">
        <v>0</v>
      </c>
      <c r="J49" s="65">
        <v>0</v>
      </c>
      <c r="K49" s="57">
        <v>0</v>
      </c>
      <c r="L49" s="58">
        <v>0</v>
      </c>
      <c r="M49" s="35">
        <v>0</v>
      </c>
      <c r="N49" s="59">
        <v>0</v>
      </c>
      <c r="O49" s="36">
        <f>SUM(Q49,S49,W49,AA49,AG49,AL49,AP49)</f>
        <v>1</v>
      </c>
      <c r="P49" s="37">
        <f>SUM(T49,Y49,AB49,AF49,AH49,AJ49,AM49,AR49)</f>
        <v>0</v>
      </c>
      <c r="Q49" s="38">
        <f>SUM(U49,X49,Z49, AC49, AE49, AI49, AK49, AN49, AQ49)</f>
        <v>0</v>
      </c>
      <c r="R49" s="39">
        <f>SUM(V49,AO49, AD49)</f>
        <v>0</v>
      </c>
      <c r="S49" s="40"/>
      <c r="T49" s="41"/>
      <c r="U49" s="42"/>
      <c r="V49" s="43"/>
      <c r="W49" s="41"/>
      <c r="X49" s="42"/>
      <c r="Y49" s="44"/>
      <c r="Z49" s="43"/>
      <c r="AA49" s="44"/>
      <c r="AB49" s="42"/>
      <c r="AC49" s="41"/>
      <c r="AD49" s="42"/>
      <c r="AE49" s="43"/>
      <c r="AF49" s="44"/>
      <c r="AG49" s="45">
        <v>1</v>
      </c>
      <c r="AH49" s="41"/>
      <c r="AI49" s="43"/>
      <c r="AJ49" s="42"/>
      <c r="AK49" s="44"/>
      <c r="AL49" s="44"/>
      <c r="AM49" s="41"/>
      <c r="AN49" s="42"/>
      <c r="AO49" s="43"/>
      <c r="AP49" s="42"/>
      <c r="AQ49" s="42"/>
      <c r="AR49" s="46"/>
      <c r="AS49" s="41"/>
      <c r="AT49" s="44"/>
      <c r="AU49" s="41"/>
      <c r="AV49" s="44"/>
      <c r="AW49" s="41"/>
      <c r="AX49" s="42"/>
      <c r="AY49" s="43"/>
      <c r="AZ49" s="41"/>
      <c r="BA49" s="41"/>
    </row>
    <row r="50" spans="1:53" x14ac:dyDescent="0.25">
      <c r="A50" s="27" t="s">
        <v>269</v>
      </c>
      <c r="B50" s="55" t="s">
        <v>72</v>
      </c>
      <c r="C50" s="49" t="s">
        <v>279</v>
      </c>
      <c r="D50" s="49" t="s">
        <v>280</v>
      </c>
      <c r="E50" s="49" t="s">
        <v>56</v>
      </c>
      <c r="F50" s="30">
        <f>SUMPRODUCT(($A:$A=racers8[[#This Row],[Cat]])*($G:$G&gt;racers8[[#This Row],[2017 ARC Series Points]]))+1</f>
        <v>49</v>
      </c>
      <c r="G50" s="31">
        <f>SUM(O50,P50,R50)</f>
        <v>0</v>
      </c>
      <c r="H50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56</v>
      </c>
      <c r="I50" s="33">
        <v>0</v>
      </c>
      <c r="J50" s="65">
        <v>0</v>
      </c>
      <c r="K50" s="57">
        <v>46</v>
      </c>
      <c r="L50" s="58">
        <v>10</v>
      </c>
      <c r="M50" s="35">
        <v>0</v>
      </c>
      <c r="N50" s="59">
        <v>0</v>
      </c>
      <c r="O50" s="36">
        <f>SUM(Q50,S50,W50,AA50,AG50,AL50,AP50)</f>
        <v>0</v>
      </c>
      <c r="P50" s="37">
        <f>SUM(T50,Y50,AB50,AF50,AH50,AJ50,AM50,AR50)</f>
        <v>0</v>
      </c>
      <c r="Q50" s="38">
        <f>SUM(U50,X50,Z50, AC50, AE50, AI50, AK50, AN50, AQ50)</f>
        <v>0</v>
      </c>
      <c r="R50" s="39">
        <f>SUM(V50,AO50, AD50)</f>
        <v>0</v>
      </c>
      <c r="S50" s="40"/>
      <c r="T50" s="41"/>
      <c r="U50" s="42"/>
      <c r="V50" s="43"/>
      <c r="W50" s="41"/>
      <c r="X50" s="42"/>
      <c r="Y50" s="44"/>
      <c r="Z50" s="43"/>
      <c r="AA50" s="44"/>
      <c r="AB50" s="42"/>
      <c r="AC50" s="41"/>
      <c r="AD50" s="42"/>
      <c r="AE50" s="43"/>
      <c r="AF50" s="44"/>
      <c r="AG50" s="45"/>
      <c r="AH50" s="41"/>
      <c r="AI50" s="43"/>
      <c r="AJ50" s="42"/>
      <c r="AK50" s="44"/>
      <c r="AL50" s="44"/>
      <c r="AM50" s="41"/>
      <c r="AN50" s="42"/>
      <c r="AO50" s="43"/>
      <c r="AP50" s="42"/>
      <c r="AQ50" s="42"/>
      <c r="AR50" s="46"/>
      <c r="AS50" s="41"/>
      <c r="AT50" s="44"/>
      <c r="AU50" s="41"/>
      <c r="AV50" s="44"/>
      <c r="AW50" s="41"/>
      <c r="AX50" s="42"/>
      <c r="AY50" s="43"/>
      <c r="AZ50" s="41"/>
      <c r="BA50" s="41"/>
    </row>
    <row r="51" spans="1:53" x14ac:dyDescent="0.25">
      <c r="A51" s="27" t="s">
        <v>269</v>
      </c>
      <c r="B51" s="55" t="s">
        <v>72</v>
      </c>
      <c r="C51" s="49" t="s">
        <v>292</v>
      </c>
      <c r="D51" s="49" t="s">
        <v>293</v>
      </c>
      <c r="E51" s="49" t="s">
        <v>107</v>
      </c>
      <c r="F51" s="30">
        <f>SUMPRODUCT(($A:$A=racers8[[#This Row],[Cat]])*($G:$G&gt;racers8[[#This Row],[2017 ARC Series Points]]))+1</f>
        <v>49</v>
      </c>
      <c r="G51" s="31">
        <f>SUM(O51,P51,R51)</f>
        <v>0</v>
      </c>
      <c r="H51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26</v>
      </c>
      <c r="I51" s="33">
        <v>0</v>
      </c>
      <c r="J51" s="65">
        <v>0</v>
      </c>
      <c r="K51" s="57">
        <v>20</v>
      </c>
      <c r="L51" s="58">
        <v>6</v>
      </c>
      <c r="M51" s="35">
        <v>0</v>
      </c>
      <c r="N51" s="59">
        <v>0</v>
      </c>
      <c r="O51" s="36">
        <f>SUM(Q51,S51,W51,AA51,AG51,AL51,AP51)</f>
        <v>0</v>
      </c>
      <c r="P51" s="37">
        <f>SUM(T51,Y51,AB51,AF51,AH51,AJ51,AM51,AR51)</f>
        <v>0</v>
      </c>
      <c r="Q51" s="38">
        <f>SUM(U51,X51,Z51, AC51, AE51, AI51, AK51, AN51, AQ51)</f>
        <v>0</v>
      </c>
      <c r="R51" s="39">
        <f>SUM(V51,AO51, AD51)</f>
        <v>0</v>
      </c>
      <c r="S51" s="40"/>
      <c r="T51" s="41"/>
      <c r="U51" s="42"/>
      <c r="V51" s="43"/>
      <c r="W51" s="41"/>
      <c r="X51" s="42"/>
      <c r="Y51" s="44"/>
      <c r="Z51" s="43"/>
      <c r="AA51" s="44"/>
      <c r="AB51" s="42"/>
      <c r="AC51" s="41"/>
      <c r="AD51" s="42"/>
      <c r="AE51" s="43"/>
      <c r="AF51" s="44"/>
      <c r="AG51" s="45"/>
      <c r="AH51" s="41"/>
      <c r="AI51" s="43"/>
      <c r="AJ51" s="42"/>
      <c r="AK51" s="44"/>
      <c r="AL51" s="44"/>
      <c r="AM51" s="41"/>
      <c r="AN51" s="42"/>
      <c r="AO51" s="43"/>
      <c r="AP51" s="42"/>
      <c r="AQ51" s="42"/>
      <c r="AR51" s="46"/>
      <c r="AS51" s="41"/>
      <c r="AT51" s="44"/>
      <c r="AU51" s="41"/>
      <c r="AV51" s="44"/>
      <c r="AW51" s="41"/>
      <c r="AX51" s="42"/>
      <c r="AY51" s="43"/>
      <c r="AZ51" s="41"/>
      <c r="BA51" s="41"/>
    </row>
    <row r="52" spans="1:53" x14ac:dyDescent="0.25">
      <c r="A52" s="27" t="s">
        <v>269</v>
      </c>
      <c r="B52" s="28" t="s">
        <v>72</v>
      </c>
      <c r="C52" s="29" t="s">
        <v>294</v>
      </c>
      <c r="D52" s="29" t="s">
        <v>295</v>
      </c>
      <c r="E52" s="29" t="s">
        <v>56</v>
      </c>
      <c r="F52" s="30">
        <f>SUMPRODUCT(($A:$A=racers8[[#This Row],[Cat]])*($G:$G&gt;racers8[[#This Row],[2017 ARC Series Points]]))+1</f>
        <v>49</v>
      </c>
      <c r="G52" s="31">
        <f>SUM(O52,P52,R52)</f>
        <v>0</v>
      </c>
      <c r="H52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37</v>
      </c>
      <c r="I52" s="33">
        <v>0</v>
      </c>
      <c r="J52" s="65">
        <v>0</v>
      </c>
      <c r="K52" s="57">
        <v>37</v>
      </c>
      <c r="L52" s="58">
        <v>0</v>
      </c>
      <c r="M52" s="35">
        <v>0</v>
      </c>
      <c r="N52" s="59">
        <v>0</v>
      </c>
      <c r="O52" s="36">
        <f>SUM(Q52,S52,W52,AA52,AG52,AL52,AP52)</f>
        <v>0</v>
      </c>
      <c r="P52" s="37">
        <f>SUM(T52,Y52,AB52,AF52,AH52,AJ52,AM52,AR52)</f>
        <v>0</v>
      </c>
      <c r="Q52" s="38">
        <f>SUM(U52,X52,Z52, AC52, AE52, AI52, AK52, AN52, AQ52)</f>
        <v>0</v>
      </c>
      <c r="R52" s="39">
        <f>SUM(V52,AO52, AD52)</f>
        <v>0</v>
      </c>
      <c r="S52" s="40"/>
      <c r="T52" s="41"/>
      <c r="U52" s="42"/>
      <c r="V52" s="43"/>
      <c r="W52" s="41"/>
      <c r="X52" s="42"/>
      <c r="Y52" s="44"/>
      <c r="Z52" s="43"/>
      <c r="AA52" s="44"/>
      <c r="AB52" s="42"/>
      <c r="AC52" s="41"/>
      <c r="AD52" s="42"/>
      <c r="AE52" s="42"/>
      <c r="AF52" s="44"/>
      <c r="AG52" s="45"/>
      <c r="AH52" s="41"/>
      <c r="AI52" s="43"/>
      <c r="AJ52" s="42"/>
      <c r="AK52" s="44"/>
      <c r="AL52" s="44"/>
      <c r="AM52" s="41"/>
      <c r="AN52" s="42"/>
      <c r="AO52" s="43"/>
      <c r="AP52" s="42"/>
      <c r="AQ52" s="42"/>
      <c r="AR52" s="46"/>
      <c r="AS52" s="41"/>
      <c r="AT52" s="44"/>
      <c r="AU52" s="41"/>
      <c r="AV52" s="44"/>
      <c r="AW52" s="41"/>
      <c r="AX52" s="42"/>
      <c r="AY52" s="43"/>
      <c r="AZ52" s="41"/>
      <c r="BA52" s="41"/>
    </row>
    <row r="53" spans="1:53" x14ac:dyDescent="0.25">
      <c r="A53" s="27" t="s">
        <v>269</v>
      </c>
      <c r="B53" s="55" t="s">
        <v>72</v>
      </c>
      <c r="C53" s="49" t="s">
        <v>301</v>
      </c>
      <c r="D53" s="49" t="s">
        <v>302</v>
      </c>
      <c r="E53" s="49" t="s">
        <v>107</v>
      </c>
      <c r="F53" s="30">
        <f>SUMPRODUCT(($A:$A=racers8[[#This Row],[Cat]])*($G:$G&gt;racers8[[#This Row],[2017 ARC Series Points]]))+1</f>
        <v>49</v>
      </c>
      <c r="G53" s="31">
        <f>SUM(O53,P53,R53)</f>
        <v>0</v>
      </c>
      <c r="H53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20</v>
      </c>
      <c r="I53" s="33">
        <v>0</v>
      </c>
      <c r="J53" s="65">
        <v>0</v>
      </c>
      <c r="K53" s="57">
        <v>8</v>
      </c>
      <c r="L53" s="58">
        <v>12</v>
      </c>
      <c r="M53" s="35">
        <v>0</v>
      </c>
      <c r="N53" s="59">
        <v>0</v>
      </c>
      <c r="O53" s="36">
        <f>SUM(Q53,S53,W53,AA53,AG53,AL53,AP53)</f>
        <v>0</v>
      </c>
      <c r="P53" s="37">
        <f>SUM(T53,Y53,AB53,AF53,AH53,AJ53,AM53,AR53)</f>
        <v>0</v>
      </c>
      <c r="Q53" s="38">
        <f>SUM(U53,X53,Z53, AC53, AE53, AI53, AK53, AN53, AQ53)</f>
        <v>0</v>
      </c>
      <c r="R53" s="39">
        <f>SUM(V53,AO53, AD53)</f>
        <v>0</v>
      </c>
      <c r="S53" s="40"/>
      <c r="T53" s="41"/>
      <c r="U53" s="42"/>
      <c r="V53" s="43"/>
      <c r="W53" s="41"/>
      <c r="X53" s="42"/>
      <c r="Y53" s="44"/>
      <c r="Z53" s="43"/>
      <c r="AA53" s="44"/>
      <c r="AB53" s="42"/>
      <c r="AC53" s="41"/>
      <c r="AD53" s="42"/>
      <c r="AE53" s="43"/>
      <c r="AF53" s="44"/>
      <c r="AG53" s="45"/>
      <c r="AH53" s="41"/>
      <c r="AI53" s="43"/>
      <c r="AJ53" s="42"/>
      <c r="AK53" s="44"/>
      <c r="AL53" s="44"/>
      <c r="AM53" s="41"/>
      <c r="AN53" s="42"/>
      <c r="AO53" s="43"/>
      <c r="AP53" s="42"/>
      <c r="AQ53" s="42"/>
      <c r="AR53" s="46"/>
      <c r="AS53" s="41"/>
      <c r="AT53" s="44"/>
      <c r="AU53" s="41"/>
      <c r="AV53" s="44"/>
      <c r="AW53" s="41"/>
      <c r="AX53" s="42"/>
      <c r="AY53" s="43"/>
      <c r="AZ53" s="41"/>
      <c r="BA53" s="41"/>
    </row>
    <row r="54" spans="1:53" x14ac:dyDescent="0.25">
      <c r="A54" s="27" t="s">
        <v>269</v>
      </c>
      <c r="B54" s="28" t="s">
        <v>72</v>
      </c>
      <c r="C54" s="29" t="s">
        <v>303</v>
      </c>
      <c r="D54" s="29" t="s">
        <v>189</v>
      </c>
      <c r="E54" s="29" t="s">
        <v>114</v>
      </c>
      <c r="F54" s="30">
        <f>SUMPRODUCT(($A:$A=racers8[[#This Row],[Cat]])*($G:$G&gt;racers8[[#This Row],[2017 ARC Series Points]]))+1</f>
        <v>49</v>
      </c>
      <c r="G54" s="31">
        <f>SUM(O54,P54,R54)</f>
        <v>0</v>
      </c>
      <c r="H54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14</v>
      </c>
      <c r="I54" s="33">
        <v>0</v>
      </c>
      <c r="J54" s="65">
        <v>0</v>
      </c>
      <c r="K54" s="57">
        <v>0</v>
      </c>
      <c r="L54" s="58">
        <v>14</v>
      </c>
      <c r="M54" s="35">
        <v>0</v>
      </c>
      <c r="N54" s="59">
        <v>0</v>
      </c>
      <c r="O54" s="36">
        <f>SUM(Q54,S54,W54,AA54,AG54,AL54,AP54)</f>
        <v>0</v>
      </c>
      <c r="P54" s="37">
        <f>SUM(T54,Y54,AB54,AF54,AH54,AJ54,AM54,AR54)</f>
        <v>0</v>
      </c>
      <c r="Q54" s="38">
        <f>SUM(U54,X54,Z54, AC54, AE54, AI54, AK54, AN54, AQ54)</f>
        <v>0</v>
      </c>
      <c r="R54" s="39">
        <f>SUM(V54,AO54, AD54)</f>
        <v>0</v>
      </c>
      <c r="S54" s="40"/>
      <c r="T54" s="41"/>
      <c r="U54" s="42"/>
      <c r="V54" s="43"/>
      <c r="W54" s="41"/>
      <c r="X54" s="42"/>
      <c r="Y54" s="44"/>
      <c r="Z54" s="43"/>
      <c r="AA54" s="44"/>
      <c r="AB54" s="42"/>
      <c r="AC54" s="41"/>
      <c r="AD54" s="42"/>
      <c r="AE54" s="42"/>
      <c r="AF54" s="44"/>
      <c r="AG54" s="45"/>
      <c r="AH54" s="41"/>
      <c r="AI54" s="43"/>
      <c r="AJ54" s="42"/>
      <c r="AK54" s="44"/>
      <c r="AL54" s="44"/>
      <c r="AM54" s="41"/>
      <c r="AN54" s="42"/>
      <c r="AO54" s="43"/>
      <c r="AP54" s="42"/>
      <c r="AQ54" s="42"/>
      <c r="AR54" s="46"/>
      <c r="AS54" s="41"/>
      <c r="AT54" s="44"/>
      <c r="AU54" s="41"/>
      <c r="AV54" s="44"/>
      <c r="AW54" s="41"/>
      <c r="AX54" s="42"/>
      <c r="AY54" s="43"/>
      <c r="AZ54" s="41"/>
      <c r="BA54" s="41"/>
    </row>
    <row r="55" spans="1:53" x14ac:dyDescent="0.25">
      <c r="A55" s="27" t="s">
        <v>269</v>
      </c>
      <c r="B55" s="55" t="s">
        <v>72</v>
      </c>
      <c r="C55" s="49" t="s">
        <v>310</v>
      </c>
      <c r="D55" s="49" t="s">
        <v>113</v>
      </c>
      <c r="E55" s="49" t="s">
        <v>123</v>
      </c>
      <c r="F55" s="30">
        <f>SUMPRODUCT(($A:$A=racers8[[#This Row],[Cat]])*($G:$G&gt;racers8[[#This Row],[2017 ARC Series Points]]))+1</f>
        <v>49</v>
      </c>
      <c r="G55" s="31">
        <f>SUM(O55,P55,R55)</f>
        <v>0</v>
      </c>
      <c r="H55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18</v>
      </c>
      <c r="I55" s="33">
        <v>0</v>
      </c>
      <c r="J55" s="65">
        <v>0</v>
      </c>
      <c r="K55" s="57">
        <v>18</v>
      </c>
      <c r="L55" s="58">
        <v>0</v>
      </c>
      <c r="M55" s="35">
        <v>0</v>
      </c>
      <c r="N55" s="59">
        <v>0</v>
      </c>
      <c r="O55" s="36">
        <f>SUM(Q55,S55,W55,AA55,AG55,AL55,AP55)</f>
        <v>0</v>
      </c>
      <c r="P55" s="37">
        <f>SUM(T55,Y55,AB55,AF55,AH55,AJ55,AM55,AR55)</f>
        <v>0</v>
      </c>
      <c r="Q55" s="38">
        <f>SUM(U55,X55,Z55, AC55, AE55, AI55, AK55, AN55, AQ55)</f>
        <v>0</v>
      </c>
      <c r="R55" s="39">
        <f>SUM(V55,AO55, AD55)</f>
        <v>0</v>
      </c>
      <c r="S55" s="40"/>
      <c r="T55" s="41"/>
      <c r="U55" s="42"/>
      <c r="V55" s="43"/>
      <c r="W55" s="41"/>
      <c r="X55" s="42"/>
      <c r="Y55" s="44"/>
      <c r="Z55" s="43"/>
      <c r="AA55" s="44"/>
      <c r="AB55" s="42"/>
      <c r="AC55" s="41"/>
      <c r="AD55" s="42"/>
      <c r="AE55" s="43"/>
      <c r="AF55" s="44"/>
      <c r="AG55" s="45"/>
      <c r="AH55" s="41"/>
      <c r="AI55" s="43"/>
      <c r="AJ55" s="42"/>
      <c r="AK55" s="44"/>
      <c r="AL55" s="44"/>
      <c r="AM55" s="41"/>
      <c r="AN55" s="42"/>
      <c r="AO55" s="43"/>
      <c r="AP55" s="42"/>
      <c r="AQ55" s="42"/>
      <c r="AR55" s="46"/>
      <c r="AS55" s="41"/>
      <c r="AT55" s="44"/>
      <c r="AU55" s="41"/>
      <c r="AV55" s="44"/>
      <c r="AW55" s="41"/>
      <c r="AX55" s="42"/>
      <c r="AY55" s="43"/>
      <c r="AZ55" s="41"/>
      <c r="BA55" s="41"/>
    </row>
    <row r="56" spans="1:53" x14ac:dyDescent="0.25">
      <c r="A56" s="27" t="s">
        <v>269</v>
      </c>
      <c r="B56" s="28" t="s">
        <v>72</v>
      </c>
      <c r="C56" s="64" t="s">
        <v>317</v>
      </c>
      <c r="D56" s="64" t="s">
        <v>318</v>
      </c>
      <c r="E56" s="64" t="s">
        <v>107</v>
      </c>
      <c r="F56" s="50">
        <f>SUMPRODUCT(($A:$A=racers8[[#This Row],[Cat]])*($G:$G&gt;racers8[[#This Row],[2017 ARC Series Points]]))+1</f>
        <v>49</v>
      </c>
      <c r="G56" s="31">
        <f>SUM(O56,P56,R56)</f>
        <v>0</v>
      </c>
      <c r="H56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15</v>
      </c>
      <c r="I56" s="33">
        <v>0</v>
      </c>
      <c r="J56" s="65">
        <v>0</v>
      </c>
      <c r="K56" s="57">
        <v>0</v>
      </c>
      <c r="L56" s="58">
        <v>15</v>
      </c>
      <c r="M56" s="35">
        <v>0</v>
      </c>
      <c r="N56" s="59">
        <v>0</v>
      </c>
      <c r="O56" s="36">
        <f>SUM(Q56,S56,W56,AA56,AG56,AL56,AP56)</f>
        <v>0</v>
      </c>
      <c r="P56" s="37">
        <f>SUM(T56,Y56,AB56,AF56,AH56,AJ56,AM56,AR56)</f>
        <v>0</v>
      </c>
      <c r="Q56" s="38">
        <f>SUM(U56,X56,Z56, AC56, AE56, AI56, AK56, AN56, AQ56)</f>
        <v>0</v>
      </c>
      <c r="R56" s="39">
        <f>SUM(V56,AO56, AD56)</f>
        <v>0</v>
      </c>
      <c r="S56" s="53"/>
      <c r="T56" s="41"/>
      <c r="U56" s="42"/>
      <c r="V56" s="43"/>
      <c r="W56" s="41"/>
      <c r="X56" s="42"/>
      <c r="Y56" s="54"/>
      <c r="Z56" s="43"/>
      <c r="AA56" s="54"/>
      <c r="AB56" s="42"/>
      <c r="AC56" s="41"/>
      <c r="AD56" s="42"/>
      <c r="AE56" s="42"/>
      <c r="AF56" s="54"/>
      <c r="AG56" s="45"/>
      <c r="AH56" s="41"/>
      <c r="AI56" s="43"/>
      <c r="AJ56" s="42"/>
      <c r="AK56" s="54"/>
      <c r="AL56" s="54"/>
      <c r="AM56" s="41"/>
      <c r="AN56" s="42"/>
      <c r="AO56" s="43"/>
      <c r="AP56" s="42"/>
      <c r="AQ56" s="42"/>
      <c r="AR56" s="46"/>
      <c r="AS56" s="41"/>
      <c r="AT56" s="54"/>
      <c r="AU56" s="41"/>
      <c r="AV56" s="54"/>
      <c r="AW56" s="41"/>
      <c r="AX56" s="42"/>
      <c r="AY56" s="43"/>
      <c r="AZ56" s="41"/>
      <c r="BA56" s="41"/>
    </row>
    <row r="57" spans="1:53" x14ac:dyDescent="0.25">
      <c r="A57" s="27" t="s">
        <v>269</v>
      </c>
      <c r="B57" s="28" t="s">
        <v>72</v>
      </c>
      <c r="C57" s="29" t="s">
        <v>142</v>
      </c>
      <c r="D57" s="29" t="s">
        <v>143</v>
      </c>
      <c r="E57" s="29" t="s">
        <v>56</v>
      </c>
      <c r="F57" s="30">
        <f>SUMPRODUCT(($A:$A=racers8[[#This Row],[Cat]])*($G:$G&gt;racers8[[#This Row],[2017 ARC Series Points]]))+1</f>
        <v>49</v>
      </c>
      <c r="G57" s="31">
        <f>SUM(O57,P57,R57)</f>
        <v>0</v>
      </c>
      <c r="H57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14</v>
      </c>
      <c r="I57" s="33">
        <v>0</v>
      </c>
      <c r="J57" s="65">
        <v>0</v>
      </c>
      <c r="K57" s="57">
        <v>14</v>
      </c>
      <c r="L57" s="58">
        <v>0</v>
      </c>
      <c r="M57" s="35">
        <v>0</v>
      </c>
      <c r="N57" s="59">
        <v>0</v>
      </c>
      <c r="O57" s="36">
        <f>SUM(Q57,S57,W57,AA57,AG57,AL57,AP57)</f>
        <v>0</v>
      </c>
      <c r="P57" s="37">
        <f>SUM(T57,Y57,AB57,AF57,AH57,AJ57,AM57,AR57)</f>
        <v>0</v>
      </c>
      <c r="Q57" s="38">
        <f>SUM(U57,X57,Z57, AC57, AE57, AI57, AK57, AN57, AQ57)</f>
        <v>0</v>
      </c>
      <c r="R57" s="39">
        <f>SUM(V57,AO57, AD57)</f>
        <v>0</v>
      </c>
      <c r="S57" s="40"/>
      <c r="T57" s="41"/>
      <c r="U57" s="42"/>
      <c r="V57" s="43"/>
      <c r="W57" s="41"/>
      <c r="X57" s="42"/>
      <c r="Y57" s="44"/>
      <c r="Z57" s="43"/>
      <c r="AA57" s="44"/>
      <c r="AB57" s="42"/>
      <c r="AC57" s="41"/>
      <c r="AD57" s="42"/>
      <c r="AE57" s="42"/>
      <c r="AF57" s="44"/>
      <c r="AG57" s="45"/>
      <c r="AH57" s="41"/>
      <c r="AI57" s="43"/>
      <c r="AJ57" s="42"/>
      <c r="AK57" s="44"/>
      <c r="AL57" s="44"/>
      <c r="AM57" s="41"/>
      <c r="AN57" s="42"/>
      <c r="AO57" s="43"/>
      <c r="AP57" s="42"/>
      <c r="AQ57" s="42"/>
      <c r="AR57" s="46"/>
      <c r="AS57" s="41"/>
      <c r="AT57" s="44"/>
      <c r="AU57" s="41"/>
      <c r="AV57" s="44"/>
      <c r="AW57" s="41"/>
      <c r="AX57" s="42"/>
      <c r="AY57" s="43"/>
      <c r="AZ57" s="41"/>
      <c r="BA57" s="41"/>
    </row>
    <row r="58" spans="1:53" x14ac:dyDescent="0.25">
      <c r="A58" s="27" t="s">
        <v>269</v>
      </c>
      <c r="B58" s="55" t="s">
        <v>72</v>
      </c>
      <c r="C58" s="49" t="s">
        <v>321</v>
      </c>
      <c r="D58" s="49" t="s">
        <v>106</v>
      </c>
      <c r="E58" s="49" t="s">
        <v>70</v>
      </c>
      <c r="F58" s="30">
        <f>SUMPRODUCT(($A:$A=racers8[[#This Row],[Cat]])*($G:$G&gt;racers8[[#This Row],[2017 ARC Series Points]]))+1</f>
        <v>49</v>
      </c>
      <c r="G58" s="31">
        <f>SUM(O58,P58,R58)</f>
        <v>0</v>
      </c>
      <c r="H58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10</v>
      </c>
      <c r="I58" s="33">
        <v>0</v>
      </c>
      <c r="J58" s="65">
        <v>0</v>
      </c>
      <c r="K58" s="57">
        <v>10</v>
      </c>
      <c r="L58" s="58">
        <v>0</v>
      </c>
      <c r="M58" s="35">
        <v>0</v>
      </c>
      <c r="N58" s="59">
        <v>0</v>
      </c>
      <c r="O58" s="36">
        <f>SUM(Q58,S58,W58,AA58,AG58,AL58,AP58)</f>
        <v>0</v>
      </c>
      <c r="P58" s="37">
        <f>SUM(T58,Y58,AB58,AF58,AH58,AJ58,AM58,AR58)</f>
        <v>0</v>
      </c>
      <c r="Q58" s="38">
        <f>SUM(U58,X58,Z58, AC58, AE58, AI58, AK58, AN58, AQ58)</f>
        <v>0</v>
      </c>
      <c r="R58" s="39">
        <f>SUM(V58,AO58, AD58)</f>
        <v>0</v>
      </c>
      <c r="S58" s="40"/>
      <c r="T58" s="41"/>
      <c r="U58" s="42"/>
      <c r="V58" s="43"/>
      <c r="W58" s="41"/>
      <c r="X58" s="42"/>
      <c r="Y58" s="44"/>
      <c r="Z58" s="43"/>
      <c r="AA58" s="44"/>
      <c r="AB58" s="42"/>
      <c r="AC58" s="41"/>
      <c r="AD58" s="42"/>
      <c r="AE58" s="43"/>
      <c r="AF58" s="44"/>
      <c r="AG58" s="45"/>
      <c r="AH58" s="41"/>
      <c r="AI58" s="43"/>
      <c r="AJ58" s="42"/>
      <c r="AK58" s="44"/>
      <c r="AL58" s="44"/>
      <c r="AM58" s="41"/>
      <c r="AN58" s="42"/>
      <c r="AO58" s="43"/>
      <c r="AP58" s="42"/>
      <c r="AQ58" s="42"/>
      <c r="AR58" s="46"/>
      <c r="AS58" s="41"/>
      <c r="AT58" s="44"/>
      <c r="AU58" s="41"/>
      <c r="AV58" s="44"/>
      <c r="AW58" s="41"/>
      <c r="AX58" s="42"/>
      <c r="AY58" s="43"/>
      <c r="AZ58" s="41"/>
      <c r="BA58" s="41"/>
    </row>
    <row r="59" spans="1:53" x14ac:dyDescent="0.25">
      <c r="A59" s="27" t="s">
        <v>269</v>
      </c>
      <c r="B59" s="55" t="s">
        <v>72</v>
      </c>
      <c r="C59" s="49" t="s">
        <v>324</v>
      </c>
      <c r="D59" s="49" t="s">
        <v>325</v>
      </c>
      <c r="E59" s="49" t="s">
        <v>56</v>
      </c>
      <c r="F59" s="50">
        <f>SUMPRODUCT(($A:$A=racers8[[#This Row],[Cat]])*($G:$G&gt;racers8[[#This Row],[2017 ARC Series Points]]))+1</f>
        <v>49</v>
      </c>
      <c r="G59" s="31">
        <f>SUM(O59,P59,R59)</f>
        <v>0</v>
      </c>
      <c r="H59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10</v>
      </c>
      <c r="I59" s="33">
        <v>0</v>
      </c>
      <c r="J59" s="65">
        <v>0</v>
      </c>
      <c r="K59" s="57">
        <v>0</v>
      </c>
      <c r="L59" s="58">
        <v>10</v>
      </c>
      <c r="M59" s="35">
        <v>0</v>
      </c>
      <c r="N59" s="59">
        <v>0</v>
      </c>
      <c r="O59" s="36">
        <f>SUM(Q59,S59,W59,AA59,AG59,AL59,AP59)</f>
        <v>0</v>
      </c>
      <c r="P59" s="37">
        <f>SUM(T59,Y59,AB59,AF59,AH59,AJ59,AM59,AR59)</f>
        <v>0</v>
      </c>
      <c r="Q59" s="38">
        <f>SUM(U59,X59,Z59, AC59, AE59, AI59, AK59, AN59, AQ59)</f>
        <v>0</v>
      </c>
      <c r="R59" s="39">
        <f>SUM(V59,AO59, AD59)</f>
        <v>0</v>
      </c>
      <c r="S59" s="53"/>
      <c r="T59" s="41"/>
      <c r="U59" s="42"/>
      <c r="V59" s="43"/>
      <c r="W59" s="41"/>
      <c r="X59" s="42"/>
      <c r="Y59" s="54"/>
      <c r="Z59" s="43"/>
      <c r="AA59" s="54"/>
      <c r="AB59" s="42"/>
      <c r="AC59" s="41"/>
      <c r="AD59" s="42"/>
      <c r="AE59" s="42"/>
      <c r="AF59" s="54"/>
      <c r="AG59" s="45"/>
      <c r="AH59" s="41"/>
      <c r="AI59" s="43"/>
      <c r="AJ59" s="42"/>
      <c r="AK59" s="54"/>
      <c r="AL59" s="54"/>
      <c r="AM59" s="41"/>
      <c r="AN59" s="42"/>
      <c r="AO59" s="43"/>
      <c r="AP59" s="42"/>
      <c r="AQ59" s="42"/>
      <c r="AR59" s="46"/>
      <c r="AS59" s="41"/>
      <c r="AT59" s="54"/>
      <c r="AU59" s="41"/>
      <c r="AV59" s="54"/>
      <c r="AW59" s="41"/>
      <c r="AX59" s="42"/>
      <c r="AY59" s="43"/>
      <c r="AZ59" s="41"/>
      <c r="BA59" s="41"/>
    </row>
    <row r="60" spans="1:53" x14ac:dyDescent="0.25">
      <c r="A60" s="27" t="s">
        <v>269</v>
      </c>
      <c r="B60" s="55" t="s">
        <v>72</v>
      </c>
      <c r="C60" s="49" t="s">
        <v>329</v>
      </c>
      <c r="D60" s="49" t="s">
        <v>196</v>
      </c>
      <c r="E60" s="49" t="s">
        <v>330</v>
      </c>
      <c r="F60" s="50">
        <f>SUMPRODUCT(($A:$A=racers8[[#This Row],[Cat]])*($G:$G&gt;racers8[[#This Row],[2017 ARC Series Points]]))+1</f>
        <v>49</v>
      </c>
      <c r="G60" s="31">
        <f>SUM(O60,P60,R60)</f>
        <v>0</v>
      </c>
      <c r="H60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8</v>
      </c>
      <c r="I60" s="33">
        <v>0</v>
      </c>
      <c r="J60" s="65">
        <v>0</v>
      </c>
      <c r="K60" s="57">
        <v>0</v>
      </c>
      <c r="L60" s="58">
        <v>8</v>
      </c>
      <c r="M60" s="35">
        <v>0</v>
      </c>
      <c r="N60" s="59">
        <v>0</v>
      </c>
      <c r="O60" s="36">
        <f>SUM(Q60,S60,W60,AA60,AG60,AL60,AP60)</f>
        <v>0</v>
      </c>
      <c r="P60" s="37">
        <f>SUM(T60,Y60,AB60,AF60,AH60,AJ60,AM60,AR60)</f>
        <v>0</v>
      </c>
      <c r="Q60" s="38">
        <f>SUM(U60,X60,Z60, AC60, AE60, AI60, AK60, AN60, AQ60)</f>
        <v>0</v>
      </c>
      <c r="R60" s="39">
        <f>SUM(V60,AO60, AD60)</f>
        <v>0</v>
      </c>
      <c r="S60" s="53"/>
      <c r="T60" s="41"/>
      <c r="U60" s="42"/>
      <c r="V60" s="43"/>
      <c r="W60" s="41"/>
      <c r="X60" s="42"/>
      <c r="Y60" s="54"/>
      <c r="Z60" s="43"/>
      <c r="AA60" s="54"/>
      <c r="AB60" s="42"/>
      <c r="AC60" s="41"/>
      <c r="AD60" s="42"/>
      <c r="AE60" s="42"/>
      <c r="AF60" s="54"/>
      <c r="AG60" s="45"/>
      <c r="AH60" s="41"/>
      <c r="AI60" s="43"/>
      <c r="AJ60" s="42"/>
      <c r="AK60" s="54"/>
      <c r="AL60" s="54"/>
      <c r="AM60" s="41"/>
      <c r="AN60" s="42"/>
      <c r="AO60" s="43"/>
      <c r="AP60" s="42"/>
      <c r="AQ60" s="42"/>
      <c r="AR60" s="46"/>
      <c r="AS60" s="41"/>
      <c r="AT60" s="54"/>
      <c r="AU60" s="41"/>
      <c r="AV60" s="54"/>
      <c r="AW60" s="41"/>
      <c r="AX60" s="42"/>
      <c r="AY60" s="43"/>
      <c r="AZ60" s="41"/>
      <c r="BA60" s="41"/>
    </row>
    <row r="61" spans="1:53" x14ac:dyDescent="0.25">
      <c r="A61" s="27" t="s">
        <v>269</v>
      </c>
      <c r="B61" s="55" t="s">
        <v>72</v>
      </c>
      <c r="C61" s="49" t="s">
        <v>337</v>
      </c>
      <c r="D61" s="49" t="s">
        <v>338</v>
      </c>
      <c r="E61" s="49" t="s">
        <v>70</v>
      </c>
      <c r="F61" s="30">
        <f>SUMPRODUCT(($A:$A=racers8[[#This Row],[Cat]])*($G:$G&gt;racers8[[#This Row],[2017 ARC Series Points]]))+1</f>
        <v>49</v>
      </c>
      <c r="G61" s="31">
        <f>SUM(O61,P61,R61)</f>
        <v>0</v>
      </c>
      <c r="H61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6</v>
      </c>
      <c r="I61" s="33">
        <v>0</v>
      </c>
      <c r="J61" s="65">
        <v>0</v>
      </c>
      <c r="K61" s="57">
        <v>6</v>
      </c>
      <c r="L61" s="58">
        <v>0</v>
      </c>
      <c r="M61" s="35">
        <v>0</v>
      </c>
      <c r="N61" s="59">
        <v>0</v>
      </c>
      <c r="O61" s="36">
        <f>SUM(Q61,S61,W61,AA61,AG61,AL61,AP61)</f>
        <v>0</v>
      </c>
      <c r="P61" s="37">
        <f>SUM(T61,Y61,AB61,AF61,AH61,AJ61,AM61,AR61)</f>
        <v>0</v>
      </c>
      <c r="Q61" s="38">
        <f>SUM(U61,X61,Z61, AC61, AE61, AI61, AK61, AN61, AQ61)</f>
        <v>0</v>
      </c>
      <c r="R61" s="39">
        <f>SUM(V61,AO61, AD61)</f>
        <v>0</v>
      </c>
      <c r="S61" s="40"/>
      <c r="T61" s="41"/>
      <c r="U61" s="42"/>
      <c r="V61" s="43"/>
      <c r="W61" s="41"/>
      <c r="X61" s="42"/>
      <c r="Y61" s="44"/>
      <c r="Z61" s="43"/>
      <c r="AA61" s="44"/>
      <c r="AB61" s="42"/>
      <c r="AC61" s="41"/>
      <c r="AD61" s="42"/>
      <c r="AE61" s="42"/>
      <c r="AF61" s="44"/>
      <c r="AG61" s="45"/>
      <c r="AH61" s="41"/>
      <c r="AI61" s="43"/>
      <c r="AJ61" s="42"/>
      <c r="AK61" s="44"/>
      <c r="AL61" s="44"/>
      <c r="AM61" s="41"/>
      <c r="AN61" s="42"/>
      <c r="AO61" s="43"/>
      <c r="AP61" s="42"/>
      <c r="AQ61" s="42"/>
      <c r="AR61" s="46"/>
      <c r="AS61" s="41"/>
      <c r="AT61" s="44"/>
      <c r="AU61" s="41"/>
      <c r="AV61" s="44"/>
      <c r="AW61" s="41"/>
      <c r="AX61" s="42"/>
      <c r="AY61" s="43"/>
      <c r="AZ61" s="41"/>
      <c r="BA61" s="41"/>
    </row>
    <row r="62" spans="1:53" x14ac:dyDescent="0.25">
      <c r="A62" s="47" t="s">
        <v>269</v>
      </c>
      <c r="B62" s="48" t="s">
        <v>72</v>
      </c>
      <c r="C62" s="49" t="s">
        <v>343</v>
      </c>
      <c r="D62" s="49" t="s">
        <v>344</v>
      </c>
      <c r="E62" s="49" t="s">
        <v>104</v>
      </c>
      <c r="F62" s="50">
        <f>SUMPRODUCT(($A:$A=racers8[[#This Row],[Cat]])*($G:$G&gt;racers8[[#This Row],[2017 ARC Series Points]]))+1</f>
        <v>49</v>
      </c>
      <c r="G62" s="31">
        <f>SUM(O62,P62,R62)</f>
        <v>0</v>
      </c>
      <c r="H62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4</v>
      </c>
      <c r="I62" s="33">
        <v>0</v>
      </c>
      <c r="J62" s="65">
        <v>0</v>
      </c>
      <c r="K62" s="57">
        <v>4</v>
      </c>
      <c r="L62" s="58">
        <v>0</v>
      </c>
      <c r="M62" s="35">
        <v>0</v>
      </c>
      <c r="N62" s="59">
        <v>0</v>
      </c>
      <c r="O62" s="36">
        <f>SUM(Q62,S62,W62,AA62,AG62,AL62,AP62)</f>
        <v>0</v>
      </c>
      <c r="P62" s="37">
        <f>SUM(T62,Y62,AB62,AF62,AH62,AJ62,AM62,AR62)</f>
        <v>0</v>
      </c>
      <c r="Q62" s="38">
        <f>SUM(U62,X62,Z62, AC62, AE62, AI62, AK62, AN62, AQ62)</f>
        <v>0</v>
      </c>
      <c r="R62" s="39">
        <f>SUM(V62,AO62, AD62)</f>
        <v>0</v>
      </c>
      <c r="S62" s="53"/>
      <c r="T62" s="41"/>
      <c r="U62" s="42"/>
      <c r="V62" s="43"/>
      <c r="W62" s="41"/>
      <c r="X62" s="42"/>
      <c r="Y62" s="54"/>
      <c r="Z62" s="43"/>
      <c r="AA62" s="54"/>
      <c r="AB62" s="42"/>
      <c r="AC62" s="41"/>
      <c r="AD62" s="42"/>
      <c r="AE62" s="42"/>
      <c r="AF62" s="54"/>
      <c r="AG62" s="45"/>
      <c r="AH62" s="41"/>
      <c r="AI62" s="43"/>
      <c r="AJ62" s="42"/>
      <c r="AK62" s="54"/>
      <c r="AL62" s="54"/>
      <c r="AM62" s="41"/>
      <c r="AN62" s="42"/>
      <c r="AO62" s="43"/>
      <c r="AP62" s="42"/>
      <c r="AQ62" s="42"/>
      <c r="AR62" s="46"/>
      <c r="AS62" s="41"/>
      <c r="AT62" s="54"/>
      <c r="AU62" s="41"/>
      <c r="AV62" s="54"/>
      <c r="AW62" s="41"/>
      <c r="AX62" s="42"/>
      <c r="AY62" s="43"/>
      <c r="AZ62" s="41"/>
      <c r="BA62" s="41"/>
    </row>
    <row r="63" spans="1:53" x14ac:dyDescent="0.25">
      <c r="A63" s="47" t="s">
        <v>269</v>
      </c>
      <c r="B63" s="63" t="s">
        <v>72</v>
      </c>
      <c r="C63" s="64" t="s">
        <v>347</v>
      </c>
      <c r="D63" s="64" t="s">
        <v>348</v>
      </c>
      <c r="E63" s="64" t="s">
        <v>126</v>
      </c>
      <c r="F63" s="50">
        <f>SUMPRODUCT(($A:$A=racers8[[#This Row],[Cat]])*($G:$G&gt;racers8[[#This Row],[2017 ARC Series Points]]))+1</f>
        <v>49</v>
      </c>
      <c r="G63" s="31">
        <f>SUM(O63,P63,R63)</f>
        <v>0</v>
      </c>
      <c r="H63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</v>
      </c>
      <c r="I63" s="33">
        <v>0</v>
      </c>
      <c r="J63" s="65">
        <v>0</v>
      </c>
      <c r="K63" s="57">
        <v>0</v>
      </c>
      <c r="L63" s="58">
        <v>2</v>
      </c>
      <c r="M63" s="35">
        <v>0</v>
      </c>
      <c r="N63" s="59">
        <v>0</v>
      </c>
      <c r="O63" s="36">
        <f>SUM(Q63,S63,W63,AA63,AG63,AL63,AP63)</f>
        <v>0</v>
      </c>
      <c r="P63" s="37">
        <f>SUM(T63,Y63,AB63,AF63,AH63,AJ63,AM63,AR63)</f>
        <v>0</v>
      </c>
      <c r="Q63" s="38">
        <f>SUM(U63,X63,Z63, AC63, AE63, AI63, AK63, AN63, AQ63)</f>
        <v>0</v>
      </c>
      <c r="R63" s="39">
        <f>SUM(V63,AO63, AD63)</f>
        <v>0</v>
      </c>
      <c r="S63" s="53"/>
      <c r="T63" s="41"/>
      <c r="U63" s="42"/>
      <c r="V63" s="43"/>
      <c r="W63" s="41"/>
      <c r="X63" s="42"/>
      <c r="Y63" s="54"/>
      <c r="Z63" s="43"/>
      <c r="AA63" s="54"/>
      <c r="AB63" s="42"/>
      <c r="AC63" s="41"/>
      <c r="AD63" s="42"/>
      <c r="AE63" s="42"/>
      <c r="AF63" s="54"/>
      <c r="AG63" s="45"/>
      <c r="AH63" s="41"/>
      <c r="AI63" s="43"/>
      <c r="AJ63" s="42"/>
      <c r="AK63" s="54"/>
      <c r="AL63" s="54"/>
      <c r="AM63" s="41"/>
      <c r="AN63" s="42"/>
      <c r="AO63" s="43"/>
      <c r="AP63" s="42"/>
      <c r="AQ63" s="42"/>
      <c r="AR63" s="46"/>
      <c r="AS63" s="41"/>
      <c r="AT63" s="54"/>
      <c r="AU63" s="41"/>
      <c r="AV63" s="54"/>
      <c r="AW63" s="41"/>
      <c r="AX63" s="42"/>
      <c r="AY63" s="43"/>
      <c r="AZ63" s="41"/>
      <c r="BA63" s="41"/>
    </row>
    <row r="64" spans="1:53" x14ac:dyDescent="0.25">
      <c r="A64" s="27" t="s">
        <v>269</v>
      </c>
      <c r="B64" s="55" t="s">
        <v>72</v>
      </c>
      <c r="C64" s="49" t="s">
        <v>349</v>
      </c>
      <c r="D64" s="49" t="s">
        <v>128</v>
      </c>
      <c r="E64" s="49" t="s">
        <v>104</v>
      </c>
      <c r="F64" s="30">
        <f>SUMPRODUCT(($A:$A=racers8[[#This Row],[Cat]])*($G:$G&gt;racers8[[#This Row],[2017 ARC Series Points]]))+1</f>
        <v>49</v>
      </c>
      <c r="G64" s="31">
        <f>SUM(O64,P64,R64)</f>
        <v>0</v>
      </c>
      <c r="H64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</v>
      </c>
      <c r="I64" s="33">
        <v>0</v>
      </c>
      <c r="J64" s="65">
        <v>0</v>
      </c>
      <c r="K64" s="57">
        <v>0</v>
      </c>
      <c r="L64" s="58">
        <v>2</v>
      </c>
      <c r="M64" s="35">
        <v>0</v>
      </c>
      <c r="N64" s="59">
        <v>0</v>
      </c>
      <c r="O64" s="36">
        <f>SUM(Q64,S64,W64,AA64,AG64,AL64,AP64)</f>
        <v>0</v>
      </c>
      <c r="P64" s="37">
        <f>SUM(T64,Y64,AB64,AF64,AH64,AJ64,AM64,AR64)</f>
        <v>0</v>
      </c>
      <c r="Q64" s="38">
        <f>SUM(U64,X64,Z64, AC64, AE64, AI64, AK64, AN64, AQ64)</f>
        <v>0</v>
      </c>
      <c r="R64" s="39">
        <f>SUM(V64,AO64, AD64)</f>
        <v>0</v>
      </c>
      <c r="S64" s="40"/>
      <c r="T64" s="41"/>
      <c r="U64" s="42"/>
      <c r="V64" s="43"/>
      <c r="W64" s="41"/>
      <c r="X64" s="42"/>
      <c r="Y64" s="44"/>
      <c r="Z64" s="43"/>
      <c r="AA64" s="44"/>
      <c r="AB64" s="42"/>
      <c r="AC64" s="41"/>
      <c r="AD64" s="42"/>
      <c r="AE64" s="43"/>
      <c r="AF64" s="44"/>
      <c r="AG64" s="45"/>
      <c r="AH64" s="41"/>
      <c r="AI64" s="43"/>
      <c r="AJ64" s="42"/>
      <c r="AK64" s="44"/>
      <c r="AL64" s="44"/>
      <c r="AM64" s="41"/>
      <c r="AN64" s="42"/>
      <c r="AO64" s="43"/>
      <c r="AP64" s="42"/>
      <c r="AQ64" s="42"/>
      <c r="AR64" s="46"/>
      <c r="AS64" s="41"/>
      <c r="AT64" s="44"/>
      <c r="AU64" s="41"/>
      <c r="AV64" s="44"/>
      <c r="AW64" s="41"/>
      <c r="AX64" s="42"/>
      <c r="AY64" s="43"/>
      <c r="AZ64" s="41"/>
      <c r="BA64" s="41"/>
    </row>
    <row r="65" spans="1:53" x14ac:dyDescent="0.25">
      <c r="A65" s="27" t="s">
        <v>269</v>
      </c>
      <c r="B65" s="55" t="s">
        <v>72</v>
      </c>
      <c r="C65" s="49" t="s">
        <v>350</v>
      </c>
      <c r="D65" s="49" t="s">
        <v>351</v>
      </c>
      <c r="E65" s="49" t="s">
        <v>104</v>
      </c>
      <c r="F65" s="30">
        <f>SUMPRODUCT(($A:$A=racers8[[#This Row],[Cat]])*($G:$G&gt;racers8[[#This Row],[2017 ARC Series Points]]))+1</f>
        <v>49</v>
      </c>
      <c r="G65" s="31">
        <f>SUM(O65,P65,R65)</f>
        <v>0</v>
      </c>
      <c r="H65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</v>
      </c>
      <c r="I65" s="33">
        <v>0</v>
      </c>
      <c r="J65" s="65">
        <v>0</v>
      </c>
      <c r="K65" s="57">
        <v>2</v>
      </c>
      <c r="L65" s="58">
        <v>0</v>
      </c>
      <c r="M65" s="35">
        <v>0</v>
      </c>
      <c r="N65" s="59">
        <v>0</v>
      </c>
      <c r="O65" s="36">
        <f>SUM(Q65,S65,W65,AA65,AG65,AL65,AP65)</f>
        <v>0</v>
      </c>
      <c r="P65" s="37">
        <f>SUM(T65,Y65,AB65,AF65,AH65,AJ65,AM65,AR65)</f>
        <v>0</v>
      </c>
      <c r="Q65" s="38">
        <f>SUM(U65,X65,Z65, AC65, AE65, AI65, AK65, AN65, AQ65)</f>
        <v>0</v>
      </c>
      <c r="R65" s="39">
        <f>SUM(V65,AO65, AD65)</f>
        <v>0</v>
      </c>
      <c r="S65" s="40"/>
      <c r="T65" s="41"/>
      <c r="U65" s="42"/>
      <c r="V65" s="43"/>
      <c r="W65" s="41"/>
      <c r="X65" s="42"/>
      <c r="Y65" s="44"/>
      <c r="Z65" s="43"/>
      <c r="AA65" s="44"/>
      <c r="AB65" s="42"/>
      <c r="AC65" s="41"/>
      <c r="AD65" s="42"/>
      <c r="AE65" s="43"/>
      <c r="AF65" s="44"/>
      <c r="AG65" s="45"/>
      <c r="AH65" s="41"/>
      <c r="AI65" s="43"/>
      <c r="AJ65" s="42"/>
      <c r="AK65" s="44"/>
      <c r="AL65" s="44"/>
      <c r="AM65" s="41"/>
      <c r="AN65" s="42"/>
      <c r="AO65" s="43"/>
      <c r="AP65" s="42"/>
      <c r="AQ65" s="42"/>
      <c r="AR65" s="46"/>
      <c r="AS65" s="41"/>
      <c r="AT65" s="44"/>
      <c r="AU65" s="41"/>
      <c r="AV65" s="44"/>
      <c r="AW65" s="41"/>
      <c r="AX65" s="42"/>
      <c r="AY65" s="43"/>
      <c r="AZ65" s="41"/>
      <c r="BA65" s="41"/>
    </row>
    <row r="66" spans="1:53" x14ac:dyDescent="0.25">
      <c r="A66" s="47" t="s">
        <v>269</v>
      </c>
      <c r="B66" s="245" t="s">
        <v>72</v>
      </c>
      <c r="C66" s="69" t="s">
        <v>925</v>
      </c>
      <c r="D66" s="69" t="s">
        <v>116</v>
      </c>
      <c r="E66" s="69" t="s">
        <v>141</v>
      </c>
      <c r="F66" s="201">
        <f>SUMPRODUCT(($A:$A=racers8[[#This Row],[Cat]])*($G:$G&gt;racers8[[#This Row],[2017 ARC Series Points]]))+1</f>
        <v>49</v>
      </c>
      <c r="G66" s="238">
        <f>SUM(O66,P66,R66)</f>
        <v>0</v>
      </c>
      <c r="H66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2</v>
      </c>
      <c r="I66" s="220">
        <v>0</v>
      </c>
      <c r="J66" s="79">
        <v>0</v>
      </c>
      <c r="K66" s="84">
        <v>2</v>
      </c>
      <c r="L66" s="219">
        <v>0</v>
      </c>
      <c r="M66" s="203">
        <v>0</v>
      </c>
      <c r="N66" s="217">
        <v>0</v>
      </c>
      <c r="O66" s="203">
        <f>SUM(Q66,S66,W66,AA66,AG66,AL66,AP66)</f>
        <v>0</v>
      </c>
      <c r="P66" s="213">
        <f>SUM(T66,Y66,AB66,AF66,AH66,AJ66,AM66,AR66)</f>
        <v>0</v>
      </c>
      <c r="Q66" s="214">
        <f>SUM(U66,X66,Z66, AC66, AE66, AI66, AK66, AN66, AQ66)</f>
        <v>0</v>
      </c>
      <c r="R66" s="221">
        <f>SUM(V66,AO66, AD66)</f>
        <v>0</v>
      </c>
      <c r="S66" s="222"/>
      <c r="T66" s="72"/>
      <c r="U66" s="73"/>
      <c r="V66" s="74"/>
      <c r="W66" s="72"/>
      <c r="X66" s="73"/>
      <c r="Y66" s="82"/>
      <c r="Z66" s="74"/>
      <c r="AA66" s="82"/>
      <c r="AB66" s="73"/>
      <c r="AC66" s="72"/>
      <c r="AD66" s="73"/>
      <c r="AE66" s="73"/>
      <c r="AF66" s="82"/>
      <c r="AG66" s="75"/>
      <c r="AH66" s="72"/>
      <c r="AI66" s="74"/>
      <c r="AJ66" s="73"/>
      <c r="AK66" s="82"/>
      <c r="AL66" s="82"/>
      <c r="AM66" s="72"/>
      <c r="AN66" s="73"/>
      <c r="AO66" s="74"/>
      <c r="AP66" s="73"/>
      <c r="AQ66" s="73"/>
      <c r="AR66" s="73"/>
      <c r="AS66" s="72"/>
      <c r="AT66" s="82"/>
      <c r="AU66" s="72"/>
      <c r="AV66" s="82"/>
      <c r="AW66" s="72"/>
      <c r="AX66" s="73"/>
      <c r="AY66" s="74"/>
      <c r="AZ66" s="72"/>
      <c r="BA66" s="72"/>
    </row>
    <row r="67" spans="1:53" x14ac:dyDescent="0.25">
      <c r="A67" s="296" t="s">
        <v>269</v>
      </c>
      <c r="B67" s="236" t="s">
        <v>72</v>
      </c>
      <c r="C67" s="69" t="s">
        <v>136</v>
      </c>
      <c r="D67" s="69" t="s">
        <v>137</v>
      </c>
      <c r="E67" s="69" t="s">
        <v>138</v>
      </c>
      <c r="F67" s="202">
        <f>SUMPRODUCT(($A:$A=racers8[[#This Row],[Cat]])*($G:$G&gt;racers8[[#This Row],[2017 ARC Series Points]]))+1</f>
        <v>49</v>
      </c>
      <c r="G67" s="238">
        <f>SUM(O67,P67,R67)</f>
        <v>0</v>
      </c>
      <c r="H67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67" s="220">
        <v>0</v>
      </c>
      <c r="J67" s="79">
        <v>0</v>
      </c>
      <c r="K67" s="84">
        <v>0</v>
      </c>
      <c r="L67" s="219">
        <v>0</v>
      </c>
      <c r="M67" s="203">
        <v>0</v>
      </c>
      <c r="N67" s="217">
        <v>0</v>
      </c>
      <c r="O67" s="203">
        <f>SUM(Q67,S67,W67,AA67,AG67,AL67,AP67)</f>
        <v>0</v>
      </c>
      <c r="P67" s="213">
        <f>SUM(T67,Y67,AB67,AF67,AH67,AJ67,AM67,AR67)</f>
        <v>0</v>
      </c>
      <c r="Q67" s="214">
        <f>SUM(U67,X67,Z67, AC67, AE67, AI67, AK67, AN67, AQ67)</f>
        <v>0</v>
      </c>
      <c r="R67" s="221">
        <f>SUM(V67,AO67, AD67)</f>
        <v>0</v>
      </c>
      <c r="S67" s="223"/>
      <c r="T67" s="72"/>
      <c r="U67" s="73"/>
      <c r="V67" s="74"/>
      <c r="W67" s="72"/>
      <c r="X67" s="73"/>
      <c r="Y67" s="71"/>
      <c r="Z67" s="74"/>
      <c r="AA67" s="71"/>
      <c r="AB67" s="73"/>
      <c r="AC67" s="72"/>
      <c r="AD67" s="73"/>
      <c r="AE67" s="74"/>
      <c r="AF67" s="71"/>
      <c r="AG67" s="75"/>
      <c r="AH67" s="72"/>
      <c r="AI67" s="74"/>
      <c r="AJ67" s="73"/>
      <c r="AK67" s="71"/>
      <c r="AL67" s="71"/>
      <c r="AM67" s="72"/>
      <c r="AN67" s="73"/>
      <c r="AO67" s="74"/>
      <c r="AP67" s="73"/>
      <c r="AQ67" s="73"/>
      <c r="AR67" s="73"/>
      <c r="AS67" s="72"/>
      <c r="AT67" s="71"/>
      <c r="AU67" s="72"/>
      <c r="AV67" s="71"/>
      <c r="AW67" s="72"/>
      <c r="AX67" s="73"/>
      <c r="AY67" s="74"/>
      <c r="AZ67" s="72"/>
      <c r="BA67" s="278"/>
    </row>
    <row r="68" spans="1:53" x14ac:dyDescent="0.25">
      <c r="A68" s="296" t="s">
        <v>269</v>
      </c>
      <c r="B68" s="310" t="s">
        <v>72</v>
      </c>
      <c r="C68" s="69" t="s">
        <v>354</v>
      </c>
      <c r="D68" s="69" t="s">
        <v>355</v>
      </c>
      <c r="E68" s="69" t="s">
        <v>67</v>
      </c>
      <c r="F68" s="281">
        <f>SUMPRODUCT(($A:$A=racers8[[#This Row],[Cat]])*($G:$G&gt;racers8[[#This Row],[2017 ARC Series Points]]))+1</f>
        <v>49</v>
      </c>
      <c r="G68" s="238">
        <f>SUM(O68,P68,R68)</f>
        <v>0</v>
      </c>
      <c r="H68" s="31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68" s="220">
        <v>0</v>
      </c>
      <c r="J68" s="79">
        <v>0</v>
      </c>
      <c r="K68" s="84">
        <v>0</v>
      </c>
      <c r="L68" s="219">
        <v>0</v>
      </c>
      <c r="M68" s="203">
        <v>0</v>
      </c>
      <c r="N68" s="217">
        <v>0</v>
      </c>
      <c r="O68" s="203">
        <f>SUM(Q68,S68,W68,AA68,AG68,AL68,AP68)</f>
        <v>0</v>
      </c>
      <c r="P68" s="213">
        <f>SUM(T68,Y68,AB68,AF68,AH68,AJ68,AM68,AR68)</f>
        <v>0</v>
      </c>
      <c r="Q68" s="214">
        <f>SUM(U68,X68,Z68, AC68, AE68, AI68, AK68, AN68, AQ68)</f>
        <v>0</v>
      </c>
      <c r="R68" s="221">
        <f>SUM(V68,AO68, AD68)</f>
        <v>0</v>
      </c>
      <c r="S68" s="223"/>
      <c r="T68" s="72"/>
      <c r="U68" s="73"/>
      <c r="V68" s="74"/>
      <c r="W68" s="72"/>
      <c r="X68" s="73"/>
      <c r="Y68" s="71"/>
      <c r="Z68" s="74"/>
      <c r="AA68" s="71"/>
      <c r="AB68" s="73"/>
      <c r="AC68" s="72"/>
      <c r="AD68" s="73"/>
      <c r="AE68" s="74"/>
      <c r="AF68" s="71"/>
      <c r="AG68" s="75"/>
      <c r="AH68" s="72"/>
      <c r="AI68" s="74"/>
      <c r="AJ68" s="73"/>
      <c r="AK68" s="71"/>
      <c r="AL68" s="71"/>
      <c r="AM68" s="72"/>
      <c r="AN68" s="73"/>
      <c r="AO68" s="74"/>
      <c r="AP68" s="73"/>
      <c r="AQ68" s="73"/>
      <c r="AR68" s="73"/>
      <c r="AS68" s="72"/>
      <c r="AT68" s="71"/>
      <c r="AU68" s="72"/>
      <c r="AV68" s="71"/>
      <c r="AW68" s="72"/>
      <c r="AX68" s="73"/>
      <c r="AY68" s="74"/>
      <c r="AZ68" s="72"/>
      <c r="BA68" s="72"/>
    </row>
    <row r="69" spans="1:53" x14ac:dyDescent="0.25">
      <c r="A69" s="296" t="s">
        <v>269</v>
      </c>
      <c r="B69" s="310" t="s">
        <v>72</v>
      </c>
      <c r="C69" s="69" t="s">
        <v>359</v>
      </c>
      <c r="D69" s="69" t="s">
        <v>189</v>
      </c>
      <c r="E69" s="69" t="s">
        <v>360</v>
      </c>
      <c r="F69" s="281">
        <f>SUMPRODUCT(($A:$A=racers8[[#This Row],[Cat]])*($G:$G&gt;racers8[[#This Row],[2017 ARC Series Points]]))+1</f>
        <v>49</v>
      </c>
      <c r="G69" s="238">
        <f>SUM(O69,P69,R69)</f>
        <v>0</v>
      </c>
      <c r="H69" s="31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69" s="220">
        <v>0</v>
      </c>
      <c r="J69" s="79">
        <v>0</v>
      </c>
      <c r="K69" s="84">
        <v>0</v>
      </c>
      <c r="L69" s="219">
        <v>0</v>
      </c>
      <c r="M69" s="203">
        <v>0</v>
      </c>
      <c r="N69" s="217">
        <v>0</v>
      </c>
      <c r="O69" s="203">
        <f>SUM(Q69,S69,W69,AA69,AG69,AL69,AP69)</f>
        <v>0</v>
      </c>
      <c r="P69" s="213">
        <f>SUM(T69,Y69,AB69,AF69,AH69,AJ69,AM69,AR69)</f>
        <v>0</v>
      </c>
      <c r="Q69" s="214">
        <f>SUM(U69,X69,Z69, AC69, AE69, AI69, AK69, AN69, AQ69)</f>
        <v>0</v>
      </c>
      <c r="R69" s="221">
        <f>SUM(V69,AO69, AD69)</f>
        <v>0</v>
      </c>
      <c r="S69" s="223"/>
      <c r="T69" s="72"/>
      <c r="U69" s="73"/>
      <c r="V69" s="74"/>
      <c r="W69" s="72"/>
      <c r="X69" s="73"/>
      <c r="Y69" s="71"/>
      <c r="Z69" s="74"/>
      <c r="AA69" s="71"/>
      <c r="AB69" s="73"/>
      <c r="AC69" s="72"/>
      <c r="AD69" s="73"/>
      <c r="AE69" s="74"/>
      <c r="AF69" s="71"/>
      <c r="AG69" s="75"/>
      <c r="AH69" s="72"/>
      <c r="AI69" s="74"/>
      <c r="AJ69" s="73"/>
      <c r="AK69" s="71"/>
      <c r="AL69" s="71"/>
      <c r="AM69" s="72"/>
      <c r="AN69" s="73"/>
      <c r="AO69" s="74"/>
      <c r="AP69" s="73"/>
      <c r="AQ69" s="73"/>
      <c r="AR69" s="73"/>
      <c r="AS69" s="72"/>
      <c r="AT69" s="71"/>
      <c r="AU69" s="72"/>
      <c r="AV69" s="71"/>
      <c r="AW69" s="72"/>
      <c r="AX69" s="73"/>
      <c r="AY69" s="74"/>
      <c r="AZ69" s="72"/>
      <c r="BA69" s="72"/>
    </row>
    <row r="70" spans="1:53" x14ac:dyDescent="0.25">
      <c r="A70" s="296" t="s">
        <v>269</v>
      </c>
      <c r="B70" s="310" t="s">
        <v>72</v>
      </c>
      <c r="C70" s="69" t="s">
        <v>361</v>
      </c>
      <c r="D70" s="69" t="s">
        <v>362</v>
      </c>
      <c r="E70" s="69" t="s">
        <v>284</v>
      </c>
      <c r="F70" s="281">
        <f>SUMPRODUCT(($A:$A=racers8[[#This Row],[Cat]])*($G:$G&gt;racers8[[#This Row],[2017 ARC Series Points]]))+1</f>
        <v>49</v>
      </c>
      <c r="G70" s="238">
        <f>SUM(O70,P70,R70)</f>
        <v>0</v>
      </c>
      <c r="H70" s="31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70" s="220">
        <v>0</v>
      </c>
      <c r="J70" s="79">
        <v>0</v>
      </c>
      <c r="K70" s="84">
        <v>0</v>
      </c>
      <c r="L70" s="219">
        <v>0</v>
      </c>
      <c r="M70" s="203">
        <v>0</v>
      </c>
      <c r="N70" s="217">
        <v>0</v>
      </c>
      <c r="O70" s="203">
        <f>SUM(Q70,S70,W70,AA70,AG70,AL70,AP70)</f>
        <v>0</v>
      </c>
      <c r="P70" s="213">
        <f>SUM(T70,Y70,AB70,AF70,AH70,AJ70,AM70,AR70)</f>
        <v>0</v>
      </c>
      <c r="Q70" s="214">
        <f>SUM(U70,X70,Z70, AC70, AE70, AI70, AK70, AN70, AQ70)</f>
        <v>0</v>
      </c>
      <c r="R70" s="221">
        <f>SUM(V70,AO70, AD70)</f>
        <v>0</v>
      </c>
      <c r="S70" s="223"/>
      <c r="T70" s="72"/>
      <c r="U70" s="73"/>
      <c r="V70" s="74"/>
      <c r="W70" s="72"/>
      <c r="X70" s="73"/>
      <c r="Y70" s="71"/>
      <c r="Z70" s="74"/>
      <c r="AA70" s="71"/>
      <c r="AB70" s="73"/>
      <c r="AC70" s="72"/>
      <c r="AD70" s="73"/>
      <c r="AE70" s="74"/>
      <c r="AF70" s="71"/>
      <c r="AG70" s="75"/>
      <c r="AH70" s="72"/>
      <c r="AI70" s="74"/>
      <c r="AJ70" s="73"/>
      <c r="AK70" s="71"/>
      <c r="AL70" s="71"/>
      <c r="AM70" s="72"/>
      <c r="AN70" s="73"/>
      <c r="AO70" s="74"/>
      <c r="AP70" s="73"/>
      <c r="AQ70" s="73"/>
      <c r="AR70" s="73"/>
      <c r="AS70" s="72"/>
      <c r="AT70" s="71"/>
      <c r="AU70" s="72"/>
      <c r="AV70" s="71"/>
      <c r="AW70" s="72"/>
      <c r="AX70" s="73"/>
      <c r="AY70" s="74"/>
      <c r="AZ70" s="72"/>
      <c r="BA70" s="72"/>
    </row>
    <row r="71" spans="1:53" x14ac:dyDescent="0.25">
      <c r="A71" s="296" t="s">
        <v>269</v>
      </c>
      <c r="B71" s="310" t="s">
        <v>72</v>
      </c>
      <c r="C71" s="69" t="s">
        <v>363</v>
      </c>
      <c r="D71" s="69" t="s">
        <v>364</v>
      </c>
      <c r="E71" s="69" t="s">
        <v>99</v>
      </c>
      <c r="F71" s="281">
        <f>SUMPRODUCT(($A:$A=racers8[[#This Row],[Cat]])*($G:$G&gt;racers8[[#This Row],[2017 ARC Series Points]]))+1</f>
        <v>49</v>
      </c>
      <c r="G71" s="238">
        <f>SUM(O71,P71,R71)</f>
        <v>0</v>
      </c>
      <c r="H71" s="31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71" s="220">
        <v>0</v>
      </c>
      <c r="J71" s="79">
        <v>0</v>
      </c>
      <c r="K71" s="84">
        <v>0</v>
      </c>
      <c r="L71" s="219">
        <v>0</v>
      </c>
      <c r="M71" s="203">
        <v>0</v>
      </c>
      <c r="N71" s="217">
        <v>0</v>
      </c>
      <c r="O71" s="203">
        <f>SUM(Q71,S71,W71,AA71,AG71,AL71,AP71)</f>
        <v>0</v>
      </c>
      <c r="P71" s="213">
        <f>SUM(T71,Y71,AB71,AF71,AH71,AJ71,AM71,AR71)</f>
        <v>0</v>
      </c>
      <c r="Q71" s="214">
        <f>SUM(U71,X71,Z71, AC71, AE71, AI71, AK71, AN71, AQ71)</f>
        <v>0</v>
      </c>
      <c r="R71" s="221">
        <f>SUM(V71,AO71, AD71)</f>
        <v>0</v>
      </c>
      <c r="S71" s="223"/>
      <c r="T71" s="72"/>
      <c r="U71" s="73"/>
      <c r="V71" s="74"/>
      <c r="W71" s="72"/>
      <c r="X71" s="73"/>
      <c r="Y71" s="71"/>
      <c r="Z71" s="74"/>
      <c r="AA71" s="71"/>
      <c r="AB71" s="73"/>
      <c r="AC71" s="72"/>
      <c r="AD71" s="73"/>
      <c r="AE71" s="74"/>
      <c r="AF71" s="71"/>
      <c r="AG71" s="75"/>
      <c r="AH71" s="72"/>
      <c r="AI71" s="74"/>
      <c r="AJ71" s="73"/>
      <c r="AK71" s="71"/>
      <c r="AL71" s="71"/>
      <c r="AM71" s="72"/>
      <c r="AN71" s="73"/>
      <c r="AO71" s="74"/>
      <c r="AP71" s="73"/>
      <c r="AQ71" s="73"/>
      <c r="AR71" s="73"/>
      <c r="AS71" s="72"/>
      <c r="AT71" s="71"/>
      <c r="AU71" s="72"/>
      <c r="AV71" s="71"/>
      <c r="AW71" s="72"/>
      <c r="AX71" s="73"/>
      <c r="AY71" s="74"/>
      <c r="AZ71" s="72"/>
      <c r="BA71" s="72"/>
    </row>
    <row r="72" spans="1:53" x14ac:dyDescent="0.25">
      <c r="A72" s="296" t="s">
        <v>269</v>
      </c>
      <c r="B72" s="310" t="s">
        <v>72</v>
      </c>
      <c r="C72" s="69" t="s">
        <v>365</v>
      </c>
      <c r="D72" s="69" t="s">
        <v>366</v>
      </c>
      <c r="E72" s="69" t="s">
        <v>126</v>
      </c>
      <c r="F72" s="281">
        <f>SUMPRODUCT(($A:$A=racers8[[#This Row],[Cat]])*($G:$G&gt;racers8[[#This Row],[2017 ARC Series Points]]))+1</f>
        <v>49</v>
      </c>
      <c r="G72" s="238">
        <f>SUM(O72,P72,R72)</f>
        <v>0</v>
      </c>
      <c r="H72" s="31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72" s="220">
        <v>0</v>
      </c>
      <c r="J72" s="79">
        <v>0</v>
      </c>
      <c r="K72" s="84">
        <v>0</v>
      </c>
      <c r="L72" s="219">
        <v>0</v>
      </c>
      <c r="M72" s="203">
        <v>0</v>
      </c>
      <c r="N72" s="217">
        <v>0</v>
      </c>
      <c r="O72" s="203">
        <f>SUM(Q72,S72,W72,AA72,AG72,AL72,AP72)</f>
        <v>0</v>
      </c>
      <c r="P72" s="213">
        <f>SUM(T72,Y72,AB72,AF72,AH72,AJ72,AM72,AR72)</f>
        <v>0</v>
      </c>
      <c r="Q72" s="214">
        <f>SUM(U72,X72,Z72, AC72, AE72, AI72, AK72, AN72, AQ72)</f>
        <v>0</v>
      </c>
      <c r="R72" s="221">
        <f>SUM(V72,AO72, AD72)</f>
        <v>0</v>
      </c>
      <c r="S72" s="223"/>
      <c r="T72" s="72"/>
      <c r="U72" s="73"/>
      <c r="V72" s="74"/>
      <c r="W72" s="72"/>
      <c r="X72" s="73"/>
      <c r="Y72" s="71"/>
      <c r="Z72" s="74"/>
      <c r="AA72" s="71"/>
      <c r="AB72" s="73"/>
      <c r="AC72" s="72"/>
      <c r="AD72" s="73"/>
      <c r="AE72" s="74"/>
      <c r="AF72" s="71"/>
      <c r="AG72" s="75"/>
      <c r="AH72" s="72"/>
      <c r="AI72" s="74"/>
      <c r="AJ72" s="73"/>
      <c r="AK72" s="71"/>
      <c r="AL72" s="71"/>
      <c r="AM72" s="72"/>
      <c r="AN72" s="73"/>
      <c r="AO72" s="74"/>
      <c r="AP72" s="73"/>
      <c r="AQ72" s="73"/>
      <c r="AR72" s="73"/>
      <c r="AS72" s="72"/>
      <c r="AT72" s="71"/>
      <c r="AU72" s="72"/>
      <c r="AV72" s="71"/>
      <c r="AW72" s="72"/>
      <c r="AX72" s="73"/>
      <c r="AY72" s="74"/>
      <c r="AZ72" s="72"/>
      <c r="BA72" s="72"/>
    </row>
    <row r="73" spans="1:53" x14ac:dyDescent="0.25">
      <c r="A73" s="296" t="s">
        <v>269</v>
      </c>
      <c r="B73" s="310" t="s">
        <v>72</v>
      </c>
      <c r="C73" s="69" t="s">
        <v>132</v>
      </c>
      <c r="D73" s="69" t="s">
        <v>131</v>
      </c>
      <c r="E73" s="69" t="s">
        <v>367</v>
      </c>
      <c r="F73" s="202">
        <f>SUMPRODUCT(($A:$A=racers8[[#This Row],[Cat]])*($G:$G&gt;racers8[[#This Row],[2017 ARC Series Points]]))+1</f>
        <v>49</v>
      </c>
      <c r="G73" s="238">
        <f>SUM(O73,P73,R73)</f>
        <v>0</v>
      </c>
      <c r="H73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73" s="220">
        <v>0</v>
      </c>
      <c r="J73" s="79">
        <v>0</v>
      </c>
      <c r="K73" s="84">
        <v>0</v>
      </c>
      <c r="L73" s="219">
        <v>0</v>
      </c>
      <c r="M73" s="203">
        <v>0</v>
      </c>
      <c r="N73" s="217">
        <v>0</v>
      </c>
      <c r="O73" s="203">
        <f>SUM(Q73,S73,W73,AA73,AG73,AL73,AP73)</f>
        <v>0</v>
      </c>
      <c r="P73" s="213">
        <f>SUM(T73,Y73,AB73,AF73,AH73,AJ73,AM73,AR73)</f>
        <v>0</v>
      </c>
      <c r="Q73" s="214">
        <f>SUM(U73,X73,Z73, AC73, AE73, AI73, AK73, AN73, AQ73)</f>
        <v>0</v>
      </c>
      <c r="R73" s="221">
        <f>SUM(V73,AO73, AD73)</f>
        <v>0</v>
      </c>
      <c r="S73" s="223"/>
      <c r="T73" s="72"/>
      <c r="U73" s="73"/>
      <c r="V73" s="74"/>
      <c r="W73" s="72"/>
      <c r="X73" s="73"/>
      <c r="Y73" s="71"/>
      <c r="Z73" s="74"/>
      <c r="AA73" s="71"/>
      <c r="AB73" s="73"/>
      <c r="AC73" s="72"/>
      <c r="AD73" s="73"/>
      <c r="AE73" s="74"/>
      <c r="AF73" s="71"/>
      <c r="AG73" s="75"/>
      <c r="AH73" s="72"/>
      <c r="AI73" s="74"/>
      <c r="AJ73" s="73"/>
      <c r="AK73" s="71"/>
      <c r="AL73" s="71"/>
      <c r="AM73" s="72"/>
      <c r="AN73" s="73"/>
      <c r="AO73" s="74"/>
      <c r="AP73" s="73"/>
      <c r="AQ73" s="73"/>
      <c r="AR73" s="73"/>
      <c r="AS73" s="72"/>
      <c r="AT73" s="71"/>
      <c r="AU73" s="72"/>
      <c r="AV73" s="71"/>
      <c r="AW73" s="72"/>
      <c r="AX73" s="73"/>
      <c r="AY73" s="74"/>
      <c r="AZ73" s="72"/>
      <c r="BA73" s="72"/>
    </row>
    <row r="74" spans="1:53" x14ac:dyDescent="0.25">
      <c r="A74" s="296" t="s">
        <v>269</v>
      </c>
      <c r="B74" s="310" t="s">
        <v>72</v>
      </c>
      <c r="C74" s="69" t="s">
        <v>368</v>
      </c>
      <c r="D74" s="69" t="s">
        <v>369</v>
      </c>
      <c r="E74" s="69" t="s">
        <v>255</v>
      </c>
      <c r="F74" s="202">
        <f>SUMPRODUCT(($A:$A=racers8[[#This Row],[Cat]])*($G:$G&gt;racers8[[#This Row],[2017 ARC Series Points]]))+1</f>
        <v>49</v>
      </c>
      <c r="G74" s="238">
        <f>SUM(O74,P74,R74)</f>
        <v>0</v>
      </c>
      <c r="H74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74" s="220">
        <v>0</v>
      </c>
      <c r="J74" s="79">
        <v>0</v>
      </c>
      <c r="K74" s="84">
        <v>0</v>
      </c>
      <c r="L74" s="219">
        <v>0</v>
      </c>
      <c r="M74" s="203">
        <v>0</v>
      </c>
      <c r="N74" s="217">
        <v>0</v>
      </c>
      <c r="O74" s="203">
        <f>SUM(Q74,S74,W74,AA74,AG74,AL74,AP74)</f>
        <v>0</v>
      </c>
      <c r="P74" s="213">
        <f>SUM(T74,Y74,AB74,AF74,AH74,AJ74,AM74,AR74)</f>
        <v>0</v>
      </c>
      <c r="Q74" s="214">
        <f>SUM(U74,X74,Z74, AC74, AE74, AI74, AK74, AN74, AQ74)</f>
        <v>0</v>
      </c>
      <c r="R74" s="221">
        <f>SUM(V74,AO74, AD74)</f>
        <v>0</v>
      </c>
      <c r="S74" s="223"/>
      <c r="T74" s="72"/>
      <c r="U74" s="73"/>
      <c r="V74" s="74"/>
      <c r="W74" s="72"/>
      <c r="X74" s="73"/>
      <c r="Y74" s="71"/>
      <c r="Z74" s="74"/>
      <c r="AA74" s="71"/>
      <c r="AB74" s="73"/>
      <c r="AC74" s="72"/>
      <c r="AD74" s="73"/>
      <c r="AE74" s="74"/>
      <c r="AF74" s="71"/>
      <c r="AG74" s="75"/>
      <c r="AH74" s="72"/>
      <c r="AI74" s="74"/>
      <c r="AJ74" s="73"/>
      <c r="AK74" s="71"/>
      <c r="AL74" s="71"/>
      <c r="AM74" s="72"/>
      <c r="AN74" s="73"/>
      <c r="AO74" s="74"/>
      <c r="AP74" s="73"/>
      <c r="AQ74" s="73"/>
      <c r="AR74" s="73"/>
      <c r="AS74" s="72"/>
      <c r="AT74" s="71"/>
      <c r="AU74" s="72"/>
      <c r="AV74" s="71"/>
      <c r="AW74" s="72"/>
      <c r="AX74" s="73"/>
      <c r="AY74" s="74"/>
      <c r="AZ74" s="72"/>
      <c r="BA74" s="72"/>
    </row>
    <row r="75" spans="1:53" x14ac:dyDescent="0.25">
      <c r="A75" s="232" t="s">
        <v>269</v>
      </c>
      <c r="B75" s="236" t="s">
        <v>72</v>
      </c>
      <c r="C75" s="69" t="s">
        <v>370</v>
      </c>
      <c r="D75" s="69" t="s">
        <v>371</v>
      </c>
      <c r="E75" s="69" t="s">
        <v>104</v>
      </c>
      <c r="F75" s="202">
        <f>SUMPRODUCT(($A:$A=racers8[[#This Row],[Cat]])*($G:$G&gt;racers8[[#This Row],[2017 ARC Series Points]]))+1</f>
        <v>49</v>
      </c>
      <c r="G75" s="238">
        <f>SUM(O75,P75,R75)</f>
        <v>0</v>
      </c>
      <c r="H75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75" s="220">
        <v>0</v>
      </c>
      <c r="J75" s="79">
        <v>0</v>
      </c>
      <c r="K75" s="84">
        <v>0</v>
      </c>
      <c r="L75" s="219">
        <v>0</v>
      </c>
      <c r="M75" s="203">
        <v>0</v>
      </c>
      <c r="N75" s="217">
        <v>0</v>
      </c>
      <c r="O75" s="203">
        <f>SUM(Q75,S75,W75,AA75,AG75,AL75,AP75)</f>
        <v>0</v>
      </c>
      <c r="P75" s="213">
        <f>SUM(T75,Y75,AB75,AF75,AH75,AJ75,AM75,AR75)</f>
        <v>0</v>
      </c>
      <c r="Q75" s="214">
        <f>SUM(U75,X75,Z75, AC75, AE75, AI75, AK75, AN75, AQ75)</f>
        <v>0</v>
      </c>
      <c r="R75" s="221">
        <f>SUM(V75,AO75, AD75)</f>
        <v>0</v>
      </c>
      <c r="S75" s="223"/>
      <c r="T75" s="72"/>
      <c r="U75" s="73"/>
      <c r="V75" s="74"/>
      <c r="W75" s="72"/>
      <c r="X75" s="73"/>
      <c r="Y75" s="71"/>
      <c r="Z75" s="74"/>
      <c r="AA75" s="71"/>
      <c r="AB75" s="73"/>
      <c r="AC75" s="72"/>
      <c r="AD75" s="73"/>
      <c r="AE75" s="74"/>
      <c r="AF75" s="71"/>
      <c r="AG75" s="75"/>
      <c r="AH75" s="72"/>
      <c r="AI75" s="74"/>
      <c r="AJ75" s="73"/>
      <c r="AK75" s="71"/>
      <c r="AL75" s="71"/>
      <c r="AM75" s="72"/>
      <c r="AN75" s="73"/>
      <c r="AO75" s="74"/>
      <c r="AP75" s="73"/>
      <c r="AQ75" s="73"/>
      <c r="AR75" s="73"/>
      <c r="AS75" s="72"/>
      <c r="AT75" s="71"/>
      <c r="AU75" s="72"/>
      <c r="AV75" s="71"/>
      <c r="AW75" s="72"/>
      <c r="AX75" s="73"/>
      <c r="AY75" s="74"/>
      <c r="AZ75" s="72"/>
      <c r="BA75" s="72"/>
    </row>
    <row r="76" spans="1:53" x14ac:dyDescent="0.25">
      <c r="A76" s="232" t="s">
        <v>269</v>
      </c>
      <c r="B76" s="236" t="s">
        <v>72</v>
      </c>
      <c r="C76" s="69" t="s">
        <v>372</v>
      </c>
      <c r="D76" s="69" t="s">
        <v>373</v>
      </c>
      <c r="E76" s="69" t="s">
        <v>126</v>
      </c>
      <c r="F76" s="202">
        <f>SUMPRODUCT(($A:$A=racers8[[#This Row],[Cat]])*($G:$G&gt;racers8[[#This Row],[2017 ARC Series Points]]))+1</f>
        <v>49</v>
      </c>
      <c r="G76" s="238">
        <f>SUM(O76,P76,R76)</f>
        <v>0</v>
      </c>
      <c r="H76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76" s="220">
        <v>0</v>
      </c>
      <c r="J76" s="79">
        <v>0</v>
      </c>
      <c r="K76" s="84">
        <v>0</v>
      </c>
      <c r="L76" s="219">
        <v>0</v>
      </c>
      <c r="M76" s="203">
        <v>0</v>
      </c>
      <c r="N76" s="217">
        <v>0</v>
      </c>
      <c r="O76" s="203">
        <f>SUM(Q76,S76,W76,AA76,AG76,AL76,AP76)</f>
        <v>0</v>
      </c>
      <c r="P76" s="213">
        <f>SUM(T76,Y76,AB76,AF76,AH76,AJ76,AM76,AR76)</f>
        <v>0</v>
      </c>
      <c r="Q76" s="214">
        <f>SUM(U76,X76,Z76, AC76, AE76, AI76, AK76, AN76, AQ76)</f>
        <v>0</v>
      </c>
      <c r="R76" s="221">
        <f>SUM(V76,AO76, AD76)</f>
        <v>0</v>
      </c>
      <c r="S76" s="223"/>
      <c r="T76" s="72"/>
      <c r="U76" s="73"/>
      <c r="V76" s="74"/>
      <c r="W76" s="72"/>
      <c r="X76" s="73"/>
      <c r="Y76" s="71"/>
      <c r="Z76" s="74"/>
      <c r="AA76" s="71"/>
      <c r="AB76" s="73"/>
      <c r="AC76" s="72"/>
      <c r="AD76" s="73"/>
      <c r="AE76" s="74"/>
      <c r="AF76" s="71"/>
      <c r="AG76" s="75"/>
      <c r="AH76" s="72"/>
      <c r="AI76" s="74"/>
      <c r="AJ76" s="73"/>
      <c r="AK76" s="71"/>
      <c r="AL76" s="71"/>
      <c r="AM76" s="72"/>
      <c r="AN76" s="73"/>
      <c r="AO76" s="74"/>
      <c r="AP76" s="73"/>
      <c r="AQ76" s="73"/>
      <c r="AR76" s="73"/>
      <c r="AS76" s="72"/>
      <c r="AT76" s="71"/>
      <c r="AU76" s="72"/>
      <c r="AV76" s="71"/>
      <c r="AW76" s="72"/>
      <c r="AX76" s="73"/>
      <c r="AY76" s="74"/>
      <c r="AZ76" s="72"/>
      <c r="BA76" s="72"/>
    </row>
    <row r="77" spans="1:53" x14ac:dyDescent="0.25">
      <c r="A77" s="232" t="s">
        <v>269</v>
      </c>
      <c r="B77" s="236" t="s">
        <v>72</v>
      </c>
      <c r="C77" s="69" t="s">
        <v>374</v>
      </c>
      <c r="D77" s="69" t="s">
        <v>198</v>
      </c>
      <c r="E77" s="69" t="s">
        <v>114</v>
      </c>
      <c r="F77" s="202">
        <f>SUMPRODUCT(($A:$A=racers8[[#This Row],[Cat]])*($G:$G&gt;racers8[[#This Row],[2017 ARC Series Points]]))+1</f>
        <v>49</v>
      </c>
      <c r="G77" s="238">
        <f>SUM(O77,P77,R77)</f>
        <v>0</v>
      </c>
      <c r="H77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77" s="220">
        <v>0</v>
      </c>
      <c r="J77" s="79">
        <v>0</v>
      </c>
      <c r="K77" s="84">
        <v>0</v>
      </c>
      <c r="L77" s="219">
        <v>0</v>
      </c>
      <c r="M77" s="203">
        <v>0</v>
      </c>
      <c r="N77" s="217">
        <v>0</v>
      </c>
      <c r="O77" s="203">
        <f>SUM(Q77,S77,W77,AA77,AG77,AL77,AP77)</f>
        <v>0</v>
      </c>
      <c r="P77" s="213">
        <f>SUM(T77,Y77,AB77,AF77,AH77,AJ77,AM77,AR77)</f>
        <v>0</v>
      </c>
      <c r="Q77" s="214">
        <f>SUM(U77,X77,Z77, AC77, AE77, AI77, AK77, AN77, AQ77)</f>
        <v>0</v>
      </c>
      <c r="R77" s="221">
        <f>SUM(V77,AO77, AD77)</f>
        <v>0</v>
      </c>
      <c r="S77" s="223"/>
      <c r="T77" s="72"/>
      <c r="U77" s="73"/>
      <c r="V77" s="74"/>
      <c r="W77" s="72"/>
      <c r="X77" s="73"/>
      <c r="Y77" s="71"/>
      <c r="Z77" s="74"/>
      <c r="AA77" s="71"/>
      <c r="AB77" s="73"/>
      <c r="AC77" s="72"/>
      <c r="AD77" s="73"/>
      <c r="AE77" s="74"/>
      <c r="AF77" s="71"/>
      <c r="AG77" s="75"/>
      <c r="AH77" s="72"/>
      <c r="AI77" s="74"/>
      <c r="AJ77" s="73"/>
      <c r="AK77" s="71"/>
      <c r="AL77" s="71"/>
      <c r="AM77" s="72"/>
      <c r="AN77" s="73"/>
      <c r="AO77" s="74"/>
      <c r="AP77" s="73"/>
      <c r="AQ77" s="73"/>
      <c r="AR77" s="73"/>
      <c r="AS77" s="72"/>
      <c r="AT77" s="71"/>
      <c r="AU77" s="72"/>
      <c r="AV77" s="71"/>
      <c r="AW77" s="72"/>
      <c r="AX77" s="73"/>
      <c r="AY77" s="74"/>
      <c r="AZ77" s="72"/>
      <c r="BA77" s="72"/>
    </row>
    <row r="78" spans="1:53" x14ac:dyDescent="0.25">
      <c r="A78" s="232" t="s">
        <v>269</v>
      </c>
      <c r="B78" s="236" t="s">
        <v>72</v>
      </c>
      <c r="C78" s="69" t="s">
        <v>375</v>
      </c>
      <c r="D78" s="69" t="s">
        <v>131</v>
      </c>
      <c r="E78" s="69" t="s">
        <v>192</v>
      </c>
      <c r="F78" s="202">
        <f>SUMPRODUCT(($A:$A=racers8[[#This Row],[Cat]])*($G:$G&gt;racers8[[#This Row],[2017 ARC Series Points]]))+1</f>
        <v>49</v>
      </c>
      <c r="G78" s="238">
        <f>SUM(O78,P78,R78)</f>
        <v>0</v>
      </c>
      <c r="H78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78" s="220">
        <v>0</v>
      </c>
      <c r="J78" s="79">
        <v>0</v>
      </c>
      <c r="K78" s="84">
        <v>0</v>
      </c>
      <c r="L78" s="219">
        <v>0</v>
      </c>
      <c r="M78" s="203">
        <v>0</v>
      </c>
      <c r="N78" s="217">
        <v>0</v>
      </c>
      <c r="O78" s="203">
        <f>SUM(Q78,S78,W78,AA78,AG78,AL78,AP78)</f>
        <v>0</v>
      </c>
      <c r="P78" s="213">
        <f>SUM(T78,Y78,AB78,AF78,AH78,AJ78,AM78,AR78)</f>
        <v>0</v>
      </c>
      <c r="Q78" s="214">
        <f>SUM(U78,X78,Z78, AC78, AE78, AI78, AK78, AN78, AQ78)</f>
        <v>0</v>
      </c>
      <c r="R78" s="221">
        <f>SUM(V78,AO78, AD78)</f>
        <v>0</v>
      </c>
      <c r="S78" s="223"/>
      <c r="T78" s="72"/>
      <c r="U78" s="73"/>
      <c r="V78" s="74"/>
      <c r="W78" s="72"/>
      <c r="X78" s="73"/>
      <c r="Y78" s="71"/>
      <c r="Z78" s="74"/>
      <c r="AA78" s="71"/>
      <c r="AB78" s="73"/>
      <c r="AC78" s="72"/>
      <c r="AD78" s="73"/>
      <c r="AE78" s="74"/>
      <c r="AF78" s="71"/>
      <c r="AG78" s="75"/>
      <c r="AH78" s="72"/>
      <c r="AI78" s="74"/>
      <c r="AJ78" s="73"/>
      <c r="AK78" s="71"/>
      <c r="AL78" s="71"/>
      <c r="AM78" s="72"/>
      <c r="AN78" s="73"/>
      <c r="AO78" s="74"/>
      <c r="AP78" s="73"/>
      <c r="AQ78" s="73"/>
      <c r="AR78" s="73"/>
      <c r="AS78" s="72"/>
      <c r="AT78" s="71"/>
      <c r="AU78" s="72"/>
      <c r="AV78" s="71"/>
      <c r="AW78" s="72"/>
      <c r="AX78" s="73"/>
      <c r="AY78" s="74"/>
      <c r="AZ78" s="72"/>
      <c r="BA78" s="72"/>
    </row>
    <row r="79" spans="1:53" x14ac:dyDescent="0.25">
      <c r="A79" s="232" t="s">
        <v>269</v>
      </c>
      <c r="B79" s="236" t="s">
        <v>72</v>
      </c>
      <c r="C79" s="69" t="s">
        <v>376</v>
      </c>
      <c r="D79" s="69" t="s">
        <v>377</v>
      </c>
      <c r="E79" s="69" t="s">
        <v>123</v>
      </c>
      <c r="F79" s="202">
        <f>SUMPRODUCT(($A:$A=racers8[[#This Row],[Cat]])*($G:$G&gt;racers8[[#This Row],[2017 ARC Series Points]]))+1</f>
        <v>49</v>
      </c>
      <c r="G79" s="238">
        <f>SUM(O79,P79,R79)</f>
        <v>0</v>
      </c>
      <c r="H79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79" s="220">
        <v>0</v>
      </c>
      <c r="J79" s="79">
        <v>0</v>
      </c>
      <c r="K79" s="84">
        <v>0</v>
      </c>
      <c r="L79" s="219">
        <v>0</v>
      </c>
      <c r="M79" s="203">
        <v>0</v>
      </c>
      <c r="N79" s="217">
        <v>0</v>
      </c>
      <c r="O79" s="203">
        <f>SUM(Q79,S79,W79,AA79,AG79,AL79,AP79)</f>
        <v>0</v>
      </c>
      <c r="P79" s="213">
        <f>SUM(T79,Y79,AB79,AF79,AH79,AJ79,AM79,AR79)</f>
        <v>0</v>
      </c>
      <c r="Q79" s="214">
        <f>SUM(U79,X79,Z79, AC79, AE79, AI79, AK79, AN79, AQ79)</f>
        <v>0</v>
      </c>
      <c r="R79" s="221">
        <f>SUM(V79,AO79, AD79)</f>
        <v>0</v>
      </c>
      <c r="S79" s="223"/>
      <c r="T79" s="72"/>
      <c r="U79" s="73"/>
      <c r="V79" s="74"/>
      <c r="W79" s="72"/>
      <c r="X79" s="73"/>
      <c r="Y79" s="71"/>
      <c r="Z79" s="74"/>
      <c r="AA79" s="71"/>
      <c r="AB79" s="73"/>
      <c r="AC79" s="72"/>
      <c r="AD79" s="73"/>
      <c r="AE79" s="74"/>
      <c r="AF79" s="71"/>
      <c r="AG79" s="75"/>
      <c r="AH79" s="72"/>
      <c r="AI79" s="74"/>
      <c r="AJ79" s="73"/>
      <c r="AK79" s="71"/>
      <c r="AL79" s="71"/>
      <c r="AM79" s="72"/>
      <c r="AN79" s="73"/>
      <c r="AO79" s="74"/>
      <c r="AP79" s="73"/>
      <c r="AQ79" s="73"/>
      <c r="AR79" s="73"/>
      <c r="AS79" s="72"/>
      <c r="AT79" s="71"/>
      <c r="AU79" s="72"/>
      <c r="AV79" s="71"/>
      <c r="AW79" s="72"/>
      <c r="AX79" s="73"/>
      <c r="AY79" s="74"/>
      <c r="AZ79" s="72"/>
      <c r="BA79" s="72"/>
    </row>
    <row r="80" spans="1:53" x14ac:dyDescent="0.25">
      <c r="A80" s="232" t="s">
        <v>269</v>
      </c>
      <c r="B80" s="236" t="s">
        <v>72</v>
      </c>
      <c r="C80" s="69" t="s">
        <v>378</v>
      </c>
      <c r="D80" s="69" t="s">
        <v>302</v>
      </c>
      <c r="E80" s="69" t="s">
        <v>67</v>
      </c>
      <c r="F80" s="202">
        <f>SUMPRODUCT(($A:$A=racers8[[#This Row],[Cat]])*($G:$G&gt;racers8[[#This Row],[2017 ARC Series Points]]))+1</f>
        <v>49</v>
      </c>
      <c r="G80" s="238">
        <f>SUM(O80,P80,R80)</f>
        <v>0</v>
      </c>
      <c r="H80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80" s="220">
        <v>0</v>
      </c>
      <c r="J80" s="79">
        <v>0</v>
      </c>
      <c r="K80" s="84">
        <v>0</v>
      </c>
      <c r="L80" s="219">
        <v>0</v>
      </c>
      <c r="M80" s="203">
        <v>0</v>
      </c>
      <c r="N80" s="217">
        <v>0</v>
      </c>
      <c r="O80" s="203">
        <f>SUM(Q80,S80,W80,AA80,AG80,AL80,AP80)</f>
        <v>0</v>
      </c>
      <c r="P80" s="213">
        <f>SUM(T80,Y80,AB80,AF80,AH80,AJ80,AM80,AR80)</f>
        <v>0</v>
      </c>
      <c r="Q80" s="214">
        <f>SUM(U80,X80,Z80, AC80, AE80, AI80, AK80, AN80, AQ80)</f>
        <v>0</v>
      </c>
      <c r="R80" s="221">
        <f>SUM(V80,AO80, AD80)</f>
        <v>0</v>
      </c>
      <c r="S80" s="223"/>
      <c r="T80" s="72"/>
      <c r="U80" s="73"/>
      <c r="V80" s="74"/>
      <c r="W80" s="72"/>
      <c r="X80" s="73"/>
      <c r="Y80" s="71"/>
      <c r="Z80" s="74"/>
      <c r="AA80" s="71"/>
      <c r="AB80" s="73"/>
      <c r="AC80" s="72"/>
      <c r="AD80" s="73"/>
      <c r="AE80" s="74"/>
      <c r="AF80" s="71"/>
      <c r="AG80" s="75"/>
      <c r="AH80" s="72"/>
      <c r="AI80" s="74"/>
      <c r="AJ80" s="73"/>
      <c r="AK80" s="71"/>
      <c r="AL80" s="71"/>
      <c r="AM80" s="72"/>
      <c r="AN80" s="73"/>
      <c r="AO80" s="74"/>
      <c r="AP80" s="73"/>
      <c r="AQ80" s="73"/>
      <c r="AR80" s="73"/>
      <c r="AS80" s="72"/>
      <c r="AT80" s="71"/>
      <c r="AU80" s="72"/>
      <c r="AV80" s="71"/>
      <c r="AW80" s="72"/>
      <c r="AX80" s="73"/>
      <c r="AY80" s="74"/>
      <c r="AZ80" s="72"/>
      <c r="BA80" s="72"/>
    </row>
    <row r="81" spans="1:53" x14ac:dyDescent="0.25">
      <c r="A81" s="232" t="s">
        <v>269</v>
      </c>
      <c r="B81" s="236" t="s">
        <v>72</v>
      </c>
      <c r="C81" s="69" t="s">
        <v>379</v>
      </c>
      <c r="D81" s="69" t="s">
        <v>380</v>
      </c>
      <c r="E81" s="69" t="s">
        <v>107</v>
      </c>
      <c r="F81" s="202">
        <f>SUMPRODUCT(($A:$A=racers8[[#This Row],[Cat]])*($G:$G&gt;racers8[[#This Row],[2017 ARC Series Points]]))+1</f>
        <v>49</v>
      </c>
      <c r="G81" s="238">
        <f>SUM(O81,P81,R81)</f>
        <v>0</v>
      </c>
      <c r="H81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81" s="220">
        <v>0</v>
      </c>
      <c r="J81" s="79">
        <v>0</v>
      </c>
      <c r="K81" s="84">
        <v>0</v>
      </c>
      <c r="L81" s="219">
        <v>0</v>
      </c>
      <c r="M81" s="203">
        <v>0</v>
      </c>
      <c r="N81" s="217">
        <v>0</v>
      </c>
      <c r="O81" s="203">
        <f>SUM(Q81,S81,W81,AA81,AG81,AL81,AP81)</f>
        <v>0</v>
      </c>
      <c r="P81" s="213">
        <f>SUM(T81,Y81,AB81,AF81,AH81,AJ81,AM81,AR81)</f>
        <v>0</v>
      </c>
      <c r="Q81" s="214">
        <f>SUM(U81,X81,Z81, AC81, AE81, AI81, AK81, AN81, AQ81)</f>
        <v>0</v>
      </c>
      <c r="R81" s="221">
        <f>SUM(V81,AO81, AD81)</f>
        <v>0</v>
      </c>
      <c r="S81" s="223"/>
      <c r="T81" s="72"/>
      <c r="U81" s="73"/>
      <c r="V81" s="74"/>
      <c r="W81" s="72"/>
      <c r="X81" s="73"/>
      <c r="Y81" s="71"/>
      <c r="Z81" s="74"/>
      <c r="AA81" s="71"/>
      <c r="AB81" s="73"/>
      <c r="AC81" s="72"/>
      <c r="AD81" s="73"/>
      <c r="AE81" s="74"/>
      <c r="AF81" s="71"/>
      <c r="AG81" s="75"/>
      <c r="AH81" s="72"/>
      <c r="AI81" s="74"/>
      <c r="AJ81" s="73"/>
      <c r="AK81" s="71"/>
      <c r="AL81" s="71"/>
      <c r="AM81" s="72"/>
      <c r="AN81" s="73"/>
      <c r="AO81" s="74"/>
      <c r="AP81" s="73"/>
      <c r="AQ81" s="73"/>
      <c r="AR81" s="73"/>
      <c r="AS81" s="72"/>
      <c r="AT81" s="71"/>
      <c r="AU81" s="72"/>
      <c r="AV81" s="71"/>
      <c r="AW81" s="72"/>
      <c r="AX81" s="73"/>
      <c r="AY81" s="74"/>
      <c r="AZ81" s="72"/>
      <c r="BA81" s="72"/>
    </row>
    <row r="82" spans="1:53" x14ac:dyDescent="0.25">
      <c r="A82" s="232" t="s">
        <v>269</v>
      </c>
      <c r="B82" s="236" t="s">
        <v>72</v>
      </c>
      <c r="C82" s="69" t="s">
        <v>381</v>
      </c>
      <c r="D82" s="69" t="s">
        <v>382</v>
      </c>
      <c r="E82" s="69" t="s">
        <v>258</v>
      </c>
      <c r="F82" s="202">
        <f>SUMPRODUCT(($A:$A=racers8[[#This Row],[Cat]])*($G:$G&gt;racers8[[#This Row],[2017 ARC Series Points]]))+1</f>
        <v>49</v>
      </c>
      <c r="G82" s="238">
        <f>SUM(O82,P82,R82)</f>
        <v>0</v>
      </c>
      <c r="H82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82" s="220">
        <v>0</v>
      </c>
      <c r="J82" s="79">
        <v>0</v>
      </c>
      <c r="K82" s="84">
        <v>0</v>
      </c>
      <c r="L82" s="219">
        <v>0</v>
      </c>
      <c r="M82" s="203">
        <v>0</v>
      </c>
      <c r="N82" s="217">
        <v>0</v>
      </c>
      <c r="O82" s="203">
        <f>SUM(Q82,S82,W82,AA82,AG82,AL82,AP82)</f>
        <v>0</v>
      </c>
      <c r="P82" s="213">
        <f>SUM(T82,Y82,AB82,AF82,AH82,AJ82,AM82,AR82)</f>
        <v>0</v>
      </c>
      <c r="Q82" s="214">
        <f>SUM(U82,X82,Z82, AC82, AE82, AI82, AK82, AN82, AQ82)</f>
        <v>0</v>
      </c>
      <c r="R82" s="221">
        <f>SUM(V82,AO82, AD82)</f>
        <v>0</v>
      </c>
      <c r="S82" s="223"/>
      <c r="T82" s="72"/>
      <c r="U82" s="73"/>
      <c r="V82" s="74"/>
      <c r="W82" s="72"/>
      <c r="X82" s="73"/>
      <c r="Y82" s="71"/>
      <c r="Z82" s="74"/>
      <c r="AA82" s="71"/>
      <c r="AB82" s="73"/>
      <c r="AC82" s="72"/>
      <c r="AD82" s="73"/>
      <c r="AE82" s="74"/>
      <c r="AF82" s="71"/>
      <c r="AG82" s="75"/>
      <c r="AH82" s="72"/>
      <c r="AI82" s="74"/>
      <c r="AJ82" s="73"/>
      <c r="AK82" s="71"/>
      <c r="AL82" s="71"/>
      <c r="AM82" s="72"/>
      <c r="AN82" s="73"/>
      <c r="AO82" s="74"/>
      <c r="AP82" s="73"/>
      <c r="AQ82" s="73"/>
      <c r="AR82" s="73"/>
      <c r="AS82" s="72"/>
      <c r="AT82" s="71"/>
      <c r="AU82" s="72"/>
      <c r="AV82" s="71"/>
      <c r="AW82" s="72"/>
      <c r="AX82" s="73"/>
      <c r="AY82" s="74"/>
      <c r="AZ82" s="72"/>
      <c r="BA82" s="72"/>
    </row>
    <row r="83" spans="1:53" x14ac:dyDescent="0.25">
      <c r="A83" s="232" t="s">
        <v>269</v>
      </c>
      <c r="B83" s="236" t="s">
        <v>72</v>
      </c>
      <c r="C83" s="69" t="s">
        <v>173</v>
      </c>
      <c r="D83" s="69" t="s">
        <v>383</v>
      </c>
      <c r="E83" s="69" t="s">
        <v>123</v>
      </c>
      <c r="F83" s="202">
        <f>SUMPRODUCT(($A:$A=racers8[[#This Row],[Cat]])*($G:$G&gt;racers8[[#This Row],[2017 ARC Series Points]]))+1</f>
        <v>49</v>
      </c>
      <c r="G83" s="282">
        <f>SUM(O83,P83,R83)</f>
        <v>0</v>
      </c>
      <c r="H83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83" s="319">
        <v>0</v>
      </c>
      <c r="J83" s="79">
        <v>0</v>
      </c>
      <c r="K83" s="84">
        <v>0</v>
      </c>
      <c r="L83" s="219">
        <v>0</v>
      </c>
      <c r="M83" s="320">
        <v>0</v>
      </c>
      <c r="N83" s="217">
        <v>0</v>
      </c>
      <c r="O83" s="320">
        <f>SUM(Q83,S83,W83,AA83,AG83,AL83,AP83)</f>
        <v>0</v>
      </c>
      <c r="P83" s="213">
        <f>SUM(T83,Y83,AB83,AF83,AH83,AJ83,AM83,AR83)</f>
        <v>0</v>
      </c>
      <c r="Q83" s="214">
        <f>SUM(U83,X83,Z83, AC83, AE83, AI83, AK83, AN83, AQ83)</f>
        <v>0</v>
      </c>
      <c r="R83" s="221">
        <f>SUM(V83,AO83, AD83)</f>
        <v>0</v>
      </c>
      <c r="S83" s="321"/>
      <c r="T83" s="72"/>
      <c r="U83" s="73"/>
      <c r="V83" s="74"/>
      <c r="W83" s="72"/>
      <c r="X83" s="73"/>
      <c r="Y83" s="71"/>
      <c r="Z83" s="74"/>
      <c r="AA83" s="71"/>
      <c r="AB83" s="73"/>
      <c r="AC83" s="72"/>
      <c r="AD83" s="73"/>
      <c r="AE83" s="74"/>
      <c r="AF83" s="71"/>
      <c r="AG83" s="75"/>
      <c r="AH83" s="72"/>
      <c r="AI83" s="74"/>
      <c r="AJ83" s="73"/>
      <c r="AK83" s="71"/>
      <c r="AL83" s="71"/>
      <c r="AM83" s="72"/>
      <c r="AN83" s="73"/>
      <c r="AO83" s="74"/>
      <c r="AP83" s="73"/>
      <c r="AQ83" s="73"/>
      <c r="AR83" s="73"/>
      <c r="AS83" s="72"/>
      <c r="AT83" s="71"/>
      <c r="AU83" s="72"/>
      <c r="AV83" s="71"/>
      <c r="AW83" s="72"/>
      <c r="AX83" s="73"/>
      <c r="AY83" s="74"/>
      <c r="AZ83" s="72"/>
      <c r="BA83" s="72"/>
    </row>
    <row r="84" spans="1:53" x14ac:dyDescent="0.25">
      <c r="A84" s="296" t="s">
        <v>269</v>
      </c>
      <c r="B84" s="236" t="s">
        <v>72</v>
      </c>
      <c r="C84" s="69" t="s">
        <v>384</v>
      </c>
      <c r="D84" s="69" t="s">
        <v>295</v>
      </c>
      <c r="E84" s="69" t="s">
        <v>67</v>
      </c>
      <c r="F84" s="202">
        <f>SUMPRODUCT(($A:$A=racers8[[#This Row],[Cat]])*($G:$G&gt;racers8[[#This Row],[2017 ARC Series Points]]))+1</f>
        <v>49</v>
      </c>
      <c r="G84" s="282">
        <f>SUM(O84,P84,R84)</f>
        <v>0</v>
      </c>
      <c r="H84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84" s="319">
        <v>0</v>
      </c>
      <c r="J84" s="79">
        <v>0</v>
      </c>
      <c r="K84" s="84">
        <v>0</v>
      </c>
      <c r="L84" s="219">
        <v>0</v>
      </c>
      <c r="M84" s="320">
        <v>0</v>
      </c>
      <c r="N84" s="217">
        <v>0</v>
      </c>
      <c r="O84" s="320">
        <f>SUM(Q84,S84,W84,AA84,AG84,AL84,AP84)</f>
        <v>0</v>
      </c>
      <c r="P84" s="213">
        <f>SUM(T84,Y84,AB84,AF84,AH84,AJ84,AM84,AR84)</f>
        <v>0</v>
      </c>
      <c r="Q84" s="214">
        <f>SUM(U84,X84,Z84, AC84, AE84, AI84, AK84, AN84, AQ84)</f>
        <v>0</v>
      </c>
      <c r="R84" s="221">
        <f>SUM(V84,AO84, AD84)</f>
        <v>0</v>
      </c>
      <c r="S84" s="321"/>
      <c r="T84" s="72"/>
      <c r="U84" s="73"/>
      <c r="V84" s="74"/>
      <c r="W84" s="72"/>
      <c r="X84" s="73"/>
      <c r="Y84" s="71"/>
      <c r="Z84" s="74"/>
      <c r="AA84" s="71"/>
      <c r="AB84" s="73"/>
      <c r="AC84" s="72"/>
      <c r="AD84" s="73"/>
      <c r="AE84" s="74"/>
      <c r="AF84" s="71"/>
      <c r="AG84" s="75"/>
      <c r="AH84" s="72"/>
      <c r="AI84" s="74"/>
      <c r="AJ84" s="73"/>
      <c r="AK84" s="71"/>
      <c r="AL84" s="71"/>
      <c r="AM84" s="72"/>
      <c r="AN84" s="73"/>
      <c r="AO84" s="74"/>
      <c r="AP84" s="73"/>
      <c r="AQ84" s="73"/>
      <c r="AR84" s="73"/>
      <c r="AS84" s="72"/>
      <c r="AT84" s="71"/>
      <c r="AU84" s="72"/>
      <c r="AV84" s="71"/>
      <c r="AW84" s="72"/>
      <c r="AX84" s="73"/>
      <c r="AY84" s="74"/>
      <c r="AZ84" s="72"/>
      <c r="BA84" s="72"/>
    </row>
    <row r="85" spans="1:53" x14ac:dyDescent="0.25">
      <c r="A85" s="296" t="s">
        <v>269</v>
      </c>
      <c r="B85" s="236" t="s">
        <v>72</v>
      </c>
      <c r="C85" s="69" t="s">
        <v>385</v>
      </c>
      <c r="D85" s="69" t="s">
        <v>113</v>
      </c>
      <c r="E85" s="69" t="s">
        <v>56</v>
      </c>
      <c r="F85" s="202">
        <f>SUMPRODUCT(($A:$A=racers8[[#This Row],[Cat]])*($G:$G&gt;racers8[[#This Row],[2017 ARC Series Points]]))+1</f>
        <v>49</v>
      </c>
      <c r="G85" s="282">
        <f>SUM(O85,P85,R85)</f>
        <v>0</v>
      </c>
      <c r="H85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85" s="319">
        <v>0</v>
      </c>
      <c r="J85" s="79">
        <v>0</v>
      </c>
      <c r="K85" s="84">
        <v>0</v>
      </c>
      <c r="L85" s="219">
        <v>0</v>
      </c>
      <c r="M85" s="320">
        <v>0</v>
      </c>
      <c r="N85" s="217">
        <v>0</v>
      </c>
      <c r="O85" s="320">
        <f>SUM(Q85,S85,W85,AA85,AG85,AL85,AP85)</f>
        <v>0</v>
      </c>
      <c r="P85" s="213">
        <f>SUM(T85,Y85,AB85,AF85,AH85,AJ85,AM85,AR85)</f>
        <v>0</v>
      </c>
      <c r="Q85" s="214">
        <f>SUM(U85,X85,Z85, AC85, AE85, AI85, AK85, AN85, AQ85)</f>
        <v>0</v>
      </c>
      <c r="R85" s="221">
        <f>SUM(V85,AO85, AD85)</f>
        <v>0</v>
      </c>
      <c r="S85" s="321"/>
      <c r="T85" s="72"/>
      <c r="U85" s="73"/>
      <c r="V85" s="74"/>
      <c r="W85" s="72"/>
      <c r="X85" s="73"/>
      <c r="Y85" s="71"/>
      <c r="Z85" s="74"/>
      <c r="AA85" s="71"/>
      <c r="AB85" s="73"/>
      <c r="AC85" s="72"/>
      <c r="AD85" s="73"/>
      <c r="AE85" s="74"/>
      <c r="AF85" s="71"/>
      <c r="AG85" s="75"/>
      <c r="AH85" s="72"/>
      <c r="AI85" s="74"/>
      <c r="AJ85" s="73"/>
      <c r="AK85" s="71"/>
      <c r="AL85" s="71"/>
      <c r="AM85" s="72"/>
      <c r="AN85" s="73"/>
      <c r="AO85" s="74"/>
      <c r="AP85" s="73"/>
      <c r="AQ85" s="73"/>
      <c r="AR85" s="73"/>
      <c r="AS85" s="72"/>
      <c r="AT85" s="71"/>
      <c r="AU85" s="72"/>
      <c r="AV85" s="71"/>
      <c r="AW85" s="72"/>
      <c r="AX85" s="73"/>
      <c r="AY85" s="74"/>
      <c r="AZ85" s="72"/>
      <c r="BA85" s="72"/>
    </row>
    <row r="86" spans="1:53" x14ac:dyDescent="0.25">
      <c r="A86" s="232" t="s">
        <v>269</v>
      </c>
      <c r="B86" s="236" t="s">
        <v>72</v>
      </c>
      <c r="C86" s="69" t="s">
        <v>386</v>
      </c>
      <c r="D86" s="69" t="s">
        <v>116</v>
      </c>
      <c r="E86" s="69" t="s">
        <v>56</v>
      </c>
      <c r="F86" s="202">
        <f>SUMPRODUCT(($A:$A=racers8[[#This Row],[Cat]])*($G:$G&gt;racers8[[#This Row],[2017 ARC Series Points]]))+1</f>
        <v>49</v>
      </c>
      <c r="G86" s="282">
        <f>SUM(O86,P86,R86)</f>
        <v>0</v>
      </c>
      <c r="H86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86" s="319">
        <v>0</v>
      </c>
      <c r="J86" s="79">
        <v>0</v>
      </c>
      <c r="K86" s="84">
        <v>0</v>
      </c>
      <c r="L86" s="219">
        <v>0</v>
      </c>
      <c r="M86" s="320">
        <v>0</v>
      </c>
      <c r="N86" s="217">
        <v>0</v>
      </c>
      <c r="O86" s="320">
        <f>SUM(Q86,S86,W86,AA86,AG86,AL86,AP86)</f>
        <v>0</v>
      </c>
      <c r="P86" s="213">
        <f>SUM(T86,Y86,AB86,AF86,AH86,AJ86,AM86,AR86)</f>
        <v>0</v>
      </c>
      <c r="Q86" s="214">
        <f>SUM(U86,X86,Z86, AC86, AE86, AI86, AK86, AN86, AQ86)</f>
        <v>0</v>
      </c>
      <c r="R86" s="221">
        <f>SUM(V86,AO86, AD86)</f>
        <v>0</v>
      </c>
      <c r="S86" s="321"/>
      <c r="T86" s="72"/>
      <c r="U86" s="73"/>
      <c r="V86" s="74"/>
      <c r="W86" s="72"/>
      <c r="X86" s="73"/>
      <c r="Y86" s="71"/>
      <c r="Z86" s="74"/>
      <c r="AA86" s="71"/>
      <c r="AB86" s="73"/>
      <c r="AC86" s="72"/>
      <c r="AD86" s="73"/>
      <c r="AE86" s="74"/>
      <c r="AF86" s="71"/>
      <c r="AG86" s="75"/>
      <c r="AH86" s="72"/>
      <c r="AI86" s="74"/>
      <c r="AJ86" s="73"/>
      <c r="AK86" s="71"/>
      <c r="AL86" s="71"/>
      <c r="AM86" s="72"/>
      <c r="AN86" s="73"/>
      <c r="AO86" s="74"/>
      <c r="AP86" s="73"/>
      <c r="AQ86" s="73"/>
      <c r="AR86" s="73"/>
      <c r="AS86" s="72"/>
      <c r="AT86" s="71"/>
      <c r="AU86" s="72"/>
      <c r="AV86" s="71"/>
      <c r="AW86" s="72"/>
      <c r="AX86" s="73"/>
      <c r="AY86" s="74"/>
      <c r="AZ86" s="72"/>
      <c r="BA86" s="72"/>
    </row>
    <row r="87" spans="1:53" x14ac:dyDescent="0.25">
      <c r="A87" s="232" t="s">
        <v>269</v>
      </c>
      <c r="B87" s="236" t="s">
        <v>72</v>
      </c>
      <c r="C87" s="69" t="s">
        <v>387</v>
      </c>
      <c r="D87" s="69" t="s">
        <v>135</v>
      </c>
      <c r="E87" s="69" t="s">
        <v>284</v>
      </c>
      <c r="F87" s="202">
        <f>SUMPRODUCT(($A:$A=racers8[[#This Row],[Cat]])*($G:$G&gt;racers8[[#This Row],[2017 ARC Series Points]]))+1</f>
        <v>49</v>
      </c>
      <c r="G87" s="282">
        <f>SUM(O87,P87,R87)</f>
        <v>0</v>
      </c>
      <c r="H87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87" s="319">
        <v>0</v>
      </c>
      <c r="J87" s="79">
        <v>0</v>
      </c>
      <c r="K87" s="84">
        <v>0</v>
      </c>
      <c r="L87" s="219">
        <v>0</v>
      </c>
      <c r="M87" s="320">
        <v>0</v>
      </c>
      <c r="N87" s="217">
        <v>0</v>
      </c>
      <c r="O87" s="320">
        <f>SUM(Q87,S87,W87,AA87,AG87,AL87,AP87)</f>
        <v>0</v>
      </c>
      <c r="P87" s="213">
        <f>SUM(T87,Y87,AB87,AF87,AH87,AJ87,AM87,AR87)</f>
        <v>0</v>
      </c>
      <c r="Q87" s="214">
        <f>SUM(U87,X87,Z87, AC87, AE87, AI87, AK87, AN87, AQ87)</f>
        <v>0</v>
      </c>
      <c r="R87" s="221">
        <f>SUM(V87,AO87, AD87)</f>
        <v>0</v>
      </c>
      <c r="S87" s="321"/>
      <c r="T87" s="72"/>
      <c r="U87" s="73"/>
      <c r="V87" s="74"/>
      <c r="W87" s="72"/>
      <c r="X87" s="73"/>
      <c r="Y87" s="71"/>
      <c r="Z87" s="74"/>
      <c r="AA87" s="71"/>
      <c r="AB87" s="73"/>
      <c r="AC87" s="72"/>
      <c r="AD87" s="73"/>
      <c r="AE87" s="74"/>
      <c r="AF87" s="71"/>
      <c r="AG87" s="75"/>
      <c r="AH87" s="72"/>
      <c r="AI87" s="74"/>
      <c r="AJ87" s="73"/>
      <c r="AK87" s="71"/>
      <c r="AL87" s="71"/>
      <c r="AM87" s="72"/>
      <c r="AN87" s="73"/>
      <c r="AO87" s="74"/>
      <c r="AP87" s="73"/>
      <c r="AQ87" s="73"/>
      <c r="AR87" s="73"/>
      <c r="AS87" s="72"/>
      <c r="AT87" s="71"/>
      <c r="AU87" s="72"/>
      <c r="AV87" s="71"/>
      <c r="AW87" s="72"/>
      <c r="AX87" s="73"/>
      <c r="AY87" s="74"/>
      <c r="AZ87" s="72"/>
      <c r="BA87" s="72"/>
    </row>
    <row r="88" spans="1:53" x14ac:dyDescent="0.25">
      <c r="A88" s="232" t="s">
        <v>269</v>
      </c>
      <c r="B88" s="236" t="s">
        <v>72</v>
      </c>
      <c r="C88" s="69" t="s">
        <v>368</v>
      </c>
      <c r="D88" s="69" t="s">
        <v>272</v>
      </c>
      <c r="E88" s="69" t="s">
        <v>183</v>
      </c>
      <c r="F88" s="202">
        <f>SUMPRODUCT(($A:$A=racers8[[#This Row],[Cat]])*($G:$G&gt;racers8[[#This Row],[2017 ARC Series Points]]))+1</f>
        <v>49</v>
      </c>
      <c r="G88" s="282">
        <f>SUM(O88,P88,R88)</f>
        <v>0</v>
      </c>
      <c r="H88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88" s="319">
        <v>0</v>
      </c>
      <c r="J88" s="79">
        <v>0</v>
      </c>
      <c r="K88" s="84">
        <v>0</v>
      </c>
      <c r="L88" s="219">
        <v>0</v>
      </c>
      <c r="M88" s="320">
        <v>0</v>
      </c>
      <c r="N88" s="217">
        <v>0</v>
      </c>
      <c r="O88" s="320">
        <f>SUM(Q88,S88,W88,AA88,AG88,AL88,AP88)</f>
        <v>0</v>
      </c>
      <c r="P88" s="213">
        <f>SUM(T88,Y88,AB88,AF88,AH88,AJ88,AM88,AR88)</f>
        <v>0</v>
      </c>
      <c r="Q88" s="214">
        <f>SUM(U88,X88,Z88, AC88, AE88, AI88, AK88, AN88, AQ88)</f>
        <v>0</v>
      </c>
      <c r="R88" s="221">
        <f>SUM(V88,AO88, AD88)</f>
        <v>0</v>
      </c>
      <c r="S88" s="321"/>
      <c r="T88" s="72"/>
      <c r="U88" s="73"/>
      <c r="V88" s="74"/>
      <c r="W88" s="72"/>
      <c r="X88" s="73"/>
      <c r="Y88" s="71"/>
      <c r="Z88" s="74"/>
      <c r="AA88" s="71"/>
      <c r="AB88" s="73"/>
      <c r="AC88" s="72"/>
      <c r="AD88" s="73"/>
      <c r="AE88" s="74"/>
      <c r="AF88" s="71"/>
      <c r="AG88" s="75"/>
      <c r="AH88" s="72"/>
      <c r="AI88" s="74"/>
      <c r="AJ88" s="73"/>
      <c r="AK88" s="71"/>
      <c r="AL88" s="71"/>
      <c r="AM88" s="72"/>
      <c r="AN88" s="73"/>
      <c r="AO88" s="74"/>
      <c r="AP88" s="73"/>
      <c r="AQ88" s="73"/>
      <c r="AR88" s="73"/>
      <c r="AS88" s="72"/>
      <c r="AT88" s="71"/>
      <c r="AU88" s="72"/>
      <c r="AV88" s="71"/>
      <c r="AW88" s="72"/>
      <c r="AX88" s="73"/>
      <c r="AY88" s="74"/>
      <c r="AZ88" s="72"/>
      <c r="BA88" s="72"/>
    </row>
    <row r="89" spans="1:53" x14ac:dyDescent="0.25">
      <c r="A89" s="232" t="s">
        <v>269</v>
      </c>
      <c r="B89" s="236" t="s">
        <v>72</v>
      </c>
      <c r="C89" s="69" t="s">
        <v>388</v>
      </c>
      <c r="D89" s="69" t="s">
        <v>348</v>
      </c>
      <c r="E89" s="69" t="s">
        <v>258</v>
      </c>
      <c r="F89" s="202">
        <f>SUMPRODUCT(($A:$A=racers8[[#This Row],[Cat]])*($G:$G&gt;racers8[[#This Row],[2017 ARC Series Points]]))+1</f>
        <v>49</v>
      </c>
      <c r="G89" s="282">
        <f>SUM(O89,P89,R89)</f>
        <v>0</v>
      </c>
      <c r="H89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89" s="319">
        <v>0</v>
      </c>
      <c r="J89" s="79">
        <v>0</v>
      </c>
      <c r="K89" s="84">
        <v>0</v>
      </c>
      <c r="L89" s="219">
        <v>0</v>
      </c>
      <c r="M89" s="320">
        <v>0</v>
      </c>
      <c r="N89" s="217">
        <v>0</v>
      </c>
      <c r="O89" s="320">
        <f>SUM(Q89,S89,W89,AA89,AG89,AL89,AP89)</f>
        <v>0</v>
      </c>
      <c r="P89" s="213">
        <f>SUM(T89,Y89,AB89,AF89,AH89,AJ89,AM89,AR89)</f>
        <v>0</v>
      </c>
      <c r="Q89" s="214">
        <f>SUM(U89,X89,Z89, AC89, AE89, AI89, AK89, AN89, AQ89)</f>
        <v>0</v>
      </c>
      <c r="R89" s="221">
        <f>SUM(V89,AO89, AD89)</f>
        <v>0</v>
      </c>
      <c r="S89" s="321"/>
      <c r="T89" s="72"/>
      <c r="U89" s="73"/>
      <c r="V89" s="74"/>
      <c r="W89" s="72"/>
      <c r="X89" s="73"/>
      <c r="Y89" s="71"/>
      <c r="Z89" s="74"/>
      <c r="AA89" s="71"/>
      <c r="AB89" s="73"/>
      <c r="AC89" s="72"/>
      <c r="AD89" s="73"/>
      <c r="AE89" s="74"/>
      <c r="AF89" s="71"/>
      <c r="AG89" s="75"/>
      <c r="AH89" s="72"/>
      <c r="AI89" s="74"/>
      <c r="AJ89" s="73"/>
      <c r="AK89" s="71"/>
      <c r="AL89" s="71"/>
      <c r="AM89" s="72"/>
      <c r="AN89" s="73"/>
      <c r="AO89" s="74"/>
      <c r="AP89" s="73"/>
      <c r="AQ89" s="73"/>
      <c r="AR89" s="73"/>
      <c r="AS89" s="72"/>
      <c r="AT89" s="71"/>
      <c r="AU89" s="72"/>
      <c r="AV89" s="71"/>
      <c r="AW89" s="72"/>
      <c r="AX89" s="73"/>
      <c r="AY89" s="74"/>
      <c r="AZ89" s="72"/>
      <c r="BA89" s="72"/>
    </row>
    <row r="90" spans="1:53" x14ac:dyDescent="0.25">
      <c r="A90" s="232" t="s">
        <v>269</v>
      </c>
      <c r="B90" s="200" t="s">
        <v>72</v>
      </c>
      <c r="C90" s="71" t="s">
        <v>389</v>
      </c>
      <c r="D90" s="82" t="s">
        <v>390</v>
      </c>
      <c r="E90" s="82" t="s">
        <v>141</v>
      </c>
      <c r="F90" s="201">
        <f>SUMPRODUCT(($A:$A=racers8[[#This Row],[Cat]])*($G:$G&gt;racers8[[#This Row],[2017 ARC Series Points]]))+1</f>
        <v>49</v>
      </c>
      <c r="G90" s="282">
        <f>SUM(O90,P90,R90)</f>
        <v>0</v>
      </c>
      <c r="H90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90" s="319">
        <v>0</v>
      </c>
      <c r="J90" s="79">
        <v>0</v>
      </c>
      <c r="K90" s="84">
        <v>0</v>
      </c>
      <c r="L90" s="219">
        <v>0</v>
      </c>
      <c r="M90" s="320">
        <v>0</v>
      </c>
      <c r="N90" s="217">
        <v>0</v>
      </c>
      <c r="O90" s="320">
        <f>SUM(Q90,S90,W90,AA90,AG90,AL90,AP90)</f>
        <v>0</v>
      </c>
      <c r="P90" s="213">
        <f>SUM(T90,Y90,AB90,AF90,AH90,AJ90,AM90,AR90)</f>
        <v>0</v>
      </c>
      <c r="Q90" s="214">
        <f>SUM(U90,X90,Z90, AC90, AE90, AI90, AK90, AN90, AQ90)</f>
        <v>0</v>
      </c>
      <c r="R90" s="221">
        <f>SUM(V90,AO90, AD90)</f>
        <v>0</v>
      </c>
      <c r="S90" s="328"/>
      <c r="T90" s="72"/>
      <c r="U90" s="73"/>
      <c r="V90" s="74"/>
      <c r="W90" s="72"/>
      <c r="X90" s="73"/>
      <c r="Y90" s="82"/>
      <c r="Z90" s="74"/>
      <c r="AA90" s="82"/>
      <c r="AB90" s="73"/>
      <c r="AC90" s="72"/>
      <c r="AD90" s="73"/>
      <c r="AE90" s="73"/>
      <c r="AF90" s="82"/>
      <c r="AG90" s="75"/>
      <c r="AH90" s="72"/>
      <c r="AI90" s="74"/>
      <c r="AJ90" s="73"/>
      <c r="AK90" s="82"/>
      <c r="AL90" s="82"/>
      <c r="AM90" s="72"/>
      <c r="AN90" s="73"/>
      <c r="AO90" s="74"/>
      <c r="AP90" s="73"/>
      <c r="AQ90" s="73"/>
      <c r="AR90" s="73"/>
      <c r="AS90" s="72"/>
      <c r="AT90" s="82"/>
      <c r="AU90" s="72"/>
      <c r="AV90" s="82"/>
      <c r="AW90" s="72"/>
      <c r="AX90" s="73"/>
      <c r="AY90" s="74"/>
      <c r="AZ90" s="72"/>
      <c r="BA90" s="72"/>
    </row>
    <row r="91" spans="1:53" x14ac:dyDescent="0.25">
      <c r="A91" s="232" t="s">
        <v>269</v>
      </c>
      <c r="B91" s="200" t="s">
        <v>72</v>
      </c>
      <c r="C91" s="71" t="s">
        <v>433</v>
      </c>
      <c r="D91" s="71" t="s">
        <v>434</v>
      </c>
      <c r="E91" s="71" t="s">
        <v>114</v>
      </c>
      <c r="F91" s="202">
        <f>SUMPRODUCT(($A:$A=racers8[[#This Row],[Cat]])*($G:$G&gt;racers8[[#This Row],[2017 ARC Series Points]]))+1</f>
        <v>49</v>
      </c>
      <c r="G91" s="282">
        <f>SUM(O91,P91,R91)</f>
        <v>0</v>
      </c>
      <c r="H91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91" s="319">
        <v>0</v>
      </c>
      <c r="J91" s="79">
        <v>0</v>
      </c>
      <c r="K91" s="80">
        <v>0</v>
      </c>
      <c r="L91" s="217">
        <v>0</v>
      </c>
      <c r="M91" s="320">
        <v>0</v>
      </c>
      <c r="N91" s="217">
        <v>0</v>
      </c>
      <c r="O91" s="320">
        <f>SUM(Q91,S91,W91,AA91,AG91,AL91,AP91)</f>
        <v>0</v>
      </c>
      <c r="P91" s="213">
        <f>SUM(T91,Y91,AB91,AF91,AH91,AJ91,AM91,AR91)</f>
        <v>0</v>
      </c>
      <c r="Q91" s="214">
        <f>SUM(U91,X91,Z91, AC91, AE91, AI91, AK91, AN91, AQ91)</f>
        <v>0</v>
      </c>
      <c r="R91" s="221">
        <f>SUM(V91,AO91, AD91)</f>
        <v>0</v>
      </c>
      <c r="S91" s="321"/>
      <c r="T91" s="72"/>
      <c r="U91" s="73"/>
      <c r="V91" s="74"/>
      <c r="W91" s="72"/>
      <c r="X91" s="73"/>
      <c r="Y91" s="71"/>
      <c r="Z91" s="74"/>
      <c r="AA91" s="71"/>
      <c r="AB91" s="73"/>
      <c r="AC91" s="72"/>
      <c r="AD91" s="73"/>
      <c r="AE91" s="73"/>
      <c r="AF91" s="71"/>
      <c r="AG91" s="75"/>
      <c r="AH91" s="72"/>
      <c r="AI91" s="74"/>
      <c r="AJ91" s="73"/>
      <c r="AK91" s="71"/>
      <c r="AL91" s="71"/>
      <c r="AM91" s="72"/>
      <c r="AN91" s="73"/>
      <c r="AO91" s="74"/>
      <c r="AP91" s="73"/>
      <c r="AQ91" s="73"/>
      <c r="AR91" s="73"/>
      <c r="AS91" s="72"/>
      <c r="AT91" s="71"/>
      <c r="AU91" s="72"/>
      <c r="AV91" s="71"/>
      <c r="AW91" s="72"/>
      <c r="AX91" s="73"/>
      <c r="AY91" s="74"/>
      <c r="AZ91" s="72"/>
      <c r="BA91" s="72"/>
    </row>
    <row r="92" spans="1:53" x14ac:dyDescent="0.25">
      <c r="A92" s="232" t="s">
        <v>269</v>
      </c>
      <c r="B92" s="200" t="s">
        <v>72</v>
      </c>
      <c r="C92" s="71" t="s">
        <v>430</v>
      </c>
      <c r="D92" s="71" t="s">
        <v>323</v>
      </c>
      <c r="E92" s="71" t="s">
        <v>141</v>
      </c>
      <c r="F92" s="202">
        <f>SUMPRODUCT(($A:$A=racers8[[#This Row],[Cat]])*($G:$G&gt;racers8[[#This Row],[2017 ARC Series Points]]))+1</f>
        <v>49</v>
      </c>
      <c r="G92" s="282">
        <f>SUM(O92,P92,R92)</f>
        <v>0</v>
      </c>
      <c r="H92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92" s="319">
        <v>0</v>
      </c>
      <c r="J92" s="79">
        <v>0</v>
      </c>
      <c r="K92" s="80">
        <v>0</v>
      </c>
      <c r="L92" s="217">
        <v>0</v>
      </c>
      <c r="M92" s="320">
        <v>0</v>
      </c>
      <c r="N92" s="217">
        <v>0</v>
      </c>
      <c r="O92" s="320">
        <f>SUM(Q92,S92,W92,AA92,AG92,AL92,AP92)</f>
        <v>0</v>
      </c>
      <c r="P92" s="213">
        <f>SUM(T92,Y92,AB92,AF92,AH92,AJ92,AM92,AR92)</f>
        <v>0</v>
      </c>
      <c r="Q92" s="214">
        <f>SUM(U92,X92,Z92, AC92, AE92, AI92, AK92, AN92, AQ92)</f>
        <v>0</v>
      </c>
      <c r="R92" s="221">
        <f>SUM(V92,AO92, AD92)</f>
        <v>0</v>
      </c>
      <c r="S92" s="321"/>
      <c r="T92" s="72"/>
      <c r="U92" s="73"/>
      <c r="V92" s="74"/>
      <c r="W92" s="72"/>
      <c r="X92" s="73"/>
      <c r="Y92" s="71"/>
      <c r="Z92" s="74"/>
      <c r="AA92" s="71"/>
      <c r="AB92" s="73"/>
      <c r="AC92" s="72"/>
      <c r="AD92" s="73"/>
      <c r="AE92" s="73"/>
      <c r="AF92" s="71"/>
      <c r="AG92" s="75"/>
      <c r="AH92" s="72"/>
      <c r="AI92" s="74"/>
      <c r="AJ92" s="73"/>
      <c r="AK92" s="71"/>
      <c r="AL92" s="71"/>
      <c r="AM92" s="72"/>
      <c r="AN92" s="73"/>
      <c r="AO92" s="74"/>
      <c r="AP92" s="73"/>
      <c r="AQ92" s="73"/>
      <c r="AR92" s="73"/>
      <c r="AS92" s="72"/>
      <c r="AT92" s="71"/>
      <c r="AU92" s="72"/>
      <c r="AV92" s="71"/>
      <c r="AW92" s="72"/>
      <c r="AX92" s="73"/>
      <c r="AY92" s="74"/>
      <c r="AZ92" s="72"/>
      <c r="BA92" s="72"/>
    </row>
    <row r="93" spans="1:53" x14ac:dyDescent="0.25">
      <c r="A93" s="232" t="s">
        <v>269</v>
      </c>
      <c r="B93" s="200" t="s">
        <v>72</v>
      </c>
      <c r="C93" s="71" t="s">
        <v>426</v>
      </c>
      <c r="D93" s="71" t="s">
        <v>221</v>
      </c>
      <c r="E93" s="71" t="s">
        <v>104</v>
      </c>
      <c r="F93" s="202">
        <f>SUMPRODUCT(($A:$A=racers8[[#This Row],[Cat]])*($G:$G&gt;racers8[[#This Row],[2017 ARC Series Points]]))+1</f>
        <v>49</v>
      </c>
      <c r="G93" s="282">
        <f>SUM(O93,P93,R93)</f>
        <v>0</v>
      </c>
      <c r="H93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93" s="319">
        <v>0</v>
      </c>
      <c r="J93" s="79">
        <v>0</v>
      </c>
      <c r="K93" s="80">
        <v>0</v>
      </c>
      <c r="L93" s="217">
        <v>0</v>
      </c>
      <c r="M93" s="320">
        <v>0</v>
      </c>
      <c r="N93" s="217">
        <v>0</v>
      </c>
      <c r="O93" s="320">
        <f>SUM(Q93,S93,W93,AA93,AG93,AL93,AP93)</f>
        <v>0</v>
      </c>
      <c r="P93" s="213">
        <f>SUM(T93,Y93,AB93,AF93,AH93,AJ93,AM93,AR93)</f>
        <v>0</v>
      </c>
      <c r="Q93" s="214">
        <f>SUM(U93,X93,Z93, AC93, AE93, AI93, AK93, AN93, AQ93)</f>
        <v>0</v>
      </c>
      <c r="R93" s="221">
        <f>SUM(V93,AO93, AD93)</f>
        <v>0</v>
      </c>
      <c r="S93" s="321"/>
      <c r="T93" s="72"/>
      <c r="U93" s="73"/>
      <c r="V93" s="74"/>
      <c r="W93" s="72"/>
      <c r="X93" s="73"/>
      <c r="Y93" s="71"/>
      <c r="Z93" s="74"/>
      <c r="AA93" s="71"/>
      <c r="AB93" s="73"/>
      <c r="AC93" s="72"/>
      <c r="AD93" s="73"/>
      <c r="AE93" s="73"/>
      <c r="AF93" s="71"/>
      <c r="AG93" s="75"/>
      <c r="AH93" s="72"/>
      <c r="AI93" s="74"/>
      <c r="AJ93" s="73"/>
      <c r="AK93" s="71"/>
      <c r="AL93" s="71"/>
      <c r="AM93" s="72"/>
      <c r="AN93" s="73"/>
      <c r="AO93" s="74"/>
      <c r="AP93" s="73"/>
      <c r="AQ93" s="73"/>
      <c r="AR93" s="73"/>
      <c r="AS93" s="72"/>
      <c r="AT93" s="71"/>
      <c r="AU93" s="72"/>
      <c r="AV93" s="71"/>
      <c r="AW93" s="72"/>
      <c r="AX93" s="73"/>
      <c r="AY93" s="74"/>
      <c r="AZ93" s="72"/>
      <c r="BA93" s="72"/>
    </row>
    <row r="94" spans="1:53" x14ac:dyDescent="0.25">
      <c r="A94" s="232" t="s">
        <v>269</v>
      </c>
      <c r="B94" s="200" t="s">
        <v>72</v>
      </c>
      <c r="C94" s="71" t="s">
        <v>424</v>
      </c>
      <c r="D94" s="71" t="s">
        <v>425</v>
      </c>
      <c r="E94" s="71" t="s">
        <v>56</v>
      </c>
      <c r="F94" s="202">
        <f>SUMPRODUCT(($A:$A=racers8[[#This Row],[Cat]])*($G:$G&gt;racers8[[#This Row],[2017 ARC Series Points]]))+1</f>
        <v>49</v>
      </c>
      <c r="G94" s="282">
        <f>SUM(O94,P94,R94)</f>
        <v>0</v>
      </c>
      <c r="H94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94" s="319">
        <v>0</v>
      </c>
      <c r="J94" s="79">
        <v>0</v>
      </c>
      <c r="K94" s="80">
        <v>0</v>
      </c>
      <c r="L94" s="217">
        <v>0</v>
      </c>
      <c r="M94" s="320">
        <v>0</v>
      </c>
      <c r="N94" s="217">
        <v>0</v>
      </c>
      <c r="O94" s="320">
        <f>SUM(Q94,S94,W94,AA94,AG94,AL94,AP94)</f>
        <v>0</v>
      </c>
      <c r="P94" s="213">
        <f>SUM(T94,Y94,AB94,AF94,AH94,AJ94,AM94,AR94)</f>
        <v>0</v>
      </c>
      <c r="Q94" s="214">
        <f>SUM(U94,X94,Z94, AC94, AE94, AI94, AK94, AN94, AQ94)</f>
        <v>0</v>
      </c>
      <c r="R94" s="221">
        <f>SUM(V94,AO94, AD94)</f>
        <v>0</v>
      </c>
      <c r="S94" s="321"/>
      <c r="T94" s="72"/>
      <c r="U94" s="73"/>
      <c r="V94" s="74"/>
      <c r="W94" s="72"/>
      <c r="X94" s="73"/>
      <c r="Y94" s="71"/>
      <c r="Z94" s="74"/>
      <c r="AA94" s="71"/>
      <c r="AB94" s="73"/>
      <c r="AC94" s="72"/>
      <c r="AD94" s="73"/>
      <c r="AE94" s="73"/>
      <c r="AF94" s="71"/>
      <c r="AG94" s="75"/>
      <c r="AH94" s="72"/>
      <c r="AI94" s="74"/>
      <c r="AJ94" s="73"/>
      <c r="AK94" s="71"/>
      <c r="AL94" s="71"/>
      <c r="AM94" s="72"/>
      <c r="AN94" s="73"/>
      <c r="AO94" s="74"/>
      <c r="AP94" s="73"/>
      <c r="AQ94" s="73"/>
      <c r="AR94" s="73"/>
      <c r="AS94" s="72"/>
      <c r="AT94" s="71"/>
      <c r="AU94" s="72"/>
      <c r="AV94" s="71"/>
      <c r="AW94" s="72"/>
      <c r="AX94" s="73"/>
      <c r="AY94" s="74"/>
      <c r="AZ94" s="72"/>
      <c r="BA94" s="72"/>
    </row>
    <row r="95" spans="1:53" x14ac:dyDescent="0.25">
      <c r="A95" s="232" t="s">
        <v>269</v>
      </c>
      <c r="B95" s="200" t="s">
        <v>72</v>
      </c>
      <c r="C95" s="71" t="s">
        <v>441</v>
      </c>
      <c r="D95" s="71" t="s">
        <v>442</v>
      </c>
      <c r="E95" s="71" t="s">
        <v>300</v>
      </c>
      <c r="F95" s="202">
        <f>SUMPRODUCT(($A:$A=racers8[[#This Row],[Cat]])*($G:$G&gt;racers8[[#This Row],[2017 ARC Series Points]]))+1</f>
        <v>49</v>
      </c>
      <c r="G95" s="282">
        <f>SUM(O95,P95,R95)</f>
        <v>0</v>
      </c>
      <c r="H95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95" s="319">
        <v>0</v>
      </c>
      <c r="J95" s="79">
        <v>0</v>
      </c>
      <c r="K95" s="80">
        <v>0</v>
      </c>
      <c r="L95" s="217">
        <v>0</v>
      </c>
      <c r="M95" s="320">
        <v>0</v>
      </c>
      <c r="N95" s="217">
        <v>0</v>
      </c>
      <c r="O95" s="320">
        <f>SUM(Q95,S95,W95,AA95,AG95,AL95,AP95)</f>
        <v>0</v>
      </c>
      <c r="P95" s="213">
        <f>SUM(T95,Y95,AB95,AF95,AH95,AJ95,AM95,AR95)</f>
        <v>0</v>
      </c>
      <c r="Q95" s="214">
        <f>SUM(U95,X95,Z95, AC95, AE95, AI95, AK95, AN95, AQ95)</f>
        <v>0</v>
      </c>
      <c r="R95" s="221">
        <f>SUM(V95,AO95, AD95)</f>
        <v>0</v>
      </c>
      <c r="S95" s="321"/>
      <c r="T95" s="72"/>
      <c r="U95" s="73"/>
      <c r="V95" s="74"/>
      <c r="W95" s="72"/>
      <c r="X95" s="73"/>
      <c r="Y95" s="71"/>
      <c r="Z95" s="74"/>
      <c r="AA95" s="71"/>
      <c r="AB95" s="73"/>
      <c r="AC95" s="72"/>
      <c r="AD95" s="73"/>
      <c r="AE95" s="73"/>
      <c r="AF95" s="71"/>
      <c r="AG95" s="75"/>
      <c r="AH95" s="72"/>
      <c r="AI95" s="74"/>
      <c r="AJ95" s="73"/>
      <c r="AK95" s="71"/>
      <c r="AL95" s="71"/>
      <c r="AM95" s="72"/>
      <c r="AN95" s="73"/>
      <c r="AO95" s="74"/>
      <c r="AP95" s="73"/>
      <c r="AQ95" s="73"/>
      <c r="AR95" s="73"/>
      <c r="AS95" s="72"/>
      <c r="AT95" s="71"/>
      <c r="AU95" s="72"/>
      <c r="AV95" s="71"/>
      <c r="AW95" s="72"/>
      <c r="AX95" s="73"/>
      <c r="AY95" s="74"/>
      <c r="AZ95" s="72"/>
      <c r="BA95" s="72"/>
    </row>
    <row r="96" spans="1:53" x14ac:dyDescent="0.25">
      <c r="A96" s="232" t="s">
        <v>269</v>
      </c>
      <c r="B96" s="200" t="s">
        <v>72</v>
      </c>
      <c r="C96" s="69" t="s">
        <v>472</v>
      </c>
      <c r="D96" s="69" t="s">
        <v>473</v>
      </c>
      <c r="E96" s="69" t="s">
        <v>84</v>
      </c>
      <c r="F96" s="202">
        <f>SUMPRODUCT(($A:$A=racers8[[#This Row],[Cat]])*($G:$G&gt;racers8[[#This Row],[2017 ARC Series Points]]))+1</f>
        <v>49</v>
      </c>
      <c r="G96" s="282">
        <f>SUM(O96,P96,R96)</f>
        <v>0</v>
      </c>
      <c r="H96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96" s="319">
        <v>0</v>
      </c>
      <c r="J96" s="79">
        <v>0</v>
      </c>
      <c r="K96" s="80">
        <v>0</v>
      </c>
      <c r="L96" s="217">
        <v>0</v>
      </c>
      <c r="M96" s="320">
        <v>0</v>
      </c>
      <c r="N96" s="217">
        <v>0</v>
      </c>
      <c r="O96" s="320">
        <f>SUM(Q96,S96,W96,AA96,AG96,AL96,AP96)</f>
        <v>0</v>
      </c>
      <c r="P96" s="213">
        <f>SUM(T96,Y96,AB96,AF96,AH96,AJ96,AM96,AR96)</f>
        <v>0</v>
      </c>
      <c r="Q96" s="214">
        <f>SUM(U96,X96,Z96, AC96, AE96, AI96, AK96, AN96, AQ96)</f>
        <v>0</v>
      </c>
      <c r="R96" s="221">
        <f>SUM(V96,AO96, AD96)</f>
        <v>0</v>
      </c>
      <c r="S96" s="321"/>
      <c r="T96" s="72"/>
      <c r="U96" s="73"/>
      <c r="V96" s="74"/>
      <c r="W96" s="72"/>
      <c r="X96" s="73"/>
      <c r="Y96" s="71"/>
      <c r="Z96" s="74"/>
      <c r="AA96" s="71"/>
      <c r="AB96" s="73"/>
      <c r="AC96" s="72"/>
      <c r="AD96" s="73"/>
      <c r="AE96" s="73"/>
      <c r="AF96" s="71"/>
      <c r="AG96" s="75"/>
      <c r="AH96" s="72"/>
      <c r="AI96" s="74"/>
      <c r="AJ96" s="73"/>
      <c r="AK96" s="71"/>
      <c r="AL96" s="71"/>
      <c r="AM96" s="72"/>
      <c r="AN96" s="73"/>
      <c r="AO96" s="74"/>
      <c r="AP96" s="73"/>
      <c r="AQ96" s="73"/>
      <c r="AR96" s="73"/>
      <c r="AS96" s="72"/>
      <c r="AT96" s="71"/>
      <c r="AU96" s="72"/>
      <c r="AV96" s="71"/>
      <c r="AW96" s="72"/>
      <c r="AX96" s="73"/>
      <c r="AY96" s="74"/>
      <c r="AZ96" s="72"/>
      <c r="BA96" s="72"/>
    </row>
    <row r="97" spans="1:53" x14ac:dyDescent="0.25">
      <c r="A97" s="232" t="s">
        <v>269</v>
      </c>
      <c r="B97" s="200" t="s">
        <v>72</v>
      </c>
      <c r="C97" s="71" t="s">
        <v>447</v>
      </c>
      <c r="D97" s="71" t="s">
        <v>178</v>
      </c>
      <c r="E97" s="71" t="s">
        <v>126</v>
      </c>
      <c r="F97" s="202">
        <f>SUMPRODUCT(($A:$A=racers8[[#This Row],[Cat]])*($G:$G&gt;racers8[[#This Row],[2017 ARC Series Points]]))+1</f>
        <v>49</v>
      </c>
      <c r="G97" s="282">
        <f>SUM(O97,P97,R97)</f>
        <v>0</v>
      </c>
      <c r="H97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97" s="319">
        <v>0</v>
      </c>
      <c r="J97" s="79">
        <v>0</v>
      </c>
      <c r="K97" s="80">
        <v>0</v>
      </c>
      <c r="L97" s="217">
        <v>0</v>
      </c>
      <c r="M97" s="320">
        <v>0</v>
      </c>
      <c r="N97" s="217">
        <v>0</v>
      </c>
      <c r="O97" s="320">
        <f>SUM(Q97,S97,W97,AA97,AG97,AL97,AP97)</f>
        <v>0</v>
      </c>
      <c r="P97" s="213">
        <f>SUM(T97,Y97,AB97,AF97,AH97,AJ97,AM97,AR97)</f>
        <v>0</v>
      </c>
      <c r="Q97" s="214">
        <f>SUM(U97,X97,Z97, AC97, AE97, AI97, AK97, AN97, AQ97)</f>
        <v>0</v>
      </c>
      <c r="R97" s="221">
        <f>SUM(V97,AO97, AD97)</f>
        <v>0</v>
      </c>
      <c r="S97" s="321"/>
      <c r="T97" s="72"/>
      <c r="U97" s="73"/>
      <c r="V97" s="74"/>
      <c r="W97" s="72"/>
      <c r="X97" s="73"/>
      <c r="Y97" s="71"/>
      <c r="Z97" s="74"/>
      <c r="AA97" s="71"/>
      <c r="AB97" s="73"/>
      <c r="AC97" s="72"/>
      <c r="AD97" s="73"/>
      <c r="AE97" s="73"/>
      <c r="AF97" s="71"/>
      <c r="AG97" s="75"/>
      <c r="AH97" s="72"/>
      <c r="AI97" s="74"/>
      <c r="AJ97" s="73"/>
      <c r="AK97" s="71"/>
      <c r="AL97" s="71"/>
      <c r="AM97" s="72"/>
      <c r="AN97" s="73"/>
      <c r="AO97" s="74"/>
      <c r="AP97" s="73"/>
      <c r="AQ97" s="73"/>
      <c r="AR97" s="73"/>
      <c r="AS97" s="72"/>
      <c r="AT97" s="71"/>
      <c r="AU97" s="72"/>
      <c r="AV97" s="71"/>
      <c r="AW97" s="72"/>
      <c r="AX97" s="73"/>
      <c r="AY97" s="74"/>
      <c r="AZ97" s="72"/>
      <c r="BA97" s="72"/>
    </row>
    <row r="98" spans="1:53" x14ac:dyDescent="0.25">
      <c r="A98" s="232" t="s">
        <v>269</v>
      </c>
      <c r="B98" s="200" t="s">
        <v>72</v>
      </c>
      <c r="C98" s="71" t="s">
        <v>637</v>
      </c>
      <c r="D98" s="71" t="s">
        <v>638</v>
      </c>
      <c r="E98" s="71" t="s">
        <v>56</v>
      </c>
      <c r="F98" s="202">
        <f>SUMPRODUCT(($A:$A=racers8[[#This Row],[Cat]])*($G:$G&gt;racers8[[#This Row],[2017 ARC Series Points]]))+1</f>
        <v>49</v>
      </c>
      <c r="G98" s="282">
        <f>SUM(O98,P98,R98)</f>
        <v>0</v>
      </c>
      <c r="H98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98" s="319">
        <v>0</v>
      </c>
      <c r="J98" s="79">
        <v>0</v>
      </c>
      <c r="K98" s="80">
        <v>0</v>
      </c>
      <c r="L98" s="217">
        <v>0</v>
      </c>
      <c r="M98" s="320">
        <v>0</v>
      </c>
      <c r="N98" s="217">
        <v>0</v>
      </c>
      <c r="O98" s="320">
        <f>SUM(Q98,S98,W98,AA98,AG98,AL98,AP98)</f>
        <v>0</v>
      </c>
      <c r="P98" s="213">
        <f>SUM(T98,Y98,AB98,AF98,AH98,AJ98,AM98,AR98)</f>
        <v>0</v>
      </c>
      <c r="Q98" s="214">
        <f>SUM(U98,X98,Z98, AC98, AE98, AI98, AK98, AN98, AQ98)</f>
        <v>0</v>
      </c>
      <c r="R98" s="221">
        <f>SUM(V98,AO98, AD98)</f>
        <v>0</v>
      </c>
      <c r="S98" s="321"/>
      <c r="T98" s="72"/>
      <c r="U98" s="73"/>
      <c r="V98" s="74"/>
      <c r="W98" s="72"/>
      <c r="X98" s="73"/>
      <c r="Y98" s="71"/>
      <c r="Z98" s="74"/>
      <c r="AA98" s="71"/>
      <c r="AB98" s="73"/>
      <c r="AC98" s="72"/>
      <c r="AD98" s="73"/>
      <c r="AE98" s="73"/>
      <c r="AF98" s="71"/>
      <c r="AG98" s="75"/>
      <c r="AH98" s="72"/>
      <c r="AI98" s="74"/>
      <c r="AJ98" s="73"/>
      <c r="AK98" s="71"/>
      <c r="AL98" s="71"/>
      <c r="AM98" s="72"/>
      <c r="AN98" s="73"/>
      <c r="AO98" s="74"/>
      <c r="AP98" s="73"/>
      <c r="AQ98" s="73"/>
      <c r="AR98" s="73"/>
      <c r="AS98" s="72"/>
      <c r="AT98" s="71"/>
      <c r="AU98" s="72"/>
      <c r="AV98" s="71"/>
      <c r="AW98" s="72"/>
      <c r="AX98" s="73"/>
      <c r="AY98" s="74"/>
      <c r="AZ98" s="72"/>
      <c r="BA98" s="72"/>
    </row>
    <row r="99" spans="1:53" x14ac:dyDescent="0.25">
      <c r="A99" s="232" t="s">
        <v>269</v>
      </c>
      <c r="B99" s="366" t="s">
        <v>72</v>
      </c>
      <c r="C99" s="69" t="s">
        <v>394</v>
      </c>
      <c r="D99" s="69" t="s">
        <v>116</v>
      </c>
      <c r="E99" s="69" t="s">
        <v>104</v>
      </c>
      <c r="F99" s="202">
        <f>SUMPRODUCT(($A:$A=racers8[[#This Row],[Cat]])*($G:$G&gt;racers8[[#This Row],[2017 ARC Series Points]]))+1</f>
        <v>49</v>
      </c>
      <c r="G99" s="282">
        <f>SUM(O99,P99,R99)</f>
        <v>0</v>
      </c>
      <c r="H99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99" s="319">
        <v>0</v>
      </c>
      <c r="J99" s="79">
        <v>0</v>
      </c>
      <c r="K99" s="80">
        <v>0</v>
      </c>
      <c r="L99" s="217">
        <v>0</v>
      </c>
      <c r="M99" s="320">
        <v>0</v>
      </c>
      <c r="N99" s="217">
        <v>0</v>
      </c>
      <c r="O99" s="320">
        <f>SUM(Q99,S99,W99,AA99,AG99,AL99,AP99)</f>
        <v>0</v>
      </c>
      <c r="P99" s="213">
        <f>SUM(T99,Y99,AB99,AF99,AH99,AJ99,AM99,AR99)</f>
        <v>0</v>
      </c>
      <c r="Q99" s="214">
        <f>SUM(U99,X99,Z99, AC99, AE99, AI99, AK99, AN99, AQ99)</f>
        <v>0</v>
      </c>
      <c r="R99" s="221">
        <f>SUM(V99,AO99, AD99)</f>
        <v>0</v>
      </c>
      <c r="S99" s="321"/>
      <c r="T99" s="72"/>
      <c r="U99" s="73"/>
      <c r="V99" s="74"/>
      <c r="W99" s="72"/>
      <c r="X99" s="73"/>
      <c r="Y99" s="71"/>
      <c r="Z99" s="74"/>
      <c r="AA99" s="71"/>
      <c r="AB99" s="73"/>
      <c r="AC99" s="72"/>
      <c r="AD99" s="73"/>
      <c r="AE99" s="73"/>
      <c r="AF99" s="71"/>
      <c r="AG99" s="75"/>
      <c r="AH99" s="72"/>
      <c r="AI99" s="74"/>
      <c r="AJ99" s="73"/>
      <c r="AK99" s="71"/>
      <c r="AL99" s="71"/>
      <c r="AM99" s="72"/>
      <c r="AN99" s="73"/>
      <c r="AO99" s="74"/>
      <c r="AP99" s="73"/>
      <c r="AQ99" s="73"/>
      <c r="AR99" s="73"/>
      <c r="AS99" s="72"/>
      <c r="AT99" s="71"/>
      <c r="AU99" s="72"/>
      <c r="AV99" s="71"/>
      <c r="AW99" s="72"/>
      <c r="AX99" s="73"/>
      <c r="AY99" s="74"/>
      <c r="AZ99" s="72"/>
      <c r="BA99" s="72"/>
    </row>
    <row r="100" spans="1:53" x14ac:dyDescent="0.25">
      <c r="A100" s="232" t="s">
        <v>269</v>
      </c>
      <c r="B100" s="366" t="s">
        <v>72</v>
      </c>
      <c r="C100" s="69" t="s">
        <v>477</v>
      </c>
      <c r="D100" s="69" t="s">
        <v>478</v>
      </c>
      <c r="E100" s="69" t="s">
        <v>107</v>
      </c>
      <c r="F100" s="202">
        <f>SUMPRODUCT(($A:$A=racers8[[#This Row],[Cat]])*($G:$G&gt;racers8[[#This Row],[2017 ARC Series Points]]))+1</f>
        <v>49</v>
      </c>
      <c r="G100" s="282">
        <f>SUM(O100,P100,R100)</f>
        <v>0</v>
      </c>
      <c r="H100" s="78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0</v>
      </c>
      <c r="I100" s="319">
        <v>0</v>
      </c>
      <c r="J100" s="79">
        <v>0</v>
      </c>
      <c r="K100" s="80">
        <v>0</v>
      </c>
      <c r="L100" s="217">
        <v>0</v>
      </c>
      <c r="M100" s="320">
        <v>0</v>
      </c>
      <c r="N100" s="217">
        <v>0</v>
      </c>
      <c r="O100" s="320">
        <f>SUM(Q100,S100,W100,AA100,AG100,AL100,AP100)</f>
        <v>0</v>
      </c>
      <c r="P100" s="213">
        <f>SUM(T100,Y100,AB100,AF100,AH100,AJ100,AM100,AR100)</f>
        <v>0</v>
      </c>
      <c r="Q100" s="214">
        <f>SUM(U100,X100,Z100, AC100, AE100, AI100, AK100, AN100, AQ100)</f>
        <v>0</v>
      </c>
      <c r="R100" s="221">
        <f>SUM(V100,AO100, AD100)</f>
        <v>0</v>
      </c>
      <c r="S100" s="321"/>
      <c r="T100" s="72"/>
      <c r="U100" s="73"/>
      <c r="V100" s="74"/>
      <c r="W100" s="72"/>
      <c r="X100" s="73"/>
      <c r="Y100" s="71"/>
      <c r="Z100" s="74"/>
      <c r="AA100" s="71"/>
      <c r="AB100" s="73"/>
      <c r="AC100" s="72"/>
      <c r="AD100" s="73"/>
      <c r="AE100" s="73"/>
      <c r="AF100" s="71"/>
      <c r="AG100" s="75"/>
      <c r="AH100" s="72"/>
      <c r="AI100" s="74"/>
      <c r="AJ100" s="73"/>
      <c r="AK100" s="71"/>
      <c r="AL100" s="71"/>
      <c r="AM100" s="72"/>
      <c r="AN100" s="73"/>
      <c r="AO100" s="74"/>
      <c r="AP100" s="73"/>
      <c r="AQ100" s="73"/>
      <c r="AR100" s="73"/>
      <c r="AS100" s="72"/>
      <c r="AT100" s="71"/>
      <c r="AU100" s="72"/>
      <c r="AV100" s="71"/>
      <c r="AW100" s="72"/>
      <c r="AX100" s="73"/>
      <c r="AY100" s="74"/>
      <c r="AZ100" s="72"/>
      <c r="BA100" s="72"/>
    </row>
  </sheetData>
  <conditionalFormatting sqref="H1:H1048576">
    <cfRule type="expression" dxfId="85" priority="2">
      <formula>"AND([@Cat]=""3M"",[@[Total Upgrade Points]]=50)"</formula>
    </cfRule>
  </conditionalFormatting>
  <conditionalFormatting sqref="B94:E94">
    <cfRule type="expression" dxfId="84" priority="1">
      <formula>" =MOD(ROW(),2)=0"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Teams!$A:$A</xm:f>
          </x14:formula1>
          <xm:sqref>E1:E1048576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4"/>
  <sheetViews>
    <sheetView zoomScale="80" zoomScaleNormal="80" workbookViewId="0">
      <pane ySplit="1" topLeftCell="A30" activePane="bottomLeft" state="frozen"/>
      <selection activeCell="AL1" sqref="AL1:AL1048576"/>
      <selection pane="bottomLeft" activeCell="A41" sqref="A41:XFD41"/>
    </sheetView>
  </sheetViews>
  <sheetFormatPr defaultColWidth="8.85546875" defaultRowHeight="15" x14ac:dyDescent="0.25"/>
  <cols>
    <col min="1" max="1" width="5.7109375" style="86" customWidth="1"/>
    <col min="2" max="2" width="9" style="86" customWidth="1"/>
    <col min="3" max="3" width="21" style="26" bestFit="1" customWidth="1"/>
    <col min="4" max="4" width="13.140625" style="26" bestFit="1" customWidth="1"/>
    <col min="5" max="5" width="39.140625" style="26" bestFit="1" customWidth="1"/>
    <col min="6" max="6" width="7.140625" style="87" customWidth="1"/>
    <col min="7" max="7" width="7.85546875" style="87" bestFit="1" customWidth="1"/>
    <col min="8" max="8" width="8.42578125" style="88" bestFit="1" customWidth="1"/>
    <col min="9" max="10" width="7.85546875" style="89" customWidth="1"/>
    <col min="11" max="11" width="7.85546875" style="90" customWidth="1"/>
    <col min="12" max="15" width="7.85546875" style="89" customWidth="1"/>
    <col min="16" max="16" width="7.85546875" style="91" customWidth="1"/>
    <col min="17" max="17" width="7.85546875" style="92" customWidth="1"/>
    <col min="18" max="18" width="7.85546875" style="93" customWidth="1"/>
    <col min="19" max="19" width="3.5703125" style="26" customWidth="1"/>
    <col min="20" max="20" width="3.5703125" style="94" customWidth="1"/>
    <col min="21" max="21" width="3.5703125" style="95" customWidth="1"/>
    <col min="22" max="22" width="3.5703125" style="96" customWidth="1"/>
    <col min="23" max="23" width="3.5703125" style="94" customWidth="1"/>
    <col min="24" max="24" width="3.5703125" style="95" customWidth="1"/>
    <col min="25" max="25" width="3.5703125" style="26" customWidth="1"/>
    <col min="26" max="26" width="3.5703125" style="96" customWidth="1"/>
    <col min="27" max="27" width="3.5703125" style="26" customWidth="1"/>
    <col min="28" max="28" width="3.5703125" style="95" customWidth="1"/>
    <col min="29" max="29" width="3.5703125" style="94" customWidth="1"/>
    <col min="30" max="31" width="3.5703125" style="95" customWidth="1"/>
    <col min="32" max="32" width="3.5703125" style="26" customWidth="1"/>
    <col min="33" max="33" width="3.5703125" style="97" customWidth="1"/>
    <col min="34" max="34" width="3.5703125" style="94" customWidth="1"/>
    <col min="35" max="35" width="3.5703125" style="96" customWidth="1"/>
    <col min="36" max="36" width="3.5703125" style="95" customWidth="1"/>
    <col min="37" max="37" width="3.5703125" style="26" bestFit="1" customWidth="1"/>
    <col min="38" max="38" width="3.5703125" style="26" customWidth="1"/>
    <col min="39" max="39" width="3.5703125" style="94" bestFit="1" customWidth="1"/>
    <col min="40" max="40" width="3.5703125" style="95" bestFit="1" customWidth="1"/>
    <col min="41" max="41" width="3.5703125" style="96" bestFit="1" customWidth="1"/>
    <col min="42" max="42" width="3.5703125" style="95" customWidth="1"/>
    <col min="43" max="43" width="3.5703125" style="95" bestFit="1" customWidth="1"/>
    <col min="44" max="44" width="3.7109375" style="95" bestFit="1" customWidth="1"/>
    <col min="45" max="45" width="3.7109375" style="94" bestFit="1" customWidth="1"/>
    <col min="46" max="46" width="3.7109375" style="26" bestFit="1" customWidth="1"/>
    <col min="47" max="47" width="3.7109375" style="94" bestFit="1" customWidth="1"/>
    <col min="48" max="48" width="3.7109375" style="26" bestFit="1" customWidth="1"/>
    <col min="49" max="49" width="3.7109375" style="94" bestFit="1" customWidth="1"/>
    <col min="50" max="50" width="3.7109375" style="95" bestFit="1" customWidth="1"/>
    <col min="51" max="51" width="3.7109375" style="96" bestFit="1" customWidth="1"/>
    <col min="52" max="53" width="3.7109375" style="94" bestFit="1" customWidth="1"/>
    <col min="54" max="16384" width="8.85546875" style="26"/>
  </cols>
  <sheetData>
    <row r="1" spans="1:53" ht="124.9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11</v>
      </c>
      <c r="M1" s="7" t="s">
        <v>12</v>
      </c>
      <c r="N1" s="11" t="s">
        <v>13</v>
      </c>
      <c r="O1" s="12" t="s">
        <v>14</v>
      </c>
      <c r="P1" s="13" t="s">
        <v>15</v>
      </c>
      <c r="Q1" s="14" t="s">
        <v>16</v>
      </c>
      <c r="R1" s="15" t="s">
        <v>17</v>
      </c>
      <c r="S1" s="393" t="s">
        <v>18</v>
      </c>
      <c r="T1" s="16" t="s">
        <v>19</v>
      </c>
      <c r="U1" s="17" t="s">
        <v>20</v>
      </c>
      <c r="V1" s="18" t="s">
        <v>21</v>
      </c>
      <c r="W1" s="19" t="s">
        <v>22</v>
      </c>
      <c r="X1" s="17" t="s">
        <v>23</v>
      </c>
      <c r="Y1" s="16" t="s">
        <v>24</v>
      </c>
      <c r="Z1" s="20" t="s">
        <v>25</v>
      </c>
      <c r="AA1" s="19" t="s">
        <v>883</v>
      </c>
      <c r="AB1" s="16" t="s">
        <v>27</v>
      </c>
      <c r="AC1" s="17" t="s">
        <v>28</v>
      </c>
      <c r="AD1" s="21" t="s">
        <v>29</v>
      </c>
      <c r="AE1" s="22" t="s">
        <v>911</v>
      </c>
      <c r="AF1" s="16" t="s">
        <v>31</v>
      </c>
      <c r="AG1" s="23" t="s">
        <v>32</v>
      </c>
      <c r="AH1" s="16" t="s">
        <v>33</v>
      </c>
      <c r="AI1" s="17" t="s">
        <v>34</v>
      </c>
      <c r="AJ1" s="16" t="s">
        <v>35</v>
      </c>
      <c r="AK1" s="22" t="s">
        <v>36</v>
      </c>
      <c r="AL1" s="392" t="s">
        <v>945</v>
      </c>
      <c r="AM1" s="16" t="s">
        <v>37</v>
      </c>
      <c r="AN1" s="17" t="s">
        <v>38</v>
      </c>
      <c r="AO1" s="24" t="s">
        <v>39</v>
      </c>
      <c r="AP1" s="23" t="s">
        <v>946</v>
      </c>
      <c r="AQ1" s="17" t="s">
        <v>947</v>
      </c>
      <c r="AR1" s="25" t="s">
        <v>42</v>
      </c>
      <c r="AS1" s="17" t="s">
        <v>43</v>
      </c>
      <c r="AT1" s="24" t="s">
        <v>44</v>
      </c>
      <c r="AU1" s="16" t="s">
        <v>45</v>
      </c>
      <c r="AV1" s="25" t="s">
        <v>46</v>
      </c>
      <c r="AW1" s="16" t="s">
        <v>47</v>
      </c>
      <c r="AX1" s="17" t="s">
        <v>48</v>
      </c>
      <c r="AY1" s="24" t="s">
        <v>49</v>
      </c>
      <c r="AZ1" s="16" t="s">
        <v>50</v>
      </c>
      <c r="BA1" s="25" t="s">
        <v>51</v>
      </c>
    </row>
    <row r="2" spans="1:53" x14ac:dyDescent="0.25">
      <c r="A2" s="47" t="s">
        <v>422</v>
      </c>
      <c r="B2" s="48" t="s">
        <v>72</v>
      </c>
      <c r="C2" s="49" t="s">
        <v>494</v>
      </c>
      <c r="D2" s="49" t="s">
        <v>93</v>
      </c>
      <c r="E2" s="49" t="s">
        <v>67</v>
      </c>
      <c r="F2" s="30">
        <f>SUMPRODUCT(($A:$A=racers7[[#This Row],[Cat]])*($G:$G&gt;racers7[[#This Row],[2017 ARC Series Points]]))+1</f>
        <v>1</v>
      </c>
      <c r="G2" s="31">
        <f>SUM(O2,P2,R2)</f>
        <v>65</v>
      </c>
      <c r="H2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40</v>
      </c>
      <c r="I2" s="33">
        <v>0</v>
      </c>
      <c r="J2" s="65">
        <v>0</v>
      </c>
      <c r="K2" s="57">
        <v>0</v>
      </c>
      <c r="L2" s="58">
        <v>4</v>
      </c>
      <c r="M2" s="35">
        <v>0</v>
      </c>
      <c r="N2" s="59">
        <v>0</v>
      </c>
      <c r="O2" s="36">
        <f>SUM(Q2,S2,W2,AA2,AG2,AL2,AP2)</f>
        <v>20</v>
      </c>
      <c r="P2" s="37">
        <f>SUM(T2,Y2,AB2,AF2,AH2,AJ2,AM2,AR2)</f>
        <v>20</v>
      </c>
      <c r="Q2" s="38">
        <f>SUM(U2,X2,Z2, AC2, AE2, AI2, AK2, AN2, AQ2)</f>
        <v>0</v>
      </c>
      <c r="R2" s="39">
        <f>SUM(V2,AO2, AD2)</f>
        <v>25</v>
      </c>
      <c r="S2" s="53"/>
      <c r="T2" s="41"/>
      <c r="U2" s="42"/>
      <c r="V2" s="43"/>
      <c r="W2" s="41"/>
      <c r="X2" s="42"/>
      <c r="Y2" s="54"/>
      <c r="Z2" s="43"/>
      <c r="AA2" s="54">
        <v>20</v>
      </c>
      <c r="AB2" s="42">
        <v>20</v>
      </c>
      <c r="AC2" s="41"/>
      <c r="AD2" s="42">
        <v>25</v>
      </c>
      <c r="AE2" s="42"/>
      <c r="AF2" s="54"/>
      <c r="AG2" s="45"/>
      <c r="AH2" s="41"/>
      <c r="AI2" s="43"/>
      <c r="AJ2" s="42"/>
      <c r="AK2" s="54"/>
      <c r="AL2" s="54"/>
      <c r="AM2" s="41"/>
      <c r="AN2" s="42"/>
      <c r="AO2" s="43"/>
      <c r="AP2" s="42"/>
      <c r="AQ2" s="42"/>
      <c r="AR2" s="46"/>
      <c r="AS2" s="41"/>
      <c r="AT2" s="54"/>
      <c r="AU2" s="41"/>
      <c r="AV2" s="54"/>
      <c r="AW2" s="41"/>
      <c r="AX2" s="42"/>
      <c r="AY2" s="43"/>
      <c r="AZ2" s="41"/>
      <c r="BA2" s="41"/>
    </row>
    <row r="3" spans="1:53" x14ac:dyDescent="0.25">
      <c r="A3" s="27" t="s">
        <v>422</v>
      </c>
      <c r="B3" s="55" t="s">
        <v>72</v>
      </c>
      <c r="C3" s="49" t="s">
        <v>427</v>
      </c>
      <c r="D3" s="49" t="s">
        <v>101</v>
      </c>
      <c r="E3" s="49" t="s">
        <v>70</v>
      </c>
      <c r="F3" s="30">
        <f>SUMPRODUCT(($A:$A=racers7[[#This Row],[Cat]])*($G:$G&gt;racers7[[#This Row],[2017 ARC Series Points]]))+1</f>
        <v>2</v>
      </c>
      <c r="G3" s="31">
        <f>SUM(O3,P3,R3)</f>
        <v>60</v>
      </c>
      <c r="H3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20</v>
      </c>
      <c r="I3" s="33">
        <v>0</v>
      </c>
      <c r="J3" s="65">
        <v>0</v>
      </c>
      <c r="K3" s="57">
        <v>0</v>
      </c>
      <c r="L3" s="58">
        <v>75</v>
      </c>
      <c r="M3" s="35">
        <v>0</v>
      </c>
      <c r="N3" s="59">
        <v>0</v>
      </c>
      <c r="O3" s="36">
        <f>SUM(Q3,S3,W3,AA3,AG3,AL3,AP3)</f>
        <v>0</v>
      </c>
      <c r="P3" s="37">
        <f>SUM(T3,Y3,AB3,AF3,AH3,AJ3,AM3,AR3)</f>
        <v>60</v>
      </c>
      <c r="Q3" s="38">
        <f>SUM(U3,X3,Z3, AC3, AE3, AI3, AK3, AN3, AQ3)</f>
        <v>0</v>
      </c>
      <c r="R3" s="39">
        <f>SUM(V3,AO3, AD3)</f>
        <v>0</v>
      </c>
      <c r="S3" s="40"/>
      <c r="T3" s="41"/>
      <c r="U3" s="42"/>
      <c r="V3" s="43"/>
      <c r="W3" s="41"/>
      <c r="X3" s="42"/>
      <c r="Y3" s="44"/>
      <c r="Z3" s="43"/>
      <c r="AA3" s="44"/>
      <c r="AB3" s="42"/>
      <c r="AC3" s="41"/>
      <c r="AD3" s="42"/>
      <c r="AE3" s="43"/>
      <c r="AF3" s="44">
        <v>20</v>
      </c>
      <c r="AG3" s="45"/>
      <c r="AH3" s="41">
        <v>20</v>
      </c>
      <c r="AI3" s="43"/>
      <c r="AJ3" s="42">
        <v>20</v>
      </c>
      <c r="AK3" s="44"/>
      <c r="AL3" s="44"/>
      <c r="AM3" s="41"/>
      <c r="AN3" s="42"/>
      <c r="AO3" s="43"/>
      <c r="AP3" s="42"/>
      <c r="AQ3" s="42"/>
      <c r="AR3" s="46"/>
      <c r="AS3" s="41"/>
      <c r="AT3" s="44"/>
      <c r="AU3" s="41"/>
      <c r="AV3" s="44"/>
      <c r="AW3" s="41"/>
      <c r="AX3" s="42"/>
      <c r="AY3" s="43"/>
      <c r="AZ3" s="41"/>
      <c r="BA3" s="41"/>
    </row>
    <row r="4" spans="1:53" x14ac:dyDescent="0.25">
      <c r="A4" s="27" t="s">
        <v>422</v>
      </c>
      <c r="B4" s="28" t="s">
        <v>72</v>
      </c>
      <c r="C4" s="29" t="s">
        <v>819</v>
      </c>
      <c r="D4" s="29" t="s">
        <v>818</v>
      </c>
      <c r="E4" s="29" t="s">
        <v>123</v>
      </c>
      <c r="F4" s="30">
        <f>SUMPRODUCT(($A:$A=racers7[[#This Row],[Cat]])*($G:$G&gt;racers7[[#This Row],[2017 ARC Series Points]]))+1</f>
        <v>3</v>
      </c>
      <c r="G4" s="31">
        <f>SUM(O4,P4,R4)</f>
        <v>56</v>
      </c>
      <c r="H4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50</v>
      </c>
      <c r="I4" s="33">
        <v>0</v>
      </c>
      <c r="J4" s="65">
        <v>0</v>
      </c>
      <c r="K4" s="185">
        <v>0</v>
      </c>
      <c r="L4" s="186">
        <v>0</v>
      </c>
      <c r="M4" s="35">
        <v>0</v>
      </c>
      <c r="N4" s="59">
        <v>0</v>
      </c>
      <c r="O4" s="36">
        <f>SUM(Q4,S4,W4,AA4,AG4,AL4,AP4)</f>
        <v>48</v>
      </c>
      <c r="P4" s="37">
        <f>SUM(T4,Y4,AB4,AF4,AH4,AJ4,AM4,AR4)</f>
        <v>8</v>
      </c>
      <c r="Q4" s="38">
        <f>SUM(U4,X4,Z4, AC4, AE4, AI4, AK4, AN4, AQ4)</f>
        <v>40</v>
      </c>
      <c r="R4" s="39">
        <f>SUM(V4,AO4, AD4)</f>
        <v>0</v>
      </c>
      <c r="S4" s="40"/>
      <c r="T4" s="41"/>
      <c r="U4" s="42"/>
      <c r="V4" s="43"/>
      <c r="W4" s="41"/>
      <c r="X4" s="42"/>
      <c r="Y4" s="44"/>
      <c r="Z4" s="43">
        <v>20</v>
      </c>
      <c r="AA4" s="44"/>
      <c r="AB4" s="42"/>
      <c r="AC4" s="41"/>
      <c r="AD4" s="42"/>
      <c r="AE4" s="42"/>
      <c r="AF4" s="44"/>
      <c r="AG4" s="45"/>
      <c r="AH4" s="41"/>
      <c r="AI4" s="43"/>
      <c r="AJ4" s="42"/>
      <c r="AK4" s="44"/>
      <c r="AL4" s="44"/>
      <c r="AM4" s="41"/>
      <c r="AN4" s="42"/>
      <c r="AO4" s="43"/>
      <c r="AP4" s="42">
        <v>8</v>
      </c>
      <c r="AQ4" s="42">
        <v>20</v>
      </c>
      <c r="AR4" s="46">
        <v>8</v>
      </c>
      <c r="AS4" s="41"/>
      <c r="AT4" s="44"/>
      <c r="AU4" s="41"/>
      <c r="AV4" s="44"/>
      <c r="AW4" s="41"/>
      <c r="AX4" s="42"/>
      <c r="AY4" s="43"/>
      <c r="AZ4" s="41"/>
      <c r="BA4" s="41"/>
    </row>
    <row r="5" spans="1:53" s="378" customFormat="1" x14ac:dyDescent="0.25">
      <c r="A5" s="67" t="s">
        <v>422</v>
      </c>
      <c r="B5" s="55" t="s">
        <v>72</v>
      </c>
      <c r="C5" s="49" t="s">
        <v>546</v>
      </c>
      <c r="D5" s="49" t="s">
        <v>547</v>
      </c>
      <c r="E5" s="49" t="s">
        <v>126</v>
      </c>
      <c r="F5" s="30">
        <f>SUMPRODUCT(($A:$A=racers7[[#This Row],[Cat]])*($G:$G&gt;racers7[[#This Row],[2017 ARC Series Points]]))+1</f>
        <v>4</v>
      </c>
      <c r="G5" s="31">
        <f>SUM(O5,P5,R5)</f>
        <v>54</v>
      </c>
      <c r="H5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40</v>
      </c>
      <c r="I5" s="33">
        <v>0</v>
      </c>
      <c r="J5" s="65">
        <v>0</v>
      </c>
      <c r="K5" s="57">
        <v>0</v>
      </c>
      <c r="L5" s="58">
        <v>0</v>
      </c>
      <c r="M5" s="35">
        <v>10</v>
      </c>
      <c r="N5" s="59">
        <v>0</v>
      </c>
      <c r="O5" s="36">
        <f>SUM(Q5,S5,W5,AA5,AG5,AL5,AP5)</f>
        <v>10</v>
      </c>
      <c r="P5" s="37">
        <f>SUM(T5,Y5,AB5,AF5,AH5,AJ5,AM5,AR5)</f>
        <v>24</v>
      </c>
      <c r="Q5" s="38">
        <f>SUM(U5,X5,Z5, AC5, AE5, AI5, AK5, AN5, AQ5)</f>
        <v>10</v>
      </c>
      <c r="R5" s="39">
        <f>SUM(V5,AO5, AD5)</f>
        <v>20</v>
      </c>
      <c r="S5" s="40"/>
      <c r="T5" s="41">
        <v>12</v>
      </c>
      <c r="U5" s="42"/>
      <c r="V5" s="43">
        <v>20</v>
      </c>
      <c r="W5" s="41"/>
      <c r="X5" s="42"/>
      <c r="Y5" s="44"/>
      <c r="Z5" s="43"/>
      <c r="AA5" s="44"/>
      <c r="AB5" s="42"/>
      <c r="AC5" s="41"/>
      <c r="AD5" s="42"/>
      <c r="AE5" s="43"/>
      <c r="AF5" s="44">
        <v>6</v>
      </c>
      <c r="AG5" s="45"/>
      <c r="AH5" s="41">
        <v>6</v>
      </c>
      <c r="AI5" s="43">
        <v>10</v>
      </c>
      <c r="AJ5" s="42"/>
      <c r="AK5" s="44"/>
      <c r="AL5" s="44"/>
      <c r="AM5" s="41"/>
      <c r="AN5" s="42"/>
      <c r="AO5" s="43"/>
      <c r="AP5" s="42"/>
      <c r="AQ5" s="42"/>
      <c r="AR5" s="46"/>
      <c r="AS5" s="41"/>
      <c r="AT5" s="44"/>
      <c r="AU5" s="41"/>
      <c r="AV5" s="44"/>
      <c r="AW5" s="41"/>
      <c r="AX5" s="42"/>
      <c r="AY5" s="43"/>
      <c r="AZ5" s="41"/>
      <c r="BA5" s="41"/>
    </row>
    <row r="6" spans="1:53" x14ac:dyDescent="0.25">
      <c r="A6" s="67" t="s">
        <v>422</v>
      </c>
      <c r="B6" s="55" t="s">
        <v>72</v>
      </c>
      <c r="C6" s="49" t="s">
        <v>418</v>
      </c>
      <c r="D6" s="49" t="s">
        <v>366</v>
      </c>
      <c r="E6" s="49" t="s">
        <v>104</v>
      </c>
      <c r="F6" s="30">
        <f>SUMPRODUCT(($A:$A=racers7[[#This Row],[Cat]])*($G:$G&gt;racers7[[#This Row],[2017 ARC Series Points]]))+1</f>
        <v>5</v>
      </c>
      <c r="G6" s="31">
        <f>SUM(O6,P6,R6)</f>
        <v>51</v>
      </c>
      <c r="H6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43</v>
      </c>
      <c r="I6" s="33">
        <v>5</v>
      </c>
      <c r="J6" s="65">
        <v>0</v>
      </c>
      <c r="K6" s="57">
        <v>8</v>
      </c>
      <c r="L6" s="58">
        <v>37</v>
      </c>
      <c r="M6" s="35">
        <v>0</v>
      </c>
      <c r="N6" s="59">
        <v>0</v>
      </c>
      <c r="O6" s="36">
        <f>SUM(Q6,S6,W6,AA6,AG6,AL6,AP6)</f>
        <v>10</v>
      </c>
      <c r="P6" s="37">
        <f>SUM(T6,Y6,AB6,AF6,AH6,AJ6,AM6,AR6)</f>
        <v>37</v>
      </c>
      <c r="Q6" s="38">
        <f>SUM(U6,X6,Z6, AC6, AE6, AI6, AK6, AN6, AQ6)</f>
        <v>0</v>
      </c>
      <c r="R6" s="39">
        <f>SUM(V6,AO6, AD6)</f>
        <v>4</v>
      </c>
      <c r="S6" s="40"/>
      <c r="T6" s="41"/>
      <c r="U6" s="42"/>
      <c r="V6" s="43">
        <v>4</v>
      </c>
      <c r="W6" s="41">
        <v>10</v>
      </c>
      <c r="X6" s="42"/>
      <c r="Y6" s="44"/>
      <c r="Z6" s="43"/>
      <c r="AA6" s="44"/>
      <c r="AB6" s="42"/>
      <c r="AC6" s="41"/>
      <c r="AD6" s="42"/>
      <c r="AE6" s="43"/>
      <c r="AF6" s="44">
        <v>4</v>
      </c>
      <c r="AG6" s="45"/>
      <c r="AH6" s="41"/>
      <c r="AI6" s="43"/>
      <c r="AJ6" s="42">
        <v>8</v>
      </c>
      <c r="AK6" s="44"/>
      <c r="AL6" s="44"/>
      <c r="AM6" s="41"/>
      <c r="AN6" s="42"/>
      <c r="AO6" s="43"/>
      <c r="AP6" s="42"/>
      <c r="AQ6" s="42"/>
      <c r="AR6" s="46">
        <v>25</v>
      </c>
      <c r="AS6" s="41"/>
      <c r="AT6" s="44"/>
      <c r="AU6" s="41"/>
      <c r="AV6" s="44"/>
      <c r="AW6" s="41"/>
      <c r="AX6" s="42"/>
      <c r="AY6" s="43"/>
      <c r="AZ6" s="41"/>
      <c r="BA6" s="41"/>
    </row>
    <row r="7" spans="1:53" x14ac:dyDescent="0.25">
      <c r="A7" s="47" t="s">
        <v>422</v>
      </c>
      <c r="B7" s="63" t="s">
        <v>72</v>
      </c>
      <c r="C7" s="64" t="s">
        <v>461</v>
      </c>
      <c r="D7" s="64" t="s">
        <v>362</v>
      </c>
      <c r="E7" s="64" t="s">
        <v>67</v>
      </c>
      <c r="F7" s="50">
        <f>SUMPRODUCT(($A:$A=racers7[[#This Row],[Cat]])*($G:$G&gt;racers7[[#This Row],[2017 ARC Series Points]]))+1</f>
        <v>6</v>
      </c>
      <c r="G7" s="31">
        <f>SUM(O7,P7,R7)</f>
        <v>41</v>
      </c>
      <c r="H7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38</v>
      </c>
      <c r="I7" s="33">
        <v>0</v>
      </c>
      <c r="J7" s="33">
        <v>0</v>
      </c>
      <c r="K7" s="57">
        <v>10</v>
      </c>
      <c r="L7" s="58">
        <v>0</v>
      </c>
      <c r="M7" s="35">
        <v>0</v>
      </c>
      <c r="N7" s="59">
        <v>0</v>
      </c>
      <c r="O7" s="36">
        <f>SUM(Q7,S7,W7,AA7,AG7,AL7,AP7)</f>
        <v>20</v>
      </c>
      <c r="P7" s="37">
        <f>SUM(T7,Y7,AB7,AF7,AH7,AJ7,AM7,AR7)</f>
        <v>8</v>
      </c>
      <c r="Q7" s="38">
        <f>SUM(U7,X7,Z7, AC7, AE7, AI7, AK7, AN7, AQ7)</f>
        <v>8</v>
      </c>
      <c r="R7" s="39">
        <f>SUM(V7,AO7, AD7)</f>
        <v>13</v>
      </c>
      <c r="S7" s="53">
        <v>6</v>
      </c>
      <c r="T7" s="41"/>
      <c r="U7" s="42"/>
      <c r="V7" s="43"/>
      <c r="W7" s="41"/>
      <c r="X7" s="42"/>
      <c r="Y7" s="54"/>
      <c r="Z7" s="43"/>
      <c r="AA7" s="54"/>
      <c r="AB7" s="42">
        <v>4</v>
      </c>
      <c r="AC7" s="41"/>
      <c r="AD7" s="42">
        <v>5</v>
      </c>
      <c r="AE7" s="42"/>
      <c r="AF7" s="54"/>
      <c r="AG7" s="45"/>
      <c r="AH7" s="41"/>
      <c r="AI7" s="43"/>
      <c r="AJ7" s="42"/>
      <c r="AK7" s="54"/>
      <c r="AL7" s="54">
        <v>6</v>
      </c>
      <c r="AM7" s="41">
        <v>4</v>
      </c>
      <c r="AN7" s="42"/>
      <c r="AO7" s="43">
        <v>8</v>
      </c>
      <c r="AP7" s="42"/>
      <c r="AQ7" s="42">
        <v>8</v>
      </c>
      <c r="AR7" s="46"/>
      <c r="AS7" s="41"/>
      <c r="AT7" s="54"/>
      <c r="AU7" s="41"/>
      <c r="AV7" s="54"/>
      <c r="AW7" s="41"/>
      <c r="AX7" s="42"/>
      <c r="AY7" s="43"/>
      <c r="AZ7" s="41"/>
      <c r="BA7" s="41"/>
    </row>
    <row r="8" spans="1:53" x14ac:dyDescent="0.25">
      <c r="A8" s="27" t="s">
        <v>422</v>
      </c>
      <c r="B8" s="55" t="s">
        <v>72</v>
      </c>
      <c r="C8" s="49" t="s">
        <v>488</v>
      </c>
      <c r="D8" s="49" t="s">
        <v>128</v>
      </c>
      <c r="E8" s="49" t="s">
        <v>489</v>
      </c>
      <c r="F8" s="30">
        <f>SUMPRODUCT(($A:$A=racers7[[#This Row],[Cat]])*($G:$G&gt;racers7[[#This Row],[2017 ARC Series Points]]))+1</f>
        <v>7</v>
      </c>
      <c r="G8" s="31">
        <f>SUM(O8,P8,R8)</f>
        <v>35</v>
      </c>
      <c r="H8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39</v>
      </c>
      <c r="I8" s="33">
        <v>5</v>
      </c>
      <c r="J8" s="33">
        <v>0</v>
      </c>
      <c r="K8" s="57">
        <v>6</v>
      </c>
      <c r="L8" s="58">
        <v>0</v>
      </c>
      <c r="M8" s="35">
        <v>0</v>
      </c>
      <c r="N8" s="59">
        <v>0</v>
      </c>
      <c r="O8" s="36">
        <f>SUM(Q8,S8,W8,AA8,AG8,AL8,AP8)</f>
        <v>8</v>
      </c>
      <c r="P8" s="37">
        <f>SUM(T8,Y8,AB8,AF8,AH8,AJ8,AM8,AR8)</f>
        <v>26</v>
      </c>
      <c r="Q8" s="38">
        <f>SUM(U8,X8,Z8, AC8, AE8, AI8, AK8, AN8, AQ8)</f>
        <v>8</v>
      </c>
      <c r="R8" s="39">
        <f>SUM(V8,AO8, AD8)</f>
        <v>1</v>
      </c>
      <c r="S8" s="40"/>
      <c r="T8" s="41"/>
      <c r="U8" s="42"/>
      <c r="V8" s="43"/>
      <c r="W8" s="41"/>
      <c r="X8" s="42"/>
      <c r="Y8" s="44"/>
      <c r="Z8" s="43">
        <v>6</v>
      </c>
      <c r="AA8" s="44"/>
      <c r="AB8" s="42"/>
      <c r="AC8" s="41"/>
      <c r="AD8" s="42"/>
      <c r="AE8" s="43"/>
      <c r="AF8" s="44"/>
      <c r="AG8" s="45"/>
      <c r="AH8" s="41"/>
      <c r="AI8" s="43"/>
      <c r="AJ8" s="42"/>
      <c r="AK8" s="44"/>
      <c r="AL8" s="44"/>
      <c r="AM8" s="41">
        <v>6</v>
      </c>
      <c r="AN8" s="42"/>
      <c r="AO8" s="43">
        <v>1</v>
      </c>
      <c r="AP8" s="42"/>
      <c r="AQ8" s="42">
        <v>2</v>
      </c>
      <c r="AR8" s="46">
        <v>20</v>
      </c>
      <c r="AS8" s="41"/>
      <c r="AT8" s="44"/>
      <c r="AU8" s="41"/>
      <c r="AV8" s="44"/>
      <c r="AW8" s="41"/>
      <c r="AX8" s="42"/>
      <c r="AY8" s="43"/>
      <c r="AZ8" s="41"/>
      <c r="BA8" s="41"/>
    </row>
    <row r="9" spans="1:53" x14ac:dyDescent="0.25">
      <c r="A9" s="27" t="s">
        <v>422</v>
      </c>
      <c r="B9" s="55" t="s">
        <v>72</v>
      </c>
      <c r="C9" s="49" t="s">
        <v>455</v>
      </c>
      <c r="D9" s="49" t="s">
        <v>456</v>
      </c>
      <c r="E9" s="49" t="s">
        <v>126</v>
      </c>
      <c r="F9" s="30">
        <f>SUMPRODUCT(($A:$A=racers7[[#This Row],[Cat]])*($G:$G&gt;racers7[[#This Row],[2017 ARC Series Points]]))+1</f>
        <v>8</v>
      </c>
      <c r="G9" s="31">
        <f>SUM(O9,P9,R9)</f>
        <v>34</v>
      </c>
      <c r="H9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40</v>
      </c>
      <c r="I9" s="33">
        <v>0</v>
      </c>
      <c r="J9" s="33">
        <v>0</v>
      </c>
      <c r="K9" s="57">
        <v>14</v>
      </c>
      <c r="L9" s="58">
        <v>4</v>
      </c>
      <c r="M9" s="35">
        <v>0</v>
      </c>
      <c r="N9" s="59">
        <v>0</v>
      </c>
      <c r="O9" s="36">
        <f>SUM(Q9,S9,W9,AA9,AG9,AL9,AP9)</f>
        <v>10</v>
      </c>
      <c r="P9" s="37">
        <f>SUM(T9,Y9,AB9,AF9,AH9,AJ9,AM9,AR9)</f>
        <v>12</v>
      </c>
      <c r="Q9" s="38">
        <f>SUM(U9,X9,Z9, AC9, AE9, AI9, AK9, AN9, AQ9)</f>
        <v>10</v>
      </c>
      <c r="R9" s="39">
        <f>SUM(V9,AO9, AD9)</f>
        <v>12</v>
      </c>
      <c r="S9" s="40"/>
      <c r="T9" s="41"/>
      <c r="U9" s="42"/>
      <c r="V9" s="43"/>
      <c r="W9" s="41"/>
      <c r="X9" s="42"/>
      <c r="Y9" s="44"/>
      <c r="Z9" s="43"/>
      <c r="AA9" s="44"/>
      <c r="AB9" s="42">
        <v>2</v>
      </c>
      <c r="AC9" s="41"/>
      <c r="AD9" s="42"/>
      <c r="AE9" s="43"/>
      <c r="AF9" s="44"/>
      <c r="AG9" s="45"/>
      <c r="AH9" s="41"/>
      <c r="AI9" s="43"/>
      <c r="AJ9" s="42"/>
      <c r="AK9" s="44"/>
      <c r="AL9" s="44"/>
      <c r="AM9" s="41">
        <v>10</v>
      </c>
      <c r="AN9" s="42">
        <v>10</v>
      </c>
      <c r="AO9" s="43">
        <v>12</v>
      </c>
      <c r="AP9" s="42"/>
      <c r="AQ9" s="42"/>
      <c r="AR9" s="46"/>
      <c r="AS9" s="41"/>
      <c r="AT9" s="44"/>
      <c r="AU9" s="41"/>
      <c r="AV9" s="44"/>
      <c r="AW9" s="41"/>
      <c r="AX9" s="42"/>
      <c r="AY9" s="43"/>
      <c r="AZ9" s="41"/>
      <c r="BA9" s="41"/>
    </row>
    <row r="10" spans="1:53" x14ac:dyDescent="0.25">
      <c r="A10" s="27" t="s">
        <v>422</v>
      </c>
      <c r="B10" s="28" t="s">
        <v>72</v>
      </c>
      <c r="C10" s="29" t="s">
        <v>813</v>
      </c>
      <c r="D10" s="29" t="s">
        <v>113</v>
      </c>
      <c r="E10" s="29" t="s">
        <v>114</v>
      </c>
      <c r="F10" s="30">
        <f>SUMPRODUCT(($A:$A=racers7[[#This Row],[Cat]])*($G:$G&gt;racers7[[#This Row],[2017 ARC Series Points]]))+1</f>
        <v>9</v>
      </c>
      <c r="G10" s="31">
        <f>SUM(O10,P10,R10)</f>
        <v>32</v>
      </c>
      <c r="H10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28</v>
      </c>
      <c r="I10" s="33">
        <v>0</v>
      </c>
      <c r="J10" s="33">
        <v>0</v>
      </c>
      <c r="K10" s="185">
        <v>0</v>
      </c>
      <c r="L10" s="186">
        <v>0</v>
      </c>
      <c r="M10" s="35">
        <v>0</v>
      </c>
      <c r="N10" s="59">
        <v>0</v>
      </c>
      <c r="O10" s="36">
        <f>SUM(Q10,S10,W10,AA10,AG10,AL10,AP10)</f>
        <v>8</v>
      </c>
      <c r="P10" s="37">
        <f>SUM(T10,Y10,AB10,AF10,AH10,AJ10,AM10,AR10)</f>
        <v>24</v>
      </c>
      <c r="Q10" s="38">
        <f>SUM(U10,X10,Z10, AC10, AE10, AI10, AK10, AN10, AQ10)</f>
        <v>8</v>
      </c>
      <c r="R10" s="39">
        <f>SUM(V10,AO10, AD10)</f>
        <v>0</v>
      </c>
      <c r="S10" s="40"/>
      <c r="T10" s="41"/>
      <c r="U10" s="42"/>
      <c r="V10" s="43"/>
      <c r="W10" s="41"/>
      <c r="X10" s="42"/>
      <c r="Y10" s="44"/>
      <c r="Z10" s="43"/>
      <c r="AA10" s="44"/>
      <c r="AB10" s="42"/>
      <c r="AC10" s="41"/>
      <c r="AD10" s="42"/>
      <c r="AE10" s="42">
        <v>4</v>
      </c>
      <c r="AF10" s="44"/>
      <c r="AG10" s="45"/>
      <c r="AH10" s="41">
        <v>12</v>
      </c>
      <c r="AI10" s="43">
        <v>4</v>
      </c>
      <c r="AJ10" s="42">
        <v>12</v>
      </c>
      <c r="AK10" s="44"/>
      <c r="AL10" s="44"/>
      <c r="AM10" s="41"/>
      <c r="AN10" s="42"/>
      <c r="AO10" s="43"/>
      <c r="AP10" s="42"/>
      <c r="AQ10" s="42"/>
      <c r="AR10" s="46"/>
      <c r="AS10" s="41"/>
      <c r="AT10" s="44"/>
      <c r="AU10" s="41"/>
      <c r="AV10" s="44"/>
      <c r="AW10" s="41"/>
      <c r="AX10" s="42"/>
      <c r="AY10" s="43"/>
      <c r="AZ10" s="41"/>
      <c r="BA10" s="41"/>
    </row>
    <row r="11" spans="1:53" x14ac:dyDescent="0.25">
      <c r="A11" s="27" t="s">
        <v>422</v>
      </c>
      <c r="B11" s="60" t="s">
        <v>72</v>
      </c>
      <c r="C11" s="49" t="s">
        <v>629</v>
      </c>
      <c r="D11" s="49" t="s">
        <v>172</v>
      </c>
      <c r="E11" s="49" t="s">
        <v>104</v>
      </c>
      <c r="F11" s="30">
        <f>SUMPRODUCT(($A:$A=racers7[[#This Row],[Cat]])*($G:$G&gt;racers7[[#This Row],[2017 ARC Series Points]]))+1</f>
        <v>9</v>
      </c>
      <c r="G11" s="31">
        <f>SUM(O11,P11,R11)</f>
        <v>32</v>
      </c>
      <c r="H11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22</v>
      </c>
      <c r="I11" s="33">
        <v>0</v>
      </c>
      <c r="J11" s="33">
        <v>0</v>
      </c>
      <c r="K11" s="185">
        <v>0</v>
      </c>
      <c r="L11" s="186">
        <v>0</v>
      </c>
      <c r="M11" s="35">
        <v>0</v>
      </c>
      <c r="N11" s="59">
        <v>0</v>
      </c>
      <c r="O11" s="36">
        <f>SUM(Q11,S11,W11,AA11,AG11,AL11,AP11)</f>
        <v>22</v>
      </c>
      <c r="P11" s="37">
        <f>SUM(T11,Y11,AB11,AF11,AH11,AJ11,AM11,AR11)</f>
        <v>0</v>
      </c>
      <c r="Q11" s="38">
        <f>SUM(U11,X11,Z11, AC11, AE11, AI11, AK11, AN11, AQ11)</f>
        <v>22</v>
      </c>
      <c r="R11" s="39">
        <f>SUM(V11,AO11, AD11)</f>
        <v>10</v>
      </c>
      <c r="S11" s="40"/>
      <c r="T11" s="41"/>
      <c r="U11" s="42"/>
      <c r="V11" s="43"/>
      <c r="W11" s="41"/>
      <c r="X11" s="42"/>
      <c r="Y11" s="44"/>
      <c r="Z11" s="43"/>
      <c r="AA11" s="44"/>
      <c r="AB11" s="42"/>
      <c r="AC11" s="41"/>
      <c r="AD11" s="42"/>
      <c r="AE11" s="42"/>
      <c r="AF11" s="44"/>
      <c r="AG11" s="45"/>
      <c r="AH11" s="41"/>
      <c r="AI11" s="43">
        <v>1</v>
      </c>
      <c r="AJ11" s="42"/>
      <c r="AK11" s="44"/>
      <c r="AL11" s="44"/>
      <c r="AM11" s="41"/>
      <c r="AN11" s="42">
        <v>15</v>
      </c>
      <c r="AO11" s="43">
        <v>10</v>
      </c>
      <c r="AP11" s="42"/>
      <c r="AQ11" s="42">
        <v>6</v>
      </c>
      <c r="AR11" s="46"/>
      <c r="AS11" s="41"/>
      <c r="AT11" s="44"/>
      <c r="AU11" s="41"/>
      <c r="AV11" s="44"/>
      <c r="AW11" s="41"/>
      <c r="AX11" s="42"/>
      <c r="AY11" s="43"/>
      <c r="AZ11" s="41"/>
      <c r="BA11" s="41"/>
    </row>
    <row r="12" spans="1:53" x14ac:dyDescent="0.25">
      <c r="A12" s="27" t="s">
        <v>422</v>
      </c>
      <c r="B12" s="55" t="s">
        <v>72</v>
      </c>
      <c r="C12" s="49" t="s">
        <v>444</v>
      </c>
      <c r="D12" s="49" t="s">
        <v>445</v>
      </c>
      <c r="E12" s="49" t="s">
        <v>446</v>
      </c>
      <c r="F12" s="30">
        <f>SUMPRODUCT(($A:$A=racers7[[#This Row],[Cat]])*($G:$G&gt;racers7[[#This Row],[2017 ARC Series Points]]))+1</f>
        <v>11</v>
      </c>
      <c r="G12" s="31">
        <f>SUM(O12,P12,R12)</f>
        <v>28</v>
      </c>
      <c r="H12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36</v>
      </c>
      <c r="I12" s="33">
        <v>0</v>
      </c>
      <c r="J12" s="33">
        <v>0</v>
      </c>
      <c r="K12" s="57">
        <v>8</v>
      </c>
      <c r="L12" s="58">
        <v>12</v>
      </c>
      <c r="M12" s="35">
        <v>0</v>
      </c>
      <c r="N12" s="59">
        <v>0</v>
      </c>
      <c r="O12" s="36">
        <f>SUM(Q12,S12,W12,AA12,AG12,AL12,AP12)</f>
        <v>8</v>
      </c>
      <c r="P12" s="37">
        <f>SUM(T12,Y12,AB12,AF12,AH12,AJ12,AM12,AR12)</f>
        <v>10</v>
      </c>
      <c r="Q12" s="38">
        <f>SUM(U12,X12,Z12, AC12, AE12, AI12, AK12, AN12, AQ12)</f>
        <v>8</v>
      </c>
      <c r="R12" s="39">
        <f>SUM(V12,AO12, AD12)</f>
        <v>10</v>
      </c>
      <c r="S12" s="40"/>
      <c r="T12" s="41">
        <v>10</v>
      </c>
      <c r="U12" s="42">
        <v>4</v>
      </c>
      <c r="V12" s="43">
        <v>10</v>
      </c>
      <c r="W12" s="41"/>
      <c r="X12" s="42"/>
      <c r="Y12" s="44"/>
      <c r="Z12" s="43"/>
      <c r="AA12" s="44"/>
      <c r="AB12" s="42"/>
      <c r="AC12" s="41">
        <v>4</v>
      </c>
      <c r="AD12" s="42"/>
      <c r="AE12" s="43"/>
      <c r="AF12" s="44"/>
      <c r="AG12" s="45"/>
      <c r="AH12" s="41"/>
      <c r="AI12" s="43"/>
      <c r="AJ12" s="42"/>
      <c r="AK12" s="44"/>
      <c r="AL12" s="44"/>
      <c r="AM12" s="41"/>
      <c r="AN12" s="42"/>
      <c r="AO12" s="43"/>
      <c r="AP12" s="42"/>
      <c r="AQ12" s="42"/>
      <c r="AR12" s="46"/>
      <c r="AS12" s="41"/>
      <c r="AT12" s="44"/>
      <c r="AU12" s="41"/>
      <c r="AV12" s="44"/>
      <c r="AW12" s="41"/>
      <c r="AX12" s="42"/>
      <c r="AY12" s="43"/>
      <c r="AZ12" s="41"/>
      <c r="BA12" s="41"/>
    </row>
    <row r="13" spans="1:53" x14ac:dyDescent="0.25">
      <c r="A13" s="27" t="s">
        <v>422</v>
      </c>
      <c r="B13" s="28" t="s">
        <v>72</v>
      </c>
      <c r="C13" s="49" t="s">
        <v>770</v>
      </c>
      <c r="D13" s="49" t="s">
        <v>771</v>
      </c>
      <c r="E13" s="29" t="s">
        <v>123</v>
      </c>
      <c r="F13" s="30">
        <f>SUMPRODUCT(($A:$A=racers7[[#This Row],[Cat]])*($G:$G&gt;racers7[[#This Row],[2017 ARC Series Points]]))+1</f>
        <v>12</v>
      </c>
      <c r="G13" s="31">
        <f>SUM(O13,P13,R13)</f>
        <v>25</v>
      </c>
      <c r="H13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25</v>
      </c>
      <c r="I13" s="33">
        <v>0</v>
      </c>
      <c r="J13" s="33">
        <v>0</v>
      </c>
      <c r="K13" s="185">
        <v>0</v>
      </c>
      <c r="L13" s="186">
        <v>0</v>
      </c>
      <c r="M13" s="35">
        <v>0</v>
      </c>
      <c r="N13" s="59">
        <v>0</v>
      </c>
      <c r="O13" s="36">
        <f>SUM(Q13,S13,W13,AA13,AG13,AL13,AP13)</f>
        <v>25</v>
      </c>
      <c r="P13" s="37">
        <f>SUM(T13,Y13,AB13,AF13,AH13,AJ13,AM13,AR13)</f>
        <v>0</v>
      </c>
      <c r="Q13" s="38">
        <f>SUM(U13,X13,Z13, AC13, AE13, AI13, AK13, AN13, AQ13)</f>
        <v>15</v>
      </c>
      <c r="R13" s="39">
        <f>SUM(V13,AO13, AD13)</f>
        <v>0</v>
      </c>
      <c r="S13" s="40"/>
      <c r="T13" s="41"/>
      <c r="U13" s="42"/>
      <c r="V13" s="43"/>
      <c r="W13" s="41"/>
      <c r="X13" s="42"/>
      <c r="Y13" s="44"/>
      <c r="Z13" s="43"/>
      <c r="AA13" s="44"/>
      <c r="AB13" s="42"/>
      <c r="AC13" s="41"/>
      <c r="AD13" s="42"/>
      <c r="AE13" s="42"/>
      <c r="AF13" s="44"/>
      <c r="AG13" s="45"/>
      <c r="AH13" s="41"/>
      <c r="AI13" s="43"/>
      <c r="AJ13" s="42"/>
      <c r="AK13" s="44"/>
      <c r="AL13" s="44"/>
      <c r="AM13" s="41"/>
      <c r="AN13" s="42"/>
      <c r="AO13" s="43"/>
      <c r="AP13" s="42">
        <v>10</v>
      </c>
      <c r="AQ13" s="42">
        <v>15</v>
      </c>
      <c r="AR13" s="46"/>
      <c r="AS13" s="41"/>
      <c r="AT13" s="44"/>
      <c r="AU13" s="41"/>
      <c r="AV13" s="44"/>
      <c r="AW13" s="41"/>
      <c r="AX13" s="42"/>
      <c r="AY13" s="43"/>
      <c r="AZ13" s="41"/>
      <c r="BA13" s="41"/>
    </row>
    <row r="14" spans="1:53" x14ac:dyDescent="0.25">
      <c r="A14" s="27" t="s">
        <v>422</v>
      </c>
      <c r="B14" s="28" t="s">
        <v>72</v>
      </c>
      <c r="C14" s="29" t="s">
        <v>562</v>
      </c>
      <c r="D14" s="29" t="s">
        <v>79</v>
      </c>
      <c r="E14" s="29" t="s">
        <v>114</v>
      </c>
      <c r="F14" s="30">
        <f>SUMPRODUCT(($A:$A=racers7[[#This Row],[Cat]])*($G:$G&gt;racers7[[#This Row],[2017 ARC Series Points]]))+1</f>
        <v>13</v>
      </c>
      <c r="G14" s="31">
        <f>SUM(O14,P14,R14)</f>
        <v>24</v>
      </c>
      <c r="H14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24</v>
      </c>
      <c r="I14" s="33">
        <v>0</v>
      </c>
      <c r="J14" s="33">
        <v>0</v>
      </c>
      <c r="K14" s="185">
        <v>0</v>
      </c>
      <c r="L14" s="186">
        <v>0</v>
      </c>
      <c r="M14" s="35">
        <v>0</v>
      </c>
      <c r="N14" s="59">
        <v>0</v>
      </c>
      <c r="O14" s="36">
        <f>SUM(Q14,S14,W14,AA14,AG14,AL14,AP14)</f>
        <v>24</v>
      </c>
      <c r="P14" s="37">
        <f>SUM(T14,Y14,AB14,AF14,AH14,AJ14,AM14,AR14)</f>
        <v>0</v>
      </c>
      <c r="Q14" s="38">
        <f>SUM(U14,X14,Z14, AC14, AE14, AI14, AK14, AN14, AQ14)</f>
        <v>8</v>
      </c>
      <c r="R14" s="39">
        <f>SUM(V14,AO14, AD14)</f>
        <v>0</v>
      </c>
      <c r="S14" s="40">
        <v>4</v>
      </c>
      <c r="T14" s="41"/>
      <c r="U14" s="42">
        <v>8</v>
      </c>
      <c r="V14" s="43"/>
      <c r="W14" s="41"/>
      <c r="X14" s="42"/>
      <c r="Y14" s="44"/>
      <c r="Z14" s="43"/>
      <c r="AA14" s="44"/>
      <c r="AB14" s="42"/>
      <c r="AC14" s="41"/>
      <c r="AD14" s="42"/>
      <c r="AE14" s="42"/>
      <c r="AF14" s="44"/>
      <c r="AG14" s="45"/>
      <c r="AH14" s="41"/>
      <c r="AI14" s="43"/>
      <c r="AJ14" s="42"/>
      <c r="AK14" s="44"/>
      <c r="AL14" s="44">
        <v>12</v>
      </c>
      <c r="AM14" s="41"/>
      <c r="AN14" s="42"/>
      <c r="AO14" s="43"/>
      <c r="AP14" s="42"/>
      <c r="AQ14" s="42"/>
      <c r="AR14" s="46"/>
      <c r="AS14" s="41"/>
      <c r="AT14" s="44"/>
      <c r="AU14" s="41"/>
      <c r="AV14" s="44"/>
      <c r="AW14" s="41"/>
      <c r="AX14" s="42"/>
      <c r="AY14" s="43"/>
      <c r="AZ14" s="41"/>
      <c r="BA14" s="41"/>
    </row>
    <row r="15" spans="1:53" x14ac:dyDescent="0.25">
      <c r="A15" s="27" t="s">
        <v>422</v>
      </c>
      <c r="B15" s="28" t="s">
        <v>72</v>
      </c>
      <c r="C15" s="29" t="s">
        <v>695</v>
      </c>
      <c r="D15" s="29" t="s">
        <v>478</v>
      </c>
      <c r="E15" s="29" t="s">
        <v>446</v>
      </c>
      <c r="F15" s="30">
        <f>SUMPRODUCT(($A:$A=racers7[[#This Row],[Cat]])*($G:$G&gt;racers7[[#This Row],[2017 ARC Series Points]]))+1</f>
        <v>14</v>
      </c>
      <c r="G15" s="31">
        <f>SUM(O15,P15,R15)</f>
        <v>21</v>
      </c>
      <c r="H15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16</v>
      </c>
      <c r="I15" s="33">
        <v>0</v>
      </c>
      <c r="J15" s="33">
        <v>0</v>
      </c>
      <c r="K15" s="185">
        <v>0</v>
      </c>
      <c r="L15" s="186">
        <v>0</v>
      </c>
      <c r="M15" s="35">
        <v>0</v>
      </c>
      <c r="N15" s="59">
        <v>0</v>
      </c>
      <c r="O15" s="36">
        <f>SUM(Q15,S15,W15,AA15,AG15,AL15,AP15)</f>
        <v>6</v>
      </c>
      <c r="P15" s="37">
        <f>SUM(T15,Y15,AB15,AF15,AH15,AJ15,AM15,AR15)</f>
        <v>10</v>
      </c>
      <c r="Q15" s="38">
        <f>SUM(U15,X15,Z15, AC15, AE15, AI15, AK15, AN15, AQ15)</f>
        <v>4</v>
      </c>
      <c r="R15" s="39">
        <f>SUM(V15,AO15, AD15)</f>
        <v>5</v>
      </c>
      <c r="S15" s="40"/>
      <c r="T15" s="41"/>
      <c r="U15" s="42"/>
      <c r="V15" s="43"/>
      <c r="W15" s="41"/>
      <c r="X15" s="42"/>
      <c r="Y15" s="44"/>
      <c r="Z15" s="43"/>
      <c r="AA15" s="44"/>
      <c r="AB15" s="42">
        <v>10</v>
      </c>
      <c r="AC15" s="41"/>
      <c r="AD15" s="42">
        <v>1</v>
      </c>
      <c r="AE15" s="42"/>
      <c r="AF15" s="44"/>
      <c r="AG15" s="45"/>
      <c r="AH15" s="41"/>
      <c r="AI15" s="43"/>
      <c r="AJ15" s="42"/>
      <c r="AK15" s="44"/>
      <c r="AL15" s="44">
        <v>2</v>
      </c>
      <c r="AM15" s="41"/>
      <c r="AN15" s="42">
        <v>4</v>
      </c>
      <c r="AO15" s="43">
        <v>4</v>
      </c>
      <c r="AP15" s="42"/>
      <c r="AQ15" s="42"/>
      <c r="AR15" s="46"/>
      <c r="AS15" s="41"/>
      <c r="AT15" s="44"/>
      <c r="AU15" s="41"/>
      <c r="AV15" s="44"/>
      <c r="AW15" s="41"/>
      <c r="AX15" s="42"/>
      <c r="AY15" s="43"/>
      <c r="AZ15" s="41"/>
      <c r="BA15" s="41"/>
    </row>
    <row r="16" spans="1:53" x14ac:dyDescent="0.25">
      <c r="A16" s="27" t="s">
        <v>422</v>
      </c>
      <c r="B16" s="28" t="s">
        <v>72</v>
      </c>
      <c r="C16" s="29" t="s">
        <v>855</v>
      </c>
      <c r="D16" s="29" t="s">
        <v>856</v>
      </c>
      <c r="E16" s="29" t="s">
        <v>630</v>
      </c>
      <c r="F16" s="30">
        <f>SUMPRODUCT(($A:$A=racers7[[#This Row],[Cat]])*($G:$G&gt;racers7[[#This Row],[2017 ARC Series Points]]))+1</f>
        <v>15</v>
      </c>
      <c r="G16" s="31">
        <f>SUM(O16,P16,R16)</f>
        <v>20</v>
      </c>
      <c r="H16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20</v>
      </c>
      <c r="I16" s="33">
        <v>0</v>
      </c>
      <c r="J16" s="33">
        <v>0</v>
      </c>
      <c r="K16" s="185">
        <v>0</v>
      </c>
      <c r="L16" s="186">
        <v>0</v>
      </c>
      <c r="M16" s="35">
        <v>0</v>
      </c>
      <c r="N16" s="59">
        <v>0</v>
      </c>
      <c r="O16" s="36">
        <f>SUM(Q16,S16,W16,AA16,AG16,AL16,AP16)</f>
        <v>20</v>
      </c>
      <c r="P16" s="37">
        <f>SUM(T16,Y16,AB16,AF16,AH16,AJ16,AM16,AR16)</f>
        <v>0</v>
      </c>
      <c r="Q16" s="38">
        <f>SUM(U16,X16,Z16, AC16, AE16, AI16, AK16, AN16, AQ16)</f>
        <v>0</v>
      </c>
      <c r="R16" s="39">
        <f>SUM(V16,AO16, AD16)</f>
        <v>0</v>
      </c>
      <c r="S16" s="40"/>
      <c r="T16" s="41"/>
      <c r="U16" s="42"/>
      <c r="V16" s="43"/>
      <c r="W16" s="41"/>
      <c r="X16" s="42"/>
      <c r="Y16" s="44"/>
      <c r="Z16" s="43"/>
      <c r="AA16" s="44"/>
      <c r="AB16" s="42"/>
      <c r="AC16" s="41"/>
      <c r="AD16" s="42"/>
      <c r="AE16" s="42"/>
      <c r="AF16" s="44"/>
      <c r="AG16" s="45"/>
      <c r="AH16" s="41"/>
      <c r="AI16" s="43"/>
      <c r="AJ16" s="42"/>
      <c r="AK16" s="44"/>
      <c r="AL16" s="44"/>
      <c r="AM16" s="41"/>
      <c r="AN16" s="42"/>
      <c r="AO16" s="43"/>
      <c r="AP16" s="42">
        <v>20</v>
      </c>
      <c r="AQ16" s="42"/>
      <c r="AR16" s="46"/>
      <c r="AS16" s="41"/>
      <c r="AT16" s="44"/>
      <c r="AU16" s="41"/>
      <c r="AV16" s="44"/>
      <c r="AW16" s="41"/>
      <c r="AX16" s="42"/>
      <c r="AY16" s="43"/>
      <c r="AZ16" s="41"/>
      <c r="BA16" s="41"/>
    </row>
    <row r="17" spans="1:53" x14ac:dyDescent="0.25">
      <c r="A17" s="27" t="s">
        <v>422</v>
      </c>
      <c r="B17" s="28" t="s">
        <v>72</v>
      </c>
      <c r="C17" s="29" t="s">
        <v>758</v>
      </c>
      <c r="D17" s="29" t="s">
        <v>759</v>
      </c>
      <c r="E17" s="29" t="s">
        <v>123</v>
      </c>
      <c r="F17" s="30">
        <f>SUMPRODUCT(($A:$A=racers7[[#This Row],[Cat]])*($G:$G&gt;racers7[[#This Row],[2017 ARC Series Points]]))+1</f>
        <v>16</v>
      </c>
      <c r="G17" s="31">
        <f>SUM(O17,P17,R17)</f>
        <v>19</v>
      </c>
      <c r="H17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19</v>
      </c>
      <c r="I17" s="33">
        <v>0</v>
      </c>
      <c r="J17" s="33">
        <v>0</v>
      </c>
      <c r="K17" s="185">
        <v>0</v>
      </c>
      <c r="L17" s="186">
        <v>0</v>
      </c>
      <c r="M17" s="35">
        <v>0</v>
      </c>
      <c r="N17" s="59">
        <v>0</v>
      </c>
      <c r="O17" s="36">
        <f>SUM(Q17,S17,W17,AA17,AG17,AL17,AP17)</f>
        <v>4</v>
      </c>
      <c r="P17" s="37">
        <f>SUM(T17,Y17,AB17,AF17,AH17,AJ17,AM17,AR17)</f>
        <v>15</v>
      </c>
      <c r="Q17" s="38">
        <f>SUM(U17,X17,Z17, AC17, AE17, AI17, AK17, AN17, AQ17)</f>
        <v>0</v>
      </c>
      <c r="R17" s="39">
        <f>SUM(V17,AO17, AD17)</f>
        <v>0</v>
      </c>
      <c r="S17" s="40"/>
      <c r="T17" s="41"/>
      <c r="U17" s="42"/>
      <c r="V17" s="43"/>
      <c r="W17" s="41"/>
      <c r="X17" s="42"/>
      <c r="Y17" s="44"/>
      <c r="Z17" s="43"/>
      <c r="AA17" s="44"/>
      <c r="AB17" s="42"/>
      <c r="AC17" s="41"/>
      <c r="AD17" s="42"/>
      <c r="AE17" s="42"/>
      <c r="AF17" s="44"/>
      <c r="AG17" s="45"/>
      <c r="AH17" s="41"/>
      <c r="AI17" s="43"/>
      <c r="AJ17" s="42"/>
      <c r="AK17" s="44"/>
      <c r="AL17" s="44"/>
      <c r="AM17" s="41"/>
      <c r="AN17" s="42"/>
      <c r="AO17" s="43"/>
      <c r="AP17" s="42">
        <v>4</v>
      </c>
      <c r="AQ17" s="42"/>
      <c r="AR17" s="46">
        <v>15</v>
      </c>
      <c r="AS17" s="41"/>
      <c r="AT17" s="44"/>
      <c r="AU17" s="41"/>
      <c r="AV17" s="44"/>
      <c r="AW17" s="41"/>
      <c r="AX17" s="42"/>
      <c r="AY17" s="43"/>
      <c r="AZ17" s="41"/>
      <c r="BA17" s="41"/>
    </row>
    <row r="18" spans="1:53" x14ac:dyDescent="0.25">
      <c r="A18" s="27" t="s">
        <v>422</v>
      </c>
      <c r="B18" s="28" t="s">
        <v>72</v>
      </c>
      <c r="C18" s="29" t="s">
        <v>643</v>
      </c>
      <c r="D18" s="29" t="s">
        <v>357</v>
      </c>
      <c r="E18" s="29" t="s">
        <v>141</v>
      </c>
      <c r="F18" s="30">
        <f>SUMPRODUCT(($A:$A=racers7[[#This Row],[Cat]])*($G:$G&gt;racers7[[#This Row],[2017 ARC Series Points]]))+1</f>
        <v>17</v>
      </c>
      <c r="G18" s="31">
        <f>SUM(O18,P18,R18)</f>
        <v>16</v>
      </c>
      <c r="H18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16</v>
      </c>
      <c r="I18" s="33">
        <v>0</v>
      </c>
      <c r="J18" s="33">
        <v>0</v>
      </c>
      <c r="K18" s="185">
        <v>0</v>
      </c>
      <c r="L18" s="186">
        <v>0</v>
      </c>
      <c r="M18" s="35">
        <v>0</v>
      </c>
      <c r="N18" s="59">
        <v>0</v>
      </c>
      <c r="O18" s="36">
        <f>SUM(Q18,S18,W18,AA18,AG18,AL18,AP18)</f>
        <v>8</v>
      </c>
      <c r="P18" s="37">
        <f>SUM(T18,Y18,AB18,AF18,AH18,AJ18,AM18,AR18)</f>
        <v>8</v>
      </c>
      <c r="Q18" s="38">
        <f>SUM(U18,X18,Z18, AC18, AE18, AI18, AK18, AN18, AQ18)</f>
        <v>0</v>
      </c>
      <c r="R18" s="39">
        <f>SUM(V18,AO18, AD18)</f>
        <v>0</v>
      </c>
      <c r="S18" s="40"/>
      <c r="T18" s="41"/>
      <c r="U18" s="42"/>
      <c r="V18" s="43"/>
      <c r="W18" s="41"/>
      <c r="X18" s="42"/>
      <c r="Y18" s="44"/>
      <c r="Z18" s="43"/>
      <c r="AA18" s="44"/>
      <c r="AB18" s="42">
        <v>8</v>
      </c>
      <c r="AC18" s="41"/>
      <c r="AD18" s="42"/>
      <c r="AE18" s="42"/>
      <c r="AF18" s="44"/>
      <c r="AG18" s="45"/>
      <c r="AH18" s="41"/>
      <c r="AI18" s="43"/>
      <c r="AJ18" s="42"/>
      <c r="AK18" s="44"/>
      <c r="AL18" s="44">
        <v>8</v>
      </c>
      <c r="AM18" s="41"/>
      <c r="AN18" s="42"/>
      <c r="AO18" s="43"/>
      <c r="AP18" s="42"/>
      <c r="AQ18" s="42"/>
      <c r="AR18" s="46"/>
      <c r="AS18" s="41"/>
      <c r="AT18" s="44"/>
      <c r="AU18" s="41"/>
      <c r="AV18" s="44"/>
      <c r="AW18" s="41"/>
      <c r="AX18" s="42"/>
      <c r="AY18" s="43"/>
      <c r="AZ18" s="41"/>
      <c r="BA18" s="41"/>
    </row>
    <row r="19" spans="1:53" x14ac:dyDescent="0.25">
      <c r="A19" s="27" t="s">
        <v>422</v>
      </c>
      <c r="B19" s="60" t="s">
        <v>72</v>
      </c>
      <c r="C19" s="49" t="s">
        <v>628</v>
      </c>
      <c r="D19" s="49" t="s">
        <v>366</v>
      </c>
      <c r="E19" s="49" t="s">
        <v>123</v>
      </c>
      <c r="F19" s="30">
        <f>SUMPRODUCT(($A:$A=racers7[[#This Row],[Cat]])*($G:$G&gt;racers7[[#This Row],[2017 ARC Series Points]]))+1</f>
        <v>18</v>
      </c>
      <c r="G19" s="31">
        <f>SUM(O19,P19,R19)</f>
        <v>15</v>
      </c>
      <c r="H19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15</v>
      </c>
      <c r="I19" s="33">
        <v>0</v>
      </c>
      <c r="J19" s="33">
        <v>0</v>
      </c>
      <c r="K19" s="185">
        <v>0</v>
      </c>
      <c r="L19" s="186">
        <v>0</v>
      </c>
      <c r="M19" s="35">
        <v>0</v>
      </c>
      <c r="N19" s="59">
        <v>0</v>
      </c>
      <c r="O19" s="36">
        <f>SUM(Q19,S19,W19,AA19,AG19,AL19,AP19)</f>
        <v>15</v>
      </c>
      <c r="P19" s="37">
        <f>SUM(T19,Y19,AB19,AF19,AH19,AJ19,AM19,AR19)</f>
        <v>0</v>
      </c>
      <c r="Q19" s="38">
        <f>SUM(U19,X19,Z19, AC19, AE19, AI19, AK19, AN19, AQ19)</f>
        <v>15</v>
      </c>
      <c r="R19" s="39">
        <f>SUM(V19,AO19, AD19)</f>
        <v>0</v>
      </c>
      <c r="S19" s="40"/>
      <c r="T19" s="41"/>
      <c r="U19" s="42"/>
      <c r="V19" s="43"/>
      <c r="W19" s="41"/>
      <c r="X19" s="42"/>
      <c r="Y19" s="44"/>
      <c r="Z19" s="43"/>
      <c r="AA19" s="44"/>
      <c r="AB19" s="42"/>
      <c r="AC19" s="41"/>
      <c r="AD19" s="42"/>
      <c r="AE19" s="42"/>
      <c r="AF19" s="44"/>
      <c r="AG19" s="45"/>
      <c r="AH19" s="41"/>
      <c r="AI19" s="43">
        <v>15</v>
      </c>
      <c r="AJ19" s="42"/>
      <c r="AK19" s="44"/>
      <c r="AL19" s="44"/>
      <c r="AM19" s="41"/>
      <c r="AN19" s="42"/>
      <c r="AO19" s="43"/>
      <c r="AP19" s="42"/>
      <c r="AQ19" s="42"/>
      <c r="AR19" s="46"/>
      <c r="AS19" s="41"/>
      <c r="AT19" s="44"/>
      <c r="AU19" s="41"/>
      <c r="AV19" s="44"/>
      <c r="AW19" s="41"/>
      <c r="AX19" s="42"/>
      <c r="AY19" s="43"/>
      <c r="AZ19" s="41"/>
      <c r="BA19" s="41"/>
    </row>
    <row r="20" spans="1:53" x14ac:dyDescent="0.25">
      <c r="A20" s="27" t="s">
        <v>422</v>
      </c>
      <c r="B20" s="60" t="s">
        <v>72</v>
      </c>
      <c r="C20" s="49" t="s">
        <v>649</v>
      </c>
      <c r="D20" s="49" t="s">
        <v>650</v>
      </c>
      <c r="E20" s="49" t="s">
        <v>123</v>
      </c>
      <c r="F20" s="30">
        <f>SUMPRODUCT(($A:$A=racers7[[#This Row],[Cat]])*($G:$G&gt;racers7[[#This Row],[2017 ARC Series Points]]))+1</f>
        <v>18</v>
      </c>
      <c r="G20" s="31">
        <f>SUM(O20,P20,R20)</f>
        <v>15</v>
      </c>
      <c r="H20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15</v>
      </c>
      <c r="I20" s="33">
        <v>0</v>
      </c>
      <c r="J20" s="33">
        <v>0</v>
      </c>
      <c r="K20" s="185">
        <v>0</v>
      </c>
      <c r="L20" s="186">
        <v>0</v>
      </c>
      <c r="M20" s="35">
        <v>0</v>
      </c>
      <c r="N20" s="59">
        <v>0</v>
      </c>
      <c r="O20" s="36">
        <f>SUM(Q20,S20,W20,AA20,AG20,AL20,AP20)</f>
        <v>0</v>
      </c>
      <c r="P20" s="37">
        <f>SUM(T20,Y20,AB20,AF20,AH20,AJ20,AM20,AR20)</f>
        <v>15</v>
      </c>
      <c r="Q20" s="38">
        <f>SUM(U20,X20,Z20, AC20, AE20, AI20, AK20, AN20, AQ20)</f>
        <v>0</v>
      </c>
      <c r="R20" s="39">
        <f>SUM(V20,AO20, AD20)</f>
        <v>0</v>
      </c>
      <c r="S20" s="40"/>
      <c r="T20" s="41"/>
      <c r="U20" s="42"/>
      <c r="V20" s="43"/>
      <c r="W20" s="41"/>
      <c r="X20" s="42"/>
      <c r="Y20" s="44"/>
      <c r="Z20" s="43"/>
      <c r="AA20" s="44"/>
      <c r="AB20" s="42"/>
      <c r="AC20" s="41"/>
      <c r="AD20" s="42"/>
      <c r="AE20" s="42"/>
      <c r="AF20" s="44"/>
      <c r="AG20" s="45"/>
      <c r="AH20" s="41">
        <v>15</v>
      </c>
      <c r="AI20" s="43"/>
      <c r="AJ20" s="42"/>
      <c r="AK20" s="44"/>
      <c r="AL20" s="44"/>
      <c r="AM20" s="41"/>
      <c r="AN20" s="42"/>
      <c r="AO20" s="43"/>
      <c r="AP20" s="42"/>
      <c r="AQ20" s="42"/>
      <c r="AR20" s="46"/>
      <c r="AS20" s="41"/>
      <c r="AT20" s="44"/>
      <c r="AU20" s="41"/>
      <c r="AV20" s="44"/>
      <c r="AW20" s="41"/>
      <c r="AX20" s="42"/>
      <c r="AY20" s="43"/>
      <c r="AZ20" s="41"/>
      <c r="BA20" s="41"/>
    </row>
    <row r="21" spans="1:53" x14ac:dyDescent="0.25">
      <c r="A21" s="67" t="s">
        <v>422</v>
      </c>
      <c r="B21" s="28" t="s">
        <v>72</v>
      </c>
      <c r="C21" s="64" t="s">
        <v>548</v>
      </c>
      <c r="D21" s="64" t="s">
        <v>101</v>
      </c>
      <c r="E21" s="62" t="s">
        <v>126</v>
      </c>
      <c r="F21" s="50">
        <f>SUMPRODUCT(($A:$A=racers7[[#This Row],[Cat]])*($G:$G&gt;racers7[[#This Row],[2017 ARC Series Points]]))+1</f>
        <v>20</v>
      </c>
      <c r="G21" s="31">
        <f>SUM(O21,P21,R21)</f>
        <v>14</v>
      </c>
      <c r="H21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13</v>
      </c>
      <c r="I21" s="33">
        <v>5</v>
      </c>
      <c r="J21" s="33">
        <v>0</v>
      </c>
      <c r="K21" s="57">
        <v>0</v>
      </c>
      <c r="L21" s="58">
        <v>0</v>
      </c>
      <c r="M21" s="35">
        <v>0</v>
      </c>
      <c r="N21" s="59">
        <v>0</v>
      </c>
      <c r="O21" s="36">
        <f>SUM(Q21,S21,W21,AA21,AG21,AL21,AP21)</f>
        <v>4</v>
      </c>
      <c r="P21" s="37">
        <f>SUM(T21,Y21,AB21,AF21,AH21,AJ21,AM21,AR21)</f>
        <v>4</v>
      </c>
      <c r="Q21" s="38">
        <f>SUM(U21,X21,Z21, AC21, AE21, AI21, AK21, AN21, AQ21)</f>
        <v>2</v>
      </c>
      <c r="R21" s="39">
        <f>SUM(V21,AO21, AD21)</f>
        <v>6</v>
      </c>
      <c r="S21" s="53">
        <v>2</v>
      </c>
      <c r="T21" s="41"/>
      <c r="U21" s="42"/>
      <c r="V21" s="43">
        <v>6</v>
      </c>
      <c r="W21" s="41"/>
      <c r="X21" s="42"/>
      <c r="Y21" s="54"/>
      <c r="Z21" s="43"/>
      <c r="AA21" s="54"/>
      <c r="AB21" s="42"/>
      <c r="AC21" s="41"/>
      <c r="AD21" s="42"/>
      <c r="AE21" s="42">
        <v>2</v>
      </c>
      <c r="AF21" s="54"/>
      <c r="AG21" s="45"/>
      <c r="AH21" s="41"/>
      <c r="AI21" s="43"/>
      <c r="AJ21" s="42">
        <v>4</v>
      </c>
      <c r="AK21" s="54"/>
      <c r="AL21" s="54"/>
      <c r="AM21" s="41"/>
      <c r="AN21" s="42"/>
      <c r="AO21" s="43"/>
      <c r="AP21" s="42"/>
      <c r="AQ21" s="42"/>
      <c r="AR21" s="46"/>
      <c r="AS21" s="41"/>
      <c r="AT21" s="54"/>
      <c r="AU21" s="41"/>
      <c r="AV21" s="54"/>
      <c r="AW21" s="41"/>
      <c r="AX21" s="42"/>
      <c r="AY21" s="43"/>
      <c r="AZ21" s="41"/>
      <c r="BA21" s="41"/>
    </row>
    <row r="22" spans="1:53" x14ac:dyDescent="0.25">
      <c r="A22" s="27" t="s">
        <v>422</v>
      </c>
      <c r="B22" s="55" t="s">
        <v>72</v>
      </c>
      <c r="C22" s="49" t="s">
        <v>443</v>
      </c>
      <c r="D22" s="49" t="s">
        <v>198</v>
      </c>
      <c r="E22" s="49" t="s">
        <v>99</v>
      </c>
      <c r="F22" s="30">
        <f>SUMPRODUCT(($A:$A=racers7[[#This Row],[Cat]])*($G:$G&gt;racers7[[#This Row],[2017 ARC Series Points]]))+1</f>
        <v>20</v>
      </c>
      <c r="G22" s="31">
        <f>SUM(O22,P22,R22)</f>
        <v>14</v>
      </c>
      <c r="H22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42</v>
      </c>
      <c r="I22" s="33">
        <v>0</v>
      </c>
      <c r="J22" s="33">
        <v>0</v>
      </c>
      <c r="K22" s="57">
        <v>16</v>
      </c>
      <c r="L22" s="58">
        <v>12</v>
      </c>
      <c r="M22" s="35">
        <v>0</v>
      </c>
      <c r="N22" s="59">
        <v>0</v>
      </c>
      <c r="O22" s="36">
        <f>SUM(Q22,S22,W22,AA22,AG22,AL22,AP22)</f>
        <v>8</v>
      </c>
      <c r="P22" s="37">
        <f>SUM(T22,Y22,AB22,AF22,AH22,AJ22,AM22,AR22)</f>
        <v>6</v>
      </c>
      <c r="Q22" s="38">
        <f>SUM(U22,X22,Z22, AC22, AE22, AI22, AK22, AN22, AQ22)</f>
        <v>0</v>
      </c>
      <c r="R22" s="39">
        <f>SUM(V22,AO22, AD22)</f>
        <v>0</v>
      </c>
      <c r="S22" s="40"/>
      <c r="T22" s="41"/>
      <c r="U22" s="42"/>
      <c r="V22" s="43"/>
      <c r="W22" s="41">
        <v>8</v>
      </c>
      <c r="X22" s="42"/>
      <c r="Y22" s="44"/>
      <c r="Z22" s="43"/>
      <c r="AA22" s="44"/>
      <c r="AB22" s="42"/>
      <c r="AC22" s="41"/>
      <c r="AD22" s="42"/>
      <c r="AE22" s="43"/>
      <c r="AF22" s="44"/>
      <c r="AG22" s="45"/>
      <c r="AH22" s="41"/>
      <c r="AI22" s="43"/>
      <c r="AJ22" s="42">
        <v>6</v>
      </c>
      <c r="AK22" s="44"/>
      <c r="AL22" s="44"/>
      <c r="AM22" s="41"/>
      <c r="AN22" s="42"/>
      <c r="AO22" s="43"/>
      <c r="AP22" s="42"/>
      <c r="AQ22" s="42"/>
      <c r="AR22" s="46"/>
      <c r="AS22" s="41"/>
      <c r="AT22" s="44"/>
      <c r="AU22" s="41"/>
      <c r="AV22" s="44"/>
      <c r="AW22" s="41"/>
      <c r="AX22" s="42"/>
      <c r="AY22" s="43"/>
      <c r="AZ22" s="41"/>
      <c r="BA22" s="41"/>
    </row>
    <row r="23" spans="1:53" x14ac:dyDescent="0.25">
      <c r="A23" s="47" t="s">
        <v>422</v>
      </c>
      <c r="B23" s="63" t="s">
        <v>72</v>
      </c>
      <c r="C23" s="64" t="s">
        <v>500</v>
      </c>
      <c r="D23" s="64" t="s">
        <v>83</v>
      </c>
      <c r="E23" s="64" t="s">
        <v>300</v>
      </c>
      <c r="F23" s="50">
        <f>SUMPRODUCT(($A:$A=racers7[[#This Row],[Cat]])*($G:$G&gt;racers7[[#This Row],[2017 ARC Series Points]]))+1</f>
        <v>22</v>
      </c>
      <c r="G23" s="31">
        <f>SUM(O23,P23,R23)</f>
        <v>12</v>
      </c>
      <c r="H23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14</v>
      </c>
      <c r="I23" s="33">
        <v>0</v>
      </c>
      <c r="J23" s="33">
        <v>0</v>
      </c>
      <c r="K23" s="57">
        <v>2</v>
      </c>
      <c r="L23" s="58">
        <v>0</v>
      </c>
      <c r="M23" s="35">
        <v>0</v>
      </c>
      <c r="N23" s="59">
        <v>0</v>
      </c>
      <c r="O23" s="36">
        <f>SUM(Q23,S23,W23,AA23,AG23,AL23,AP23)</f>
        <v>12</v>
      </c>
      <c r="P23" s="37">
        <f>SUM(T23,Y23,AB23,AF23,AH23,AJ23,AM23,AR23)</f>
        <v>0</v>
      </c>
      <c r="Q23" s="38">
        <f>SUM(U23,X23,Z23, AC23, AE23, AI23, AK23, AN23, AQ23)</f>
        <v>0</v>
      </c>
      <c r="R23" s="39">
        <f>SUM(V23,AO23, AD23)</f>
        <v>0</v>
      </c>
      <c r="S23" s="53">
        <v>10</v>
      </c>
      <c r="T23" s="41"/>
      <c r="U23" s="42"/>
      <c r="V23" s="43"/>
      <c r="W23" s="41"/>
      <c r="X23" s="42"/>
      <c r="Y23" s="54"/>
      <c r="Z23" s="43"/>
      <c r="AA23" s="54">
        <v>2</v>
      </c>
      <c r="AB23" s="42"/>
      <c r="AC23" s="41"/>
      <c r="AD23" s="42"/>
      <c r="AE23" s="42"/>
      <c r="AF23" s="54"/>
      <c r="AG23" s="45"/>
      <c r="AH23" s="41"/>
      <c r="AI23" s="43"/>
      <c r="AJ23" s="42"/>
      <c r="AK23" s="54"/>
      <c r="AL23" s="54"/>
      <c r="AM23" s="41"/>
      <c r="AN23" s="42"/>
      <c r="AO23" s="43"/>
      <c r="AP23" s="42"/>
      <c r="AQ23" s="42"/>
      <c r="AR23" s="46"/>
      <c r="AS23" s="41"/>
      <c r="AT23" s="54"/>
      <c r="AU23" s="41"/>
      <c r="AV23" s="54"/>
      <c r="AW23" s="41"/>
      <c r="AX23" s="42"/>
      <c r="AY23" s="43"/>
      <c r="AZ23" s="41"/>
      <c r="BA23" s="41"/>
    </row>
    <row r="24" spans="1:53" x14ac:dyDescent="0.25">
      <c r="A24" s="27" t="s">
        <v>422</v>
      </c>
      <c r="B24" s="28" t="s">
        <v>72</v>
      </c>
      <c r="C24" s="29" t="s">
        <v>646</v>
      </c>
      <c r="D24" s="29" t="s">
        <v>647</v>
      </c>
      <c r="E24" s="29" t="s">
        <v>70</v>
      </c>
      <c r="F24" s="30">
        <f>SUMPRODUCT(($A:$A=racers7[[#This Row],[Cat]])*($G:$G&gt;racers7[[#This Row],[2017 ARC Series Points]]))+1</f>
        <v>22</v>
      </c>
      <c r="G24" s="31">
        <f>SUM(O24,P24,R24)</f>
        <v>12</v>
      </c>
      <c r="H24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12</v>
      </c>
      <c r="I24" s="33">
        <v>0</v>
      </c>
      <c r="J24" s="33">
        <v>0</v>
      </c>
      <c r="K24" s="185">
        <v>0</v>
      </c>
      <c r="L24" s="186">
        <v>0</v>
      </c>
      <c r="M24" s="35">
        <v>0</v>
      </c>
      <c r="N24" s="59">
        <v>0</v>
      </c>
      <c r="O24" s="36">
        <f>SUM(Q24,S24,W24,AA24,AG24,AL24,AP24)</f>
        <v>12</v>
      </c>
      <c r="P24" s="37">
        <f>SUM(T24,Y24,AB24,AF24,AH24,AJ24,AM24,AR24)</f>
        <v>0</v>
      </c>
      <c r="Q24" s="38">
        <f>SUM(U24,X24,Z24, AC24, AE24, AI24, AK24, AN24, AQ24)</f>
        <v>8</v>
      </c>
      <c r="R24" s="39">
        <f>SUM(V24,AO24, AD24)</f>
        <v>0</v>
      </c>
      <c r="S24" s="40"/>
      <c r="T24" s="41"/>
      <c r="U24" s="42"/>
      <c r="V24" s="43"/>
      <c r="W24" s="41"/>
      <c r="X24" s="42">
        <v>4</v>
      </c>
      <c r="Y24" s="44"/>
      <c r="Z24" s="43"/>
      <c r="AA24" s="44">
        <v>4</v>
      </c>
      <c r="AB24" s="42"/>
      <c r="AC24" s="41"/>
      <c r="AD24" s="42"/>
      <c r="AE24" s="42"/>
      <c r="AF24" s="44"/>
      <c r="AG24" s="45"/>
      <c r="AH24" s="41"/>
      <c r="AI24" s="43"/>
      <c r="AJ24" s="42"/>
      <c r="AK24" s="44"/>
      <c r="AL24" s="44"/>
      <c r="AM24" s="41"/>
      <c r="AN24" s="42"/>
      <c r="AO24" s="43"/>
      <c r="AP24" s="42"/>
      <c r="AQ24" s="42">
        <v>4</v>
      </c>
      <c r="AR24" s="46"/>
      <c r="AS24" s="41"/>
      <c r="AT24" s="44"/>
      <c r="AU24" s="41"/>
      <c r="AV24" s="44"/>
      <c r="AW24" s="41"/>
      <c r="AX24" s="42"/>
      <c r="AY24" s="43"/>
      <c r="AZ24" s="41"/>
      <c r="BA24" s="41"/>
    </row>
    <row r="25" spans="1:53" x14ac:dyDescent="0.25">
      <c r="A25" s="27" t="s">
        <v>422</v>
      </c>
      <c r="B25" s="28" t="s">
        <v>72</v>
      </c>
      <c r="C25" s="49" t="s">
        <v>654</v>
      </c>
      <c r="D25" s="49" t="s">
        <v>655</v>
      </c>
      <c r="E25" s="49" t="s">
        <v>114</v>
      </c>
      <c r="F25" s="30">
        <f>SUMPRODUCT(($A:$A=racers7[[#This Row],[Cat]])*($G:$G&gt;racers7[[#This Row],[2017 ARC Series Points]]))+1</f>
        <v>22</v>
      </c>
      <c r="G25" s="31">
        <f>SUM(O25,P25,R25)</f>
        <v>12</v>
      </c>
      <c r="H25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12</v>
      </c>
      <c r="I25" s="33">
        <v>0</v>
      </c>
      <c r="J25" s="33">
        <v>0</v>
      </c>
      <c r="K25" s="185">
        <v>0</v>
      </c>
      <c r="L25" s="186">
        <v>0</v>
      </c>
      <c r="M25" s="35">
        <v>0</v>
      </c>
      <c r="N25" s="59">
        <v>0</v>
      </c>
      <c r="O25" s="36">
        <f>SUM(Q25,S25,W25,AA25,AG25,AL25,AP25)</f>
        <v>12</v>
      </c>
      <c r="P25" s="37">
        <f>SUM(T25,Y25,AB25,AF25,AH25,AJ25,AM25,AR25)</f>
        <v>0</v>
      </c>
      <c r="Q25" s="38">
        <f>SUM(U25,X25,Z25, AC25, AE25, AI25, AK25, AN25, AQ25)</f>
        <v>0</v>
      </c>
      <c r="R25" s="39">
        <f>SUM(V25,AO25, AD25)</f>
        <v>0</v>
      </c>
      <c r="S25" s="40"/>
      <c r="T25" s="41"/>
      <c r="U25" s="42"/>
      <c r="V25" s="43"/>
      <c r="W25" s="41"/>
      <c r="X25" s="42"/>
      <c r="Y25" s="44"/>
      <c r="Z25" s="43"/>
      <c r="AA25" s="44"/>
      <c r="AB25" s="42"/>
      <c r="AC25" s="41"/>
      <c r="AD25" s="42"/>
      <c r="AE25" s="42"/>
      <c r="AF25" s="44"/>
      <c r="AG25" s="45"/>
      <c r="AH25" s="41"/>
      <c r="AI25" s="43"/>
      <c r="AJ25" s="42"/>
      <c r="AK25" s="44"/>
      <c r="AL25" s="44"/>
      <c r="AM25" s="41"/>
      <c r="AN25" s="42"/>
      <c r="AO25" s="43"/>
      <c r="AP25" s="42">
        <v>12</v>
      </c>
      <c r="AQ25" s="42"/>
      <c r="AR25" s="46"/>
      <c r="AS25" s="41"/>
      <c r="AT25" s="44"/>
      <c r="AU25" s="41"/>
      <c r="AV25" s="44"/>
      <c r="AW25" s="41"/>
      <c r="AX25" s="42"/>
      <c r="AY25" s="43"/>
      <c r="AZ25" s="41"/>
      <c r="BA25" s="41"/>
    </row>
    <row r="26" spans="1:53" x14ac:dyDescent="0.25">
      <c r="A26" s="47" t="s">
        <v>422</v>
      </c>
      <c r="B26" s="48" t="s">
        <v>72</v>
      </c>
      <c r="C26" s="49" t="s">
        <v>535</v>
      </c>
      <c r="D26" s="49" t="s">
        <v>131</v>
      </c>
      <c r="E26" s="49" t="s">
        <v>107</v>
      </c>
      <c r="F26" s="50">
        <f>SUMPRODUCT(($A:$A=racers7[[#This Row],[Cat]])*($G:$G&gt;racers7[[#This Row],[2017 ARC Series Points]]))+1</f>
        <v>22</v>
      </c>
      <c r="G26" s="31">
        <f>SUM(O26,P26,R26)</f>
        <v>12</v>
      </c>
      <c r="H26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20</v>
      </c>
      <c r="I26" s="51">
        <v>0</v>
      </c>
      <c r="J26" s="51">
        <v>0</v>
      </c>
      <c r="K26" s="57">
        <v>0</v>
      </c>
      <c r="L26" s="58">
        <v>10</v>
      </c>
      <c r="M26" s="52">
        <v>0</v>
      </c>
      <c r="N26" s="66">
        <v>0</v>
      </c>
      <c r="O26" s="36">
        <f>SUM(Q26,S26,W26,AA26,AG26,AL26,AP26)</f>
        <v>0</v>
      </c>
      <c r="P26" s="37">
        <f>SUM(T26,Y26,AB26,AF26,AH26,AJ26,AM26,AR26)</f>
        <v>12</v>
      </c>
      <c r="Q26" s="38">
        <f>SUM(U26,X26,Z26, AC26, AE26, AI26, AK26, AN26, AQ26)</f>
        <v>0</v>
      </c>
      <c r="R26" s="39">
        <f>SUM(V26,AO26, AD26)</f>
        <v>0</v>
      </c>
      <c r="S26" s="53"/>
      <c r="T26" s="41"/>
      <c r="U26" s="42"/>
      <c r="V26" s="43"/>
      <c r="W26" s="41"/>
      <c r="X26" s="42"/>
      <c r="Y26" s="54"/>
      <c r="Z26" s="43"/>
      <c r="AA26" s="54"/>
      <c r="AB26" s="42"/>
      <c r="AC26" s="41"/>
      <c r="AD26" s="42"/>
      <c r="AE26" s="42"/>
      <c r="AF26" s="54"/>
      <c r="AG26" s="45"/>
      <c r="AH26" s="41"/>
      <c r="AI26" s="43"/>
      <c r="AJ26" s="42"/>
      <c r="AK26" s="54"/>
      <c r="AL26" s="54"/>
      <c r="AM26" s="41"/>
      <c r="AN26" s="42"/>
      <c r="AO26" s="43"/>
      <c r="AP26" s="42"/>
      <c r="AQ26" s="42"/>
      <c r="AR26" s="46">
        <v>12</v>
      </c>
      <c r="AS26" s="41"/>
      <c r="AT26" s="54"/>
      <c r="AU26" s="41"/>
      <c r="AV26" s="54"/>
      <c r="AW26" s="41"/>
      <c r="AX26" s="42"/>
      <c r="AY26" s="43"/>
      <c r="AZ26" s="41"/>
      <c r="BA26" s="41"/>
    </row>
    <row r="27" spans="1:53" x14ac:dyDescent="0.25">
      <c r="A27" s="27" t="s">
        <v>422</v>
      </c>
      <c r="B27" s="60" t="s">
        <v>72</v>
      </c>
      <c r="C27" s="49" t="s">
        <v>662</v>
      </c>
      <c r="D27" s="49" t="s">
        <v>364</v>
      </c>
      <c r="E27" s="49" t="s">
        <v>123</v>
      </c>
      <c r="F27" s="30">
        <f>SUMPRODUCT(($A:$A=racers7[[#This Row],[Cat]])*($G:$G&gt;racers7[[#This Row],[2017 ARC Series Points]]))+1</f>
        <v>22</v>
      </c>
      <c r="G27" s="31">
        <f>SUM(O27,P27,R27)</f>
        <v>12</v>
      </c>
      <c r="H27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12</v>
      </c>
      <c r="I27" s="33">
        <v>0</v>
      </c>
      <c r="J27" s="33">
        <v>0</v>
      </c>
      <c r="K27" s="185">
        <v>0</v>
      </c>
      <c r="L27" s="186">
        <v>0</v>
      </c>
      <c r="M27" s="35">
        <v>0</v>
      </c>
      <c r="N27" s="59">
        <v>0</v>
      </c>
      <c r="O27" s="36">
        <f>SUM(Q27,S27,W27,AA27,AG27,AL27,AP27)</f>
        <v>12</v>
      </c>
      <c r="P27" s="37">
        <f>SUM(T27,Y27,AB27,AF27,AH27,AJ27,AM27,AR27)</f>
        <v>0</v>
      </c>
      <c r="Q27" s="38">
        <f>SUM(U27,X27,Z27, AC27, AE27, AI27, AK27, AN27, AQ27)</f>
        <v>12</v>
      </c>
      <c r="R27" s="39">
        <f>SUM(V27,AO27, AD27)</f>
        <v>0</v>
      </c>
      <c r="S27" s="40"/>
      <c r="T27" s="41"/>
      <c r="U27" s="42"/>
      <c r="V27" s="43"/>
      <c r="W27" s="41"/>
      <c r="X27" s="42"/>
      <c r="Y27" s="44"/>
      <c r="Z27" s="43"/>
      <c r="AA27" s="44"/>
      <c r="AB27" s="42"/>
      <c r="AC27" s="41"/>
      <c r="AD27" s="42"/>
      <c r="AE27" s="42">
        <v>12</v>
      </c>
      <c r="AF27" s="44"/>
      <c r="AG27" s="45"/>
      <c r="AH27" s="41"/>
      <c r="AI27" s="43"/>
      <c r="AJ27" s="42"/>
      <c r="AK27" s="44"/>
      <c r="AL27" s="44"/>
      <c r="AM27" s="41"/>
      <c r="AN27" s="42"/>
      <c r="AO27" s="43"/>
      <c r="AP27" s="42"/>
      <c r="AQ27" s="42"/>
      <c r="AR27" s="46"/>
      <c r="AS27" s="41"/>
      <c r="AT27" s="44"/>
      <c r="AU27" s="41"/>
      <c r="AV27" s="44"/>
      <c r="AW27" s="41"/>
      <c r="AX27" s="42"/>
      <c r="AY27" s="43"/>
      <c r="AZ27" s="41"/>
      <c r="BA27" s="41"/>
    </row>
    <row r="28" spans="1:53" x14ac:dyDescent="0.25">
      <c r="A28" s="27" t="s">
        <v>422</v>
      </c>
      <c r="B28" s="28" t="s">
        <v>72</v>
      </c>
      <c r="C28" s="29" t="s">
        <v>651</v>
      </c>
      <c r="D28" s="29" t="s">
        <v>652</v>
      </c>
      <c r="E28" s="29" t="s">
        <v>89</v>
      </c>
      <c r="F28" s="30">
        <f>SUMPRODUCT(($A:$A=racers7[[#This Row],[Cat]])*($G:$G&gt;racers7[[#This Row],[2017 ARC Series Points]]))+1</f>
        <v>27</v>
      </c>
      <c r="G28" s="31">
        <f>SUM(O28,P28,R28)</f>
        <v>10</v>
      </c>
      <c r="H28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10</v>
      </c>
      <c r="I28" s="33">
        <v>0</v>
      </c>
      <c r="J28" s="33">
        <v>0</v>
      </c>
      <c r="K28" s="185">
        <v>0</v>
      </c>
      <c r="L28" s="186">
        <v>0</v>
      </c>
      <c r="M28" s="35">
        <v>0</v>
      </c>
      <c r="N28" s="59">
        <v>0</v>
      </c>
      <c r="O28" s="36">
        <f>SUM(Q28,S28,W28,AA28,AG28,AL28,AP28)</f>
        <v>10</v>
      </c>
      <c r="P28" s="37">
        <f>SUM(T28,Y28,AB28,AF28,AH28,AJ28,AM28,AR28)</f>
        <v>0</v>
      </c>
      <c r="Q28" s="38">
        <f>SUM(U28,X28,Z28, AC28, AE28, AI28, AK28, AN28, AQ28)</f>
        <v>0</v>
      </c>
      <c r="R28" s="39">
        <f>SUM(V28,AO28, AD28)</f>
        <v>0</v>
      </c>
      <c r="S28" s="40"/>
      <c r="T28" s="41"/>
      <c r="U28" s="42"/>
      <c r="V28" s="43"/>
      <c r="W28" s="41"/>
      <c r="X28" s="42"/>
      <c r="Y28" s="44"/>
      <c r="Z28" s="43"/>
      <c r="AA28" s="44"/>
      <c r="AB28" s="42"/>
      <c r="AC28" s="41"/>
      <c r="AD28" s="42"/>
      <c r="AE28" s="42"/>
      <c r="AF28" s="44"/>
      <c r="AG28" s="45"/>
      <c r="AH28" s="41"/>
      <c r="AI28" s="43"/>
      <c r="AJ28" s="42"/>
      <c r="AK28" s="44"/>
      <c r="AL28" s="44">
        <v>10</v>
      </c>
      <c r="AM28" s="41"/>
      <c r="AN28" s="42"/>
      <c r="AO28" s="43"/>
      <c r="AP28" s="42"/>
      <c r="AQ28" s="42"/>
      <c r="AR28" s="46"/>
      <c r="AS28" s="41"/>
      <c r="AT28" s="44"/>
      <c r="AU28" s="41"/>
      <c r="AV28" s="44"/>
      <c r="AW28" s="41"/>
      <c r="AX28" s="42"/>
      <c r="AY28" s="43"/>
      <c r="AZ28" s="41"/>
      <c r="BA28" s="41"/>
    </row>
    <row r="29" spans="1:53" x14ac:dyDescent="0.25">
      <c r="A29" s="27" t="s">
        <v>422</v>
      </c>
      <c r="B29" s="28" t="s">
        <v>72</v>
      </c>
      <c r="C29" s="29" t="s">
        <v>815</v>
      </c>
      <c r="D29" s="29" t="s">
        <v>131</v>
      </c>
      <c r="E29" s="29" t="s">
        <v>84</v>
      </c>
      <c r="F29" s="30">
        <f>SUMPRODUCT(($A:$A=racers7[[#This Row],[Cat]])*($G:$G&gt;racers7[[#This Row],[2017 ARC Series Points]]))+1</f>
        <v>27</v>
      </c>
      <c r="G29" s="31">
        <f>SUM(O29,P29,R29)</f>
        <v>10</v>
      </c>
      <c r="H29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10</v>
      </c>
      <c r="I29" s="33">
        <v>0</v>
      </c>
      <c r="J29" s="33">
        <v>0</v>
      </c>
      <c r="K29" s="185">
        <v>0</v>
      </c>
      <c r="L29" s="186">
        <v>0</v>
      </c>
      <c r="M29" s="35">
        <v>0</v>
      </c>
      <c r="N29" s="59">
        <v>0</v>
      </c>
      <c r="O29" s="36">
        <f>SUM(Q29,S29,W29,AA29,AG29,AL29,AP29)</f>
        <v>2</v>
      </c>
      <c r="P29" s="37">
        <f>SUM(T29,Y29,AB29,AF29,AH29,AJ29,AM29,AR29)</f>
        <v>8</v>
      </c>
      <c r="Q29" s="38">
        <f>SUM(U29,X29,Z29, AC29, AE29, AI29, AK29, AN29, AQ29)</f>
        <v>0</v>
      </c>
      <c r="R29" s="39">
        <f>SUM(V29,AO29, AD29)</f>
        <v>0</v>
      </c>
      <c r="S29" s="40"/>
      <c r="T29" s="41"/>
      <c r="U29" s="42"/>
      <c r="V29" s="43"/>
      <c r="W29" s="41"/>
      <c r="X29" s="42"/>
      <c r="Y29" s="44"/>
      <c r="Z29" s="43"/>
      <c r="AA29" s="44"/>
      <c r="AB29" s="42"/>
      <c r="AC29" s="41"/>
      <c r="AD29" s="42"/>
      <c r="AE29" s="42"/>
      <c r="AF29" s="44">
        <v>8</v>
      </c>
      <c r="AG29" s="45"/>
      <c r="AH29" s="41"/>
      <c r="AI29" s="43"/>
      <c r="AJ29" s="42"/>
      <c r="AK29" s="44"/>
      <c r="AL29" s="44"/>
      <c r="AM29" s="41"/>
      <c r="AN29" s="42"/>
      <c r="AO29" s="43"/>
      <c r="AP29" s="42">
        <v>2</v>
      </c>
      <c r="AQ29" s="42"/>
      <c r="AR29" s="46"/>
      <c r="AS29" s="41"/>
      <c r="AT29" s="44"/>
      <c r="AU29" s="41"/>
      <c r="AV29" s="44"/>
      <c r="AW29" s="41"/>
      <c r="AX29" s="42"/>
      <c r="AY29" s="43"/>
      <c r="AZ29" s="41"/>
      <c r="BA29" s="41"/>
    </row>
    <row r="30" spans="1:53" x14ac:dyDescent="0.25">
      <c r="A30" s="27" t="s">
        <v>422</v>
      </c>
      <c r="B30" s="55" t="s">
        <v>72</v>
      </c>
      <c r="C30" s="49" t="s">
        <v>505</v>
      </c>
      <c r="D30" s="49" t="s">
        <v>506</v>
      </c>
      <c r="E30" s="49" t="s">
        <v>70</v>
      </c>
      <c r="F30" s="30">
        <f>SUMPRODUCT(($A:$A=racers7[[#This Row],[Cat]])*($G:$G&gt;racers7[[#This Row],[2017 ARC Series Points]]))+1</f>
        <v>27</v>
      </c>
      <c r="G30" s="31">
        <f>SUM(O30,P30,R30)</f>
        <v>10</v>
      </c>
      <c r="H30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10</v>
      </c>
      <c r="I30" s="33">
        <v>0</v>
      </c>
      <c r="J30" s="33">
        <v>0</v>
      </c>
      <c r="K30" s="57">
        <v>0</v>
      </c>
      <c r="L30" s="58">
        <v>0</v>
      </c>
      <c r="M30" s="35">
        <v>0</v>
      </c>
      <c r="N30" s="59">
        <v>0</v>
      </c>
      <c r="O30" s="36">
        <f>SUM(Q30,S30,W30,AA30,AG30,AL30,AP30)</f>
        <v>0</v>
      </c>
      <c r="P30" s="37">
        <f>SUM(T30,Y30,AB30,AF30,AH30,AJ30,AM30,AR30)</f>
        <v>10</v>
      </c>
      <c r="Q30" s="38">
        <f>SUM(U30,X30,Z30, AC30, AE30, AI30, AK30, AN30, AQ30)</f>
        <v>0</v>
      </c>
      <c r="R30" s="39">
        <f>SUM(V30,AO30, AD30)</f>
        <v>0</v>
      </c>
      <c r="S30" s="40"/>
      <c r="T30" s="41"/>
      <c r="U30" s="42"/>
      <c r="V30" s="43"/>
      <c r="W30" s="41"/>
      <c r="X30" s="42"/>
      <c r="Y30" s="44"/>
      <c r="Z30" s="43"/>
      <c r="AA30" s="44"/>
      <c r="AB30" s="42"/>
      <c r="AC30" s="41"/>
      <c r="AD30" s="42"/>
      <c r="AE30" s="43"/>
      <c r="AF30" s="44"/>
      <c r="AG30" s="45"/>
      <c r="AH30" s="41"/>
      <c r="AI30" s="43"/>
      <c r="AJ30" s="42"/>
      <c r="AK30" s="44"/>
      <c r="AL30" s="44"/>
      <c r="AM30" s="41"/>
      <c r="AN30" s="42"/>
      <c r="AO30" s="43"/>
      <c r="AP30" s="42"/>
      <c r="AQ30" s="42"/>
      <c r="AR30" s="46">
        <v>10</v>
      </c>
      <c r="AS30" s="41"/>
      <c r="AT30" s="44"/>
      <c r="AU30" s="41"/>
      <c r="AV30" s="44"/>
      <c r="AW30" s="41"/>
      <c r="AX30" s="42"/>
      <c r="AY30" s="43"/>
      <c r="AZ30" s="41"/>
      <c r="BA30" s="41"/>
    </row>
    <row r="31" spans="1:53" x14ac:dyDescent="0.25">
      <c r="A31" s="27" t="s">
        <v>422</v>
      </c>
      <c r="B31" s="28" t="s">
        <v>72</v>
      </c>
      <c r="C31" s="29" t="s">
        <v>661</v>
      </c>
      <c r="D31" s="29" t="s">
        <v>198</v>
      </c>
      <c r="E31" s="29" t="s">
        <v>401</v>
      </c>
      <c r="F31" s="30">
        <f>SUMPRODUCT(($A:$A=racers7[[#This Row],[Cat]])*($G:$G&gt;racers7[[#This Row],[2017 ARC Series Points]]))+1</f>
        <v>30</v>
      </c>
      <c r="G31" s="31">
        <f>SUM(O31,P31,R31)</f>
        <v>8</v>
      </c>
      <c r="H31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</v>
      </c>
      <c r="I31" s="33">
        <v>0</v>
      </c>
      <c r="J31" s="33">
        <v>0</v>
      </c>
      <c r="K31" s="185">
        <v>0</v>
      </c>
      <c r="L31" s="186">
        <v>0</v>
      </c>
      <c r="M31" s="35">
        <v>0</v>
      </c>
      <c r="N31" s="59">
        <v>0</v>
      </c>
      <c r="O31" s="36">
        <f>SUM(Q31,S31,W31,AA31,AG31,AL31,AP31)</f>
        <v>0</v>
      </c>
      <c r="P31" s="37">
        <f>SUM(T31,Y31,AB31,AF31,AH31,AJ31,AM31,AR31)</f>
        <v>2</v>
      </c>
      <c r="Q31" s="38">
        <f>SUM(U31,X31,Z31, AC31, AE31, AI31, AK31, AN31, AQ31)</f>
        <v>0</v>
      </c>
      <c r="R31" s="39">
        <f>SUM(V31,AO31, AD31)</f>
        <v>6</v>
      </c>
      <c r="S31" s="40"/>
      <c r="T31" s="41"/>
      <c r="U31" s="42"/>
      <c r="V31" s="43"/>
      <c r="W31" s="41"/>
      <c r="X31" s="42"/>
      <c r="Y31" s="44"/>
      <c r="Z31" s="43"/>
      <c r="AA31" s="44"/>
      <c r="AB31" s="42"/>
      <c r="AC31" s="41"/>
      <c r="AD31" s="42"/>
      <c r="AE31" s="42"/>
      <c r="AF31" s="44"/>
      <c r="AG31" s="45"/>
      <c r="AH31" s="41"/>
      <c r="AI31" s="43"/>
      <c r="AJ31" s="42"/>
      <c r="AK31" s="44"/>
      <c r="AL31" s="44"/>
      <c r="AM31" s="41">
        <v>2</v>
      </c>
      <c r="AN31" s="42"/>
      <c r="AO31" s="43">
        <v>6</v>
      </c>
      <c r="AP31" s="42"/>
      <c r="AQ31" s="42"/>
      <c r="AR31" s="46"/>
      <c r="AS31" s="41"/>
      <c r="AT31" s="44"/>
      <c r="AU31" s="41"/>
      <c r="AV31" s="44"/>
      <c r="AW31" s="41"/>
      <c r="AX31" s="42"/>
      <c r="AY31" s="43"/>
      <c r="AZ31" s="41"/>
      <c r="BA31" s="41"/>
    </row>
    <row r="32" spans="1:53" x14ac:dyDescent="0.25">
      <c r="A32" s="27" t="s">
        <v>422</v>
      </c>
      <c r="B32" s="28" t="s">
        <v>72</v>
      </c>
      <c r="C32" s="49" t="s">
        <v>672</v>
      </c>
      <c r="D32" s="49" t="s">
        <v>673</v>
      </c>
      <c r="E32" s="49" t="s">
        <v>70</v>
      </c>
      <c r="F32" s="30">
        <f>SUMPRODUCT(($A:$A=racers7[[#This Row],[Cat]])*($G:$G&gt;racers7[[#This Row],[2017 ARC Series Points]]))+1</f>
        <v>30</v>
      </c>
      <c r="G32" s="31">
        <f>SUM(O32,P32,R32)</f>
        <v>8</v>
      </c>
      <c r="H32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26</v>
      </c>
      <c r="I32" s="33">
        <v>0</v>
      </c>
      <c r="J32" s="33">
        <v>0</v>
      </c>
      <c r="K32" s="185">
        <v>0</v>
      </c>
      <c r="L32" s="186">
        <v>0</v>
      </c>
      <c r="M32" s="35">
        <v>8</v>
      </c>
      <c r="N32" s="59">
        <v>10</v>
      </c>
      <c r="O32" s="36">
        <f>SUM(Q32,S32,W32,AA32,AG32,AL32,AP32)</f>
        <v>8</v>
      </c>
      <c r="P32" s="37">
        <f>SUM(T32,Y32,AB32,AF32,AH32,AJ32,AM32,AR32)</f>
        <v>0</v>
      </c>
      <c r="Q32" s="38">
        <f>SUM(U32,X32,Z32, AC32, AE32, AI32, AK32, AN32, AQ32)</f>
        <v>2</v>
      </c>
      <c r="R32" s="39">
        <f>SUM(V32,AO32, AD32)</f>
        <v>0</v>
      </c>
      <c r="S32" s="40"/>
      <c r="T32" s="41"/>
      <c r="U32" s="42"/>
      <c r="V32" s="43"/>
      <c r="W32" s="41"/>
      <c r="X32" s="42"/>
      <c r="Y32" s="44"/>
      <c r="Z32" s="43"/>
      <c r="AA32" s="44"/>
      <c r="AB32" s="42"/>
      <c r="AC32" s="41"/>
      <c r="AD32" s="42"/>
      <c r="AE32" s="42"/>
      <c r="AF32" s="44"/>
      <c r="AG32" s="45"/>
      <c r="AH32" s="41"/>
      <c r="AI32" s="43"/>
      <c r="AJ32" s="42"/>
      <c r="AK32" s="44"/>
      <c r="AL32" s="44"/>
      <c r="AM32" s="41"/>
      <c r="AN32" s="42">
        <v>2</v>
      </c>
      <c r="AO32" s="43"/>
      <c r="AP32" s="42">
        <v>6</v>
      </c>
      <c r="AQ32" s="42"/>
      <c r="AR32" s="46"/>
      <c r="AS32" s="41"/>
      <c r="AT32" s="44"/>
      <c r="AU32" s="41"/>
      <c r="AV32" s="44"/>
      <c r="AW32" s="41"/>
      <c r="AX32" s="42"/>
      <c r="AY32" s="43"/>
      <c r="AZ32" s="41"/>
      <c r="BA32" s="41"/>
    </row>
    <row r="33" spans="1:53" x14ac:dyDescent="0.25">
      <c r="A33" s="27" t="s">
        <v>422</v>
      </c>
      <c r="B33" s="55" t="s">
        <v>72</v>
      </c>
      <c r="C33" s="49" t="s">
        <v>462</v>
      </c>
      <c r="D33" s="49" t="s">
        <v>463</v>
      </c>
      <c r="E33" s="49" t="s">
        <v>114</v>
      </c>
      <c r="F33" s="30">
        <f>SUMPRODUCT(($A:$A=racers7[[#This Row],[Cat]])*($G:$G&gt;racers7[[#This Row],[2017 ARC Series Points]]))+1</f>
        <v>32</v>
      </c>
      <c r="G33" s="31">
        <f>SUM(O33,P33,R33)</f>
        <v>7</v>
      </c>
      <c r="H33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20</v>
      </c>
      <c r="I33" s="33">
        <v>0</v>
      </c>
      <c r="J33" s="33">
        <v>0</v>
      </c>
      <c r="K33" s="57">
        <v>4</v>
      </c>
      <c r="L33" s="58">
        <v>10</v>
      </c>
      <c r="M33" s="35">
        <v>0</v>
      </c>
      <c r="N33" s="59">
        <v>0</v>
      </c>
      <c r="O33" s="36">
        <f>SUM(Q33,S33,W33,AA33,AG33,AL33,AP33)</f>
        <v>6</v>
      </c>
      <c r="P33" s="37">
        <f>SUM(T33,Y33,AB33,AF33,AH33,AJ33,AM33,AR33)</f>
        <v>0</v>
      </c>
      <c r="Q33" s="38">
        <f>SUM(U33,X33,Z33, AC33, AE33, AI33, AK33, AN33, AQ33)</f>
        <v>0</v>
      </c>
      <c r="R33" s="39">
        <f>SUM(V33,AO33, AD33)</f>
        <v>1</v>
      </c>
      <c r="S33" s="40"/>
      <c r="T33" s="41"/>
      <c r="U33" s="42"/>
      <c r="V33" s="43">
        <v>1</v>
      </c>
      <c r="W33" s="41">
        <v>6</v>
      </c>
      <c r="X33" s="42"/>
      <c r="Y33" s="44"/>
      <c r="Z33" s="43"/>
      <c r="AA33" s="44"/>
      <c r="AB33" s="42"/>
      <c r="AC33" s="41"/>
      <c r="AD33" s="42"/>
      <c r="AE33" s="43"/>
      <c r="AF33" s="44"/>
      <c r="AG33" s="45"/>
      <c r="AH33" s="41"/>
      <c r="AI33" s="43"/>
      <c r="AJ33" s="42"/>
      <c r="AK33" s="44"/>
      <c r="AL33" s="44"/>
      <c r="AM33" s="41"/>
      <c r="AN33" s="42"/>
      <c r="AO33" s="43"/>
      <c r="AP33" s="42"/>
      <c r="AQ33" s="42"/>
      <c r="AR33" s="46"/>
      <c r="AS33" s="41"/>
      <c r="AT33" s="44"/>
      <c r="AU33" s="41"/>
      <c r="AV33" s="44"/>
      <c r="AW33" s="41"/>
      <c r="AX33" s="42"/>
      <c r="AY33" s="43"/>
      <c r="AZ33" s="41"/>
      <c r="BA33" s="41"/>
    </row>
    <row r="34" spans="1:53" x14ac:dyDescent="0.25">
      <c r="A34" s="27" t="s">
        <v>422</v>
      </c>
      <c r="B34" s="55" t="s">
        <v>72</v>
      </c>
      <c r="C34" s="49" t="s">
        <v>476</v>
      </c>
      <c r="D34" s="49" t="s">
        <v>143</v>
      </c>
      <c r="E34" s="49" t="s">
        <v>70</v>
      </c>
      <c r="F34" s="30">
        <f>SUMPRODUCT(($A:$A=racers7[[#This Row],[Cat]])*($G:$G&gt;racers7[[#This Row],[2017 ARC Series Points]]))+1</f>
        <v>33</v>
      </c>
      <c r="G34" s="31">
        <f>SUM(O34,P34,R34)</f>
        <v>6</v>
      </c>
      <c r="H34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14</v>
      </c>
      <c r="I34" s="33">
        <v>0</v>
      </c>
      <c r="J34" s="33">
        <v>0</v>
      </c>
      <c r="K34" s="57">
        <v>0</v>
      </c>
      <c r="L34" s="58">
        <v>8</v>
      </c>
      <c r="M34" s="35">
        <v>0</v>
      </c>
      <c r="N34" s="59">
        <v>0</v>
      </c>
      <c r="O34" s="36">
        <f>SUM(Q34,S34,W34,AA34,AG34,AL34,AP34)</f>
        <v>0</v>
      </c>
      <c r="P34" s="37">
        <f>SUM(T34,Y34,AB34,AF34,AH34,AJ34,AM34,AR34)</f>
        <v>6</v>
      </c>
      <c r="Q34" s="38">
        <f>SUM(U34,X34,Z34, AC34, AE34, AI34, AK34, AN34, AQ34)</f>
        <v>0</v>
      </c>
      <c r="R34" s="39">
        <f>SUM(V34,AO34, AD34)</f>
        <v>0</v>
      </c>
      <c r="S34" s="40"/>
      <c r="T34" s="41"/>
      <c r="U34" s="42"/>
      <c r="V34" s="43"/>
      <c r="W34" s="41"/>
      <c r="X34" s="42"/>
      <c r="Y34" s="44"/>
      <c r="Z34" s="43"/>
      <c r="AA34" s="44"/>
      <c r="AB34" s="42">
        <v>6</v>
      </c>
      <c r="AC34" s="41"/>
      <c r="AD34" s="42"/>
      <c r="AE34" s="43"/>
      <c r="AF34" s="44"/>
      <c r="AG34" s="45"/>
      <c r="AH34" s="41"/>
      <c r="AI34" s="43"/>
      <c r="AJ34" s="42"/>
      <c r="AK34" s="44"/>
      <c r="AL34" s="44"/>
      <c r="AM34" s="41"/>
      <c r="AN34" s="42"/>
      <c r="AO34" s="43"/>
      <c r="AP34" s="42"/>
      <c r="AQ34" s="42"/>
      <c r="AR34" s="46"/>
      <c r="AS34" s="41"/>
      <c r="AT34" s="44"/>
      <c r="AU34" s="41"/>
      <c r="AV34" s="44"/>
      <c r="AW34" s="41"/>
      <c r="AX34" s="42"/>
      <c r="AY34" s="43"/>
      <c r="AZ34" s="41"/>
      <c r="BA34" s="41"/>
    </row>
    <row r="35" spans="1:53" x14ac:dyDescent="0.25">
      <c r="A35" s="27" t="s">
        <v>422</v>
      </c>
      <c r="B35" s="28" t="s">
        <v>72</v>
      </c>
      <c r="C35" s="49" t="s">
        <v>674</v>
      </c>
      <c r="D35" s="49" t="s">
        <v>504</v>
      </c>
      <c r="E35" s="49" t="s">
        <v>70</v>
      </c>
      <c r="F35" s="30">
        <f>SUMPRODUCT(($A:$A=racers7[[#This Row],[Cat]])*($G:$G&gt;racers7[[#This Row],[2017 ARC Series Points]]))+1</f>
        <v>33</v>
      </c>
      <c r="G35" s="31">
        <f>SUM(O35,P35,R35)</f>
        <v>6</v>
      </c>
      <c r="H35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6</v>
      </c>
      <c r="I35" s="33">
        <v>0</v>
      </c>
      <c r="J35" s="33">
        <v>0</v>
      </c>
      <c r="K35" s="185">
        <v>0</v>
      </c>
      <c r="L35" s="186">
        <v>0</v>
      </c>
      <c r="M35" s="35">
        <v>0</v>
      </c>
      <c r="N35" s="59">
        <v>0</v>
      </c>
      <c r="O35" s="36">
        <f>SUM(Q35,S35,W35,AA35,AG35,AL35,AP35)</f>
        <v>0</v>
      </c>
      <c r="P35" s="37">
        <f>SUM(T35,Y35,AB35,AF35,AH35,AJ35,AM35,AR35)</f>
        <v>6</v>
      </c>
      <c r="Q35" s="38">
        <f>SUM(U35,X35,Z35, AC35, AE35, AI35, AK35, AN35, AQ35)</f>
        <v>0</v>
      </c>
      <c r="R35" s="39">
        <f>SUM(V35,AO35, AD35)</f>
        <v>0</v>
      </c>
      <c r="S35" s="40"/>
      <c r="T35" s="41"/>
      <c r="U35" s="42"/>
      <c r="V35" s="43"/>
      <c r="W35" s="41"/>
      <c r="X35" s="42"/>
      <c r="Y35" s="44"/>
      <c r="Z35" s="43"/>
      <c r="AA35" s="44"/>
      <c r="AB35" s="42"/>
      <c r="AC35" s="41"/>
      <c r="AD35" s="42"/>
      <c r="AE35" s="42"/>
      <c r="AF35" s="44"/>
      <c r="AG35" s="45"/>
      <c r="AH35" s="41"/>
      <c r="AI35" s="43"/>
      <c r="AJ35" s="42"/>
      <c r="AK35" s="44"/>
      <c r="AL35" s="44"/>
      <c r="AM35" s="41"/>
      <c r="AN35" s="42"/>
      <c r="AO35" s="43"/>
      <c r="AP35" s="42"/>
      <c r="AQ35" s="42"/>
      <c r="AR35" s="46">
        <v>6</v>
      </c>
      <c r="AS35" s="41"/>
      <c r="AT35" s="44"/>
      <c r="AU35" s="41"/>
      <c r="AV35" s="44"/>
      <c r="AW35" s="41"/>
      <c r="AX35" s="42"/>
      <c r="AY35" s="43"/>
      <c r="AZ35" s="41"/>
      <c r="BA35" s="41"/>
    </row>
    <row r="36" spans="1:53" x14ac:dyDescent="0.25">
      <c r="A36" s="27" t="s">
        <v>422</v>
      </c>
      <c r="B36" s="28" t="s">
        <v>72</v>
      </c>
      <c r="C36" s="29" t="s">
        <v>852</v>
      </c>
      <c r="D36" s="29" t="s">
        <v>382</v>
      </c>
      <c r="E36" s="29" t="s">
        <v>123</v>
      </c>
      <c r="F36" s="30">
        <f>SUMPRODUCT(($A:$A=racers7[[#This Row],[Cat]])*($G:$G&gt;racers7[[#This Row],[2017 ARC Series Points]]))+1</f>
        <v>35</v>
      </c>
      <c r="G36" s="31">
        <f>SUM(O36,P36,R36)</f>
        <v>4</v>
      </c>
      <c r="H36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4</v>
      </c>
      <c r="I36" s="33">
        <v>0</v>
      </c>
      <c r="J36" s="33">
        <v>0</v>
      </c>
      <c r="K36" s="185">
        <v>0</v>
      </c>
      <c r="L36" s="186">
        <v>0</v>
      </c>
      <c r="M36" s="35">
        <v>0</v>
      </c>
      <c r="N36" s="59">
        <v>0</v>
      </c>
      <c r="O36" s="36">
        <f>SUM(Q36,S36,W36,AA36,AG36,AL36,AP36)</f>
        <v>4</v>
      </c>
      <c r="P36" s="37">
        <f>SUM(T36,Y36,AB36,AF36,AH36,AJ36,AM36,AR36)</f>
        <v>0</v>
      </c>
      <c r="Q36" s="38">
        <f>SUM(U36,X36,Z36, AC36, AE36, AI36, AK36, AN36, AQ36)</f>
        <v>0</v>
      </c>
      <c r="R36" s="39">
        <f>SUM(V36,AO36, AD36)</f>
        <v>0</v>
      </c>
      <c r="S36" s="40"/>
      <c r="T36" s="41"/>
      <c r="U36" s="42"/>
      <c r="V36" s="43"/>
      <c r="W36" s="41">
        <v>4</v>
      </c>
      <c r="X36" s="42"/>
      <c r="Y36" s="44"/>
      <c r="Z36" s="43"/>
      <c r="AA36" s="44"/>
      <c r="AB36" s="42"/>
      <c r="AC36" s="41"/>
      <c r="AD36" s="42"/>
      <c r="AE36" s="42"/>
      <c r="AF36" s="44"/>
      <c r="AG36" s="45"/>
      <c r="AH36" s="41"/>
      <c r="AI36" s="43"/>
      <c r="AJ36" s="42"/>
      <c r="AK36" s="44"/>
      <c r="AL36" s="44"/>
      <c r="AM36" s="41"/>
      <c r="AN36" s="42"/>
      <c r="AO36" s="43"/>
      <c r="AP36" s="42"/>
      <c r="AQ36" s="42"/>
      <c r="AR36" s="46"/>
      <c r="AS36" s="41"/>
      <c r="AT36" s="44"/>
      <c r="AU36" s="41"/>
      <c r="AV36" s="44"/>
      <c r="AW36" s="41"/>
      <c r="AX36" s="42"/>
      <c r="AY36" s="43"/>
      <c r="AZ36" s="41"/>
      <c r="BA36" s="41"/>
    </row>
    <row r="37" spans="1:53" x14ac:dyDescent="0.25">
      <c r="A37" s="27" t="s">
        <v>422</v>
      </c>
      <c r="B37" s="28" t="s">
        <v>72</v>
      </c>
      <c r="C37" s="29" t="s">
        <v>634</v>
      </c>
      <c r="D37" s="29" t="s">
        <v>200</v>
      </c>
      <c r="E37" s="29" t="s">
        <v>633</v>
      </c>
      <c r="F37" s="30">
        <f>SUMPRODUCT(($A:$A=racers7[[#This Row],[Cat]])*($G:$G&gt;racers7[[#This Row],[2017 ARC Series Points]]))+1</f>
        <v>36</v>
      </c>
      <c r="G37" s="31">
        <f>SUM(O37,P37,R37)</f>
        <v>2</v>
      </c>
      <c r="H37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</v>
      </c>
      <c r="I37" s="33">
        <v>0</v>
      </c>
      <c r="J37" s="33">
        <v>0</v>
      </c>
      <c r="K37" s="185">
        <v>0</v>
      </c>
      <c r="L37" s="186">
        <v>0</v>
      </c>
      <c r="M37" s="35">
        <v>0</v>
      </c>
      <c r="N37" s="59">
        <v>0</v>
      </c>
      <c r="O37" s="36">
        <f>SUM(Q37,S37,W37,AA37,AG37,AL37,AP37)</f>
        <v>2</v>
      </c>
      <c r="P37" s="37">
        <f>SUM(T37,Y37,AB37,AF37,AH37,AJ37,AM37,AR37)</f>
        <v>0</v>
      </c>
      <c r="Q37" s="38">
        <f>SUM(U37,X37,Z37, AC37, AE37, AI37, AK37, AN37, AQ37)</f>
        <v>2</v>
      </c>
      <c r="R37" s="39">
        <f>SUM(V37,AO37, AD37)</f>
        <v>0</v>
      </c>
      <c r="S37" s="40"/>
      <c r="T37" s="41"/>
      <c r="U37" s="42"/>
      <c r="V37" s="43"/>
      <c r="W37" s="41"/>
      <c r="X37" s="42"/>
      <c r="Y37" s="44"/>
      <c r="Z37" s="43"/>
      <c r="AA37" s="44"/>
      <c r="AB37" s="42"/>
      <c r="AC37" s="41">
        <v>2</v>
      </c>
      <c r="AD37" s="42"/>
      <c r="AE37" s="42"/>
      <c r="AF37" s="44"/>
      <c r="AG37" s="45"/>
      <c r="AH37" s="41"/>
      <c r="AI37" s="43"/>
      <c r="AJ37" s="42"/>
      <c r="AK37" s="44"/>
      <c r="AL37" s="44"/>
      <c r="AM37" s="41"/>
      <c r="AN37" s="42"/>
      <c r="AO37" s="43"/>
      <c r="AP37" s="42"/>
      <c r="AQ37" s="42"/>
      <c r="AR37" s="46"/>
      <c r="AS37" s="41"/>
      <c r="AT37" s="44"/>
      <c r="AU37" s="41"/>
      <c r="AV37" s="44"/>
      <c r="AW37" s="41"/>
      <c r="AX37" s="42"/>
      <c r="AY37" s="43"/>
      <c r="AZ37" s="41"/>
      <c r="BA37" s="41"/>
    </row>
    <row r="38" spans="1:53" x14ac:dyDescent="0.25">
      <c r="A38" s="27" t="s">
        <v>422</v>
      </c>
      <c r="B38" s="28" t="s">
        <v>72</v>
      </c>
      <c r="C38" s="29" t="s">
        <v>858</v>
      </c>
      <c r="D38" s="29" t="s">
        <v>278</v>
      </c>
      <c r="E38" s="29" t="s">
        <v>123</v>
      </c>
      <c r="F38" s="30">
        <f>SUMPRODUCT(($A:$A=racers7[[#This Row],[Cat]])*($G:$G&gt;racers7[[#This Row],[2017 ARC Series Points]]))+1</f>
        <v>36</v>
      </c>
      <c r="G38" s="31">
        <f>SUM(O38,P38,R38)</f>
        <v>2</v>
      </c>
      <c r="H38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</v>
      </c>
      <c r="I38" s="33">
        <v>0</v>
      </c>
      <c r="J38" s="33">
        <v>0</v>
      </c>
      <c r="K38" s="185">
        <v>0</v>
      </c>
      <c r="L38" s="186">
        <v>0</v>
      </c>
      <c r="M38" s="35">
        <v>0</v>
      </c>
      <c r="N38" s="59">
        <v>0</v>
      </c>
      <c r="O38" s="36">
        <f>SUM(Q38,S38,W38,AA38,AG38,AL38,AP38)</f>
        <v>0</v>
      </c>
      <c r="P38" s="37">
        <f>SUM(T38,Y38,AB38,AF38,AH38,AJ38,AM38,AR38)</f>
        <v>2</v>
      </c>
      <c r="Q38" s="38">
        <f>SUM(U38,X38,Z38, AC38, AE38, AI38, AK38, AN38, AQ38)</f>
        <v>0</v>
      </c>
      <c r="R38" s="39">
        <f>SUM(V38,AO38, AD38)</f>
        <v>0</v>
      </c>
      <c r="S38" s="40"/>
      <c r="T38" s="41"/>
      <c r="U38" s="42"/>
      <c r="V38" s="43"/>
      <c r="W38" s="41"/>
      <c r="X38" s="42"/>
      <c r="Y38" s="44"/>
      <c r="Z38" s="43"/>
      <c r="AA38" s="44"/>
      <c r="AB38" s="42"/>
      <c r="AC38" s="41"/>
      <c r="AD38" s="42"/>
      <c r="AE38" s="42"/>
      <c r="AF38" s="44"/>
      <c r="AG38" s="45"/>
      <c r="AH38" s="41">
        <v>2</v>
      </c>
      <c r="AI38" s="43"/>
      <c r="AJ38" s="42"/>
      <c r="AK38" s="44"/>
      <c r="AL38" s="44"/>
      <c r="AM38" s="41"/>
      <c r="AN38" s="42"/>
      <c r="AO38" s="43"/>
      <c r="AP38" s="42"/>
      <c r="AQ38" s="42"/>
      <c r="AR38" s="46"/>
      <c r="AS38" s="41"/>
      <c r="AT38" s="44"/>
      <c r="AU38" s="41"/>
      <c r="AV38" s="44"/>
      <c r="AW38" s="41"/>
      <c r="AX38" s="42"/>
      <c r="AY38" s="43"/>
      <c r="AZ38" s="41"/>
      <c r="BA38" s="41"/>
    </row>
    <row r="39" spans="1:53" x14ac:dyDescent="0.25">
      <c r="A39" s="27" t="s">
        <v>422</v>
      </c>
      <c r="B39" s="28" t="s">
        <v>72</v>
      </c>
      <c r="C39" s="49" t="s">
        <v>677</v>
      </c>
      <c r="D39" s="49" t="s">
        <v>678</v>
      </c>
      <c r="E39" s="49" t="s">
        <v>123</v>
      </c>
      <c r="F39" s="30">
        <f>SUMPRODUCT(($A:$A=racers7[[#This Row],[Cat]])*($G:$G&gt;racers7[[#This Row],[2017 ARC Series Points]]))+1</f>
        <v>36</v>
      </c>
      <c r="G39" s="31">
        <f>SUM(O39,P39,R39)</f>
        <v>2</v>
      </c>
      <c r="H39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</v>
      </c>
      <c r="I39" s="35">
        <v>0</v>
      </c>
      <c r="J39" s="35">
        <v>0</v>
      </c>
      <c r="K39" s="185">
        <v>0</v>
      </c>
      <c r="L39" s="186">
        <v>0</v>
      </c>
      <c r="M39" s="35">
        <v>0</v>
      </c>
      <c r="N39" s="59">
        <v>0</v>
      </c>
      <c r="O39" s="36">
        <f>SUM(Q39,S39,W39,AA39,AG39,AL39,AP39)</f>
        <v>0</v>
      </c>
      <c r="P39" s="37">
        <f>SUM(T39,Y39,AB39,AF39,AH39,AJ39,AM39,AR39)</f>
        <v>2</v>
      </c>
      <c r="Q39" s="38">
        <f>SUM(U39,X39,Z39, AC39, AE39, AI39, AK39, AN39, AQ39)</f>
        <v>0</v>
      </c>
      <c r="R39" s="39">
        <f>SUM(V39,AO39, AD39)</f>
        <v>0</v>
      </c>
      <c r="S39" s="40"/>
      <c r="T39" s="41"/>
      <c r="U39" s="42"/>
      <c r="V39" s="43"/>
      <c r="W39" s="41"/>
      <c r="X39" s="42"/>
      <c r="Y39" s="44"/>
      <c r="Z39" s="43"/>
      <c r="AA39" s="44"/>
      <c r="AB39" s="42"/>
      <c r="AC39" s="41"/>
      <c r="AD39" s="42"/>
      <c r="AE39" s="42"/>
      <c r="AF39" s="44"/>
      <c r="AG39" s="45"/>
      <c r="AH39" s="41"/>
      <c r="AI39" s="43"/>
      <c r="AJ39" s="42">
        <v>2</v>
      </c>
      <c r="AK39" s="44"/>
      <c r="AL39" s="44"/>
      <c r="AM39" s="41"/>
      <c r="AN39" s="42"/>
      <c r="AO39" s="43"/>
      <c r="AP39" s="42"/>
      <c r="AQ39" s="42"/>
      <c r="AR39" s="46"/>
      <c r="AS39" s="41"/>
      <c r="AT39" s="44"/>
      <c r="AU39" s="41"/>
      <c r="AV39" s="44"/>
      <c r="AW39" s="41"/>
      <c r="AX39" s="42"/>
      <c r="AY39" s="43"/>
      <c r="AZ39" s="41"/>
      <c r="BA39" s="41"/>
    </row>
    <row r="40" spans="1:53" x14ac:dyDescent="0.25">
      <c r="A40" s="27" t="s">
        <v>422</v>
      </c>
      <c r="B40" s="28" t="s">
        <v>72</v>
      </c>
      <c r="C40" s="29" t="s">
        <v>668</v>
      </c>
      <c r="D40" s="29" t="s">
        <v>325</v>
      </c>
      <c r="E40" s="29" t="s">
        <v>89</v>
      </c>
      <c r="F40" s="30">
        <f>SUMPRODUCT(($A:$A=racers7[[#This Row],[Cat]])*($G:$G&gt;racers7[[#This Row],[2017 ARC Series Points]]))+1</f>
        <v>39</v>
      </c>
      <c r="G40" s="31">
        <f>SUM(O40,P40,R40)</f>
        <v>0</v>
      </c>
      <c r="H40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40" s="33">
        <v>0</v>
      </c>
      <c r="J40" s="33">
        <v>0</v>
      </c>
      <c r="K40" s="185">
        <v>0</v>
      </c>
      <c r="L40" s="186">
        <v>0</v>
      </c>
      <c r="M40" s="35">
        <v>0</v>
      </c>
      <c r="N40" s="59">
        <v>0</v>
      </c>
      <c r="O40" s="36">
        <f>SUM(Q40,S40,W40,AA40,AG40,AL40,AP40)</f>
        <v>0</v>
      </c>
      <c r="P40" s="37">
        <f>SUM(T40,Y40,AB40,AF40,AH40,AJ40,AM40,AR40)</f>
        <v>0</v>
      </c>
      <c r="Q40" s="38">
        <f>SUM(U40,X40,Z40, AC40, AE40, AI40, AK40, AN40, AQ40)</f>
        <v>0</v>
      </c>
      <c r="R40" s="39">
        <f>SUM(V40,AO40, AD40)</f>
        <v>0</v>
      </c>
      <c r="S40" s="40"/>
      <c r="T40" s="41"/>
      <c r="U40" s="42"/>
      <c r="V40" s="43"/>
      <c r="W40" s="41"/>
      <c r="X40" s="42"/>
      <c r="Y40" s="44"/>
      <c r="Z40" s="43"/>
      <c r="AA40" s="44"/>
      <c r="AB40" s="42"/>
      <c r="AC40" s="41"/>
      <c r="AD40" s="42"/>
      <c r="AE40" s="42"/>
      <c r="AF40" s="44"/>
      <c r="AG40" s="45"/>
      <c r="AH40" s="41"/>
      <c r="AI40" s="43"/>
      <c r="AJ40" s="42"/>
      <c r="AK40" s="44"/>
      <c r="AL40" s="44"/>
      <c r="AM40" s="41"/>
      <c r="AN40" s="42"/>
      <c r="AO40" s="43"/>
      <c r="AP40" s="42"/>
      <c r="AQ40" s="42"/>
      <c r="AR40" s="46"/>
      <c r="AS40" s="41"/>
      <c r="AT40" s="44"/>
      <c r="AU40" s="41"/>
      <c r="AV40" s="44"/>
      <c r="AW40" s="41"/>
      <c r="AX40" s="42"/>
      <c r="AY40" s="43"/>
      <c r="AZ40" s="41"/>
      <c r="BA40" s="41"/>
    </row>
    <row r="41" spans="1:53" x14ac:dyDescent="0.25">
      <c r="A41" s="27" t="s">
        <v>422</v>
      </c>
      <c r="B41" s="28" t="s">
        <v>72</v>
      </c>
      <c r="C41" s="29" t="s">
        <v>345</v>
      </c>
      <c r="D41" s="29" t="s">
        <v>346</v>
      </c>
      <c r="E41" s="29" t="s">
        <v>67</v>
      </c>
      <c r="F41" s="30">
        <f>SUMPRODUCT(($A:$A=racers7[[#This Row],[Cat]])*($G:$G&gt;racers7[[#This Row],[2017 ARC Series Points]]))+1</f>
        <v>39</v>
      </c>
      <c r="G41" s="31">
        <f>SUM(O41,P41,R41)</f>
        <v>0</v>
      </c>
      <c r="H41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34</v>
      </c>
      <c r="I41" s="33">
        <v>0</v>
      </c>
      <c r="J41" s="33">
        <v>0</v>
      </c>
      <c r="K41" s="57">
        <v>24</v>
      </c>
      <c r="L41" s="58">
        <v>10</v>
      </c>
      <c r="M41" s="35">
        <v>0</v>
      </c>
      <c r="N41" s="59">
        <v>0</v>
      </c>
      <c r="O41" s="36">
        <f>SUM(Q41,S41,W41,AA41,AG41,AL41,AP41)</f>
        <v>0</v>
      </c>
      <c r="P41" s="37">
        <f>SUM(T41,Y41,AB41,AF41,AH41,AJ41,AM41,AR41)</f>
        <v>0</v>
      </c>
      <c r="Q41" s="38">
        <f>SUM(U41,X41,Z41, AC41, AE41, AI41, AK41, AN41, AQ41)</f>
        <v>0</v>
      </c>
      <c r="R41" s="39">
        <f>SUM(V41,AO41, AD41)</f>
        <v>0</v>
      </c>
      <c r="S41" s="40"/>
      <c r="T41" s="41"/>
      <c r="U41" s="42"/>
      <c r="V41" s="43"/>
      <c r="W41" s="41"/>
      <c r="X41" s="42"/>
      <c r="Y41" s="44"/>
      <c r="Z41" s="43"/>
      <c r="AA41" s="42"/>
      <c r="AB41" s="42"/>
      <c r="AC41" s="41"/>
      <c r="AD41" s="42"/>
      <c r="AE41" s="42"/>
      <c r="AF41" s="44"/>
      <c r="AG41" s="45"/>
      <c r="AH41" s="41"/>
      <c r="AI41" s="43"/>
      <c r="AJ41" s="42"/>
      <c r="AK41" s="44"/>
      <c r="AL41" s="44"/>
      <c r="AM41" s="41"/>
      <c r="AN41" s="42"/>
      <c r="AO41" s="43"/>
      <c r="AP41" s="42"/>
      <c r="AQ41" s="42"/>
      <c r="AR41" s="46"/>
      <c r="AS41" s="41"/>
      <c r="AT41" s="44"/>
      <c r="AU41" s="41"/>
      <c r="AV41" s="44"/>
      <c r="AW41" s="41"/>
      <c r="AX41" s="42"/>
      <c r="AY41" s="43"/>
      <c r="AZ41" s="41"/>
      <c r="BA41" s="41"/>
    </row>
    <row r="42" spans="1:53" x14ac:dyDescent="0.25">
      <c r="A42" s="27" t="s">
        <v>422</v>
      </c>
      <c r="B42" s="55" t="s">
        <v>72</v>
      </c>
      <c r="C42" s="49" t="s">
        <v>449</v>
      </c>
      <c r="D42" s="49" t="s">
        <v>176</v>
      </c>
      <c r="E42" s="49" t="s">
        <v>104</v>
      </c>
      <c r="F42" s="30">
        <f>SUMPRODUCT(($A:$A=racers7[[#This Row],[Cat]])*($G:$G&gt;racers7[[#This Row],[2017 ARC Series Points]]))+1</f>
        <v>39</v>
      </c>
      <c r="G42" s="31">
        <f>SUM(O42,P42,R42)</f>
        <v>0</v>
      </c>
      <c r="H42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20</v>
      </c>
      <c r="I42" s="33">
        <v>0</v>
      </c>
      <c r="J42" s="33">
        <v>0</v>
      </c>
      <c r="K42" s="57">
        <v>12</v>
      </c>
      <c r="L42" s="58">
        <v>8</v>
      </c>
      <c r="M42" s="35">
        <v>0</v>
      </c>
      <c r="N42" s="59">
        <v>0</v>
      </c>
      <c r="O42" s="36">
        <f>SUM(Q42,S42,W42,AA42,AG42,AL42,AP42)</f>
        <v>0</v>
      </c>
      <c r="P42" s="37">
        <f>SUM(T42,Y42,AB42,AF42,AH42,AJ42,AM42,AR42)</f>
        <v>0</v>
      </c>
      <c r="Q42" s="38">
        <f>SUM(U42,X42,Z42, AC42, AE42, AI42, AK42, AN42, AQ42)</f>
        <v>0</v>
      </c>
      <c r="R42" s="39">
        <f>SUM(V42,AO42, AD42)</f>
        <v>0</v>
      </c>
      <c r="S42" s="40"/>
      <c r="T42" s="41"/>
      <c r="U42" s="42"/>
      <c r="V42" s="43"/>
      <c r="W42" s="41"/>
      <c r="X42" s="42"/>
      <c r="Y42" s="44"/>
      <c r="Z42" s="43"/>
      <c r="AA42" s="44"/>
      <c r="AB42" s="42"/>
      <c r="AC42" s="41"/>
      <c r="AD42" s="42"/>
      <c r="AE42" s="43"/>
      <c r="AF42" s="44"/>
      <c r="AG42" s="45"/>
      <c r="AH42" s="41"/>
      <c r="AI42" s="43"/>
      <c r="AJ42" s="42"/>
      <c r="AK42" s="44"/>
      <c r="AL42" s="44"/>
      <c r="AM42" s="41"/>
      <c r="AN42" s="42"/>
      <c r="AO42" s="43"/>
      <c r="AP42" s="42"/>
      <c r="AQ42" s="42"/>
      <c r="AR42" s="46"/>
      <c r="AS42" s="41"/>
      <c r="AT42" s="44"/>
      <c r="AU42" s="41"/>
      <c r="AV42" s="44"/>
      <c r="AW42" s="41"/>
      <c r="AX42" s="42"/>
      <c r="AY42" s="43"/>
      <c r="AZ42" s="41"/>
      <c r="BA42" s="41"/>
    </row>
    <row r="43" spans="1:53" x14ac:dyDescent="0.25">
      <c r="A43" s="27" t="s">
        <v>422</v>
      </c>
      <c r="B43" s="28" t="s">
        <v>72</v>
      </c>
      <c r="C43" s="29" t="s">
        <v>420</v>
      </c>
      <c r="D43" s="29" t="s">
        <v>198</v>
      </c>
      <c r="E43" s="29" t="s">
        <v>107</v>
      </c>
      <c r="F43" s="30">
        <f>SUMPRODUCT(($A:$A=racers7[[#This Row],[Cat]])*($G:$G&gt;racers7[[#This Row],[2017 ARC Series Points]]))+1</f>
        <v>39</v>
      </c>
      <c r="G43" s="31">
        <f>SUM(O43,P43,R43)</f>
        <v>0</v>
      </c>
      <c r="H43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28</v>
      </c>
      <c r="I43" s="33">
        <v>0</v>
      </c>
      <c r="J43" s="33">
        <v>0</v>
      </c>
      <c r="K43" s="57">
        <v>28</v>
      </c>
      <c r="L43" s="58">
        <v>0</v>
      </c>
      <c r="M43" s="35">
        <v>0</v>
      </c>
      <c r="N43" s="59">
        <v>0</v>
      </c>
      <c r="O43" s="36">
        <f>SUM(Q43,S43,W43,AA43,AG43,AL43,AP43)</f>
        <v>0</v>
      </c>
      <c r="P43" s="37">
        <f>SUM(T43,Y43,AB43,AF43,AH43,AJ43,AM43,AR43)</f>
        <v>0</v>
      </c>
      <c r="Q43" s="38">
        <f>SUM(U43,X43,Z43, AC43, AE43, AI43, AK43, AN43, AQ43)</f>
        <v>0</v>
      </c>
      <c r="R43" s="39">
        <f>SUM(V43,AO43, AD43)</f>
        <v>0</v>
      </c>
      <c r="S43" s="40"/>
      <c r="T43" s="41"/>
      <c r="U43" s="42"/>
      <c r="V43" s="43"/>
      <c r="W43" s="41"/>
      <c r="X43" s="42"/>
      <c r="Y43" s="44"/>
      <c r="Z43" s="43"/>
      <c r="AA43" s="44"/>
      <c r="AB43" s="42"/>
      <c r="AC43" s="41"/>
      <c r="AD43" s="42"/>
      <c r="AE43" s="42"/>
      <c r="AF43" s="44"/>
      <c r="AG43" s="45"/>
      <c r="AH43" s="41"/>
      <c r="AI43" s="43"/>
      <c r="AJ43" s="42"/>
      <c r="AK43" s="44"/>
      <c r="AL43" s="44"/>
      <c r="AM43" s="41"/>
      <c r="AN43" s="42"/>
      <c r="AO43" s="43"/>
      <c r="AP43" s="42"/>
      <c r="AQ43" s="42"/>
      <c r="AR43" s="46"/>
      <c r="AS43" s="41"/>
      <c r="AT43" s="44"/>
      <c r="AU43" s="41"/>
      <c r="AV43" s="44"/>
      <c r="AW43" s="41"/>
      <c r="AX43" s="42"/>
      <c r="AY43" s="43"/>
      <c r="AZ43" s="41"/>
      <c r="BA43" s="41"/>
    </row>
    <row r="44" spans="1:53" x14ac:dyDescent="0.25">
      <c r="A44" s="27" t="s">
        <v>422</v>
      </c>
      <c r="B44" s="55" t="s">
        <v>72</v>
      </c>
      <c r="C44" s="49" t="s">
        <v>450</v>
      </c>
      <c r="D44" s="49" t="s">
        <v>221</v>
      </c>
      <c r="E44" s="49" t="s">
        <v>114</v>
      </c>
      <c r="F44" s="30">
        <f>SUMPRODUCT(($A:$A=racers7[[#This Row],[Cat]])*($G:$G&gt;racers7[[#This Row],[2017 ARC Series Points]]))+1</f>
        <v>39</v>
      </c>
      <c r="G44" s="31">
        <f>SUM(O44,P44,R44)</f>
        <v>0</v>
      </c>
      <c r="H44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16</v>
      </c>
      <c r="I44" s="33">
        <v>0</v>
      </c>
      <c r="J44" s="33">
        <v>0</v>
      </c>
      <c r="K44" s="57">
        <v>12</v>
      </c>
      <c r="L44" s="58">
        <v>4</v>
      </c>
      <c r="M44" s="35">
        <v>0</v>
      </c>
      <c r="N44" s="59">
        <v>0</v>
      </c>
      <c r="O44" s="36">
        <f>SUM(Q44,S44,W44,AA44,AG44,AL44,AP44)</f>
        <v>0</v>
      </c>
      <c r="P44" s="37">
        <f>SUM(T44,Y44,AB44,AF44,AH44,AJ44,AM44,AR44)</f>
        <v>0</v>
      </c>
      <c r="Q44" s="38">
        <f>SUM(U44,X44,Z44, AC44, AE44, AI44, AK44, AN44, AQ44)</f>
        <v>0</v>
      </c>
      <c r="R44" s="39">
        <f>SUM(V44,AO44, AD44)</f>
        <v>0</v>
      </c>
      <c r="S44" s="40"/>
      <c r="T44" s="41"/>
      <c r="U44" s="42"/>
      <c r="V44" s="43"/>
      <c r="W44" s="41"/>
      <c r="X44" s="42"/>
      <c r="Y44" s="44"/>
      <c r="Z44" s="43"/>
      <c r="AA44" s="44"/>
      <c r="AB44" s="42"/>
      <c r="AC44" s="41"/>
      <c r="AD44" s="42"/>
      <c r="AE44" s="43"/>
      <c r="AF44" s="44"/>
      <c r="AG44" s="45"/>
      <c r="AH44" s="41"/>
      <c r="AI44" s="43"/>
      <c r="AJ44" s="42"/>
      <c r="AK44" s="44"/>
      <c r="AL44" s="44"/>
      <c r="AM44" s="41"/>
      <c r="AN44" s="42"/>
      <c r="AO44" s="43"/>
      <c r="AP44" s="42"/>
      <c r="AQ44" s="42"/>
      <c r="AR44" s="46"/>
      <c r="AS44" s="41"/>
      <c r="AT44" s="44"/>
      <c r="AU44" s="41"/>
      <c r="AV44" s="44"/>
      <c r="AW44" s="41"/>
      <c r="AX44" s="42"/>
      <c r="AY44" s="43"/>
      <c r="AZ44" s="41"/>
      <c r="BA44" s="41"/>
    </row>
    <row r="45" spans="1:53" x14ac:dyDescent="0.25">
      <c r="A45" s="27" t="s">
        <v>422</v>
      </c>
      <c r="B45" s="55" t="s">
        <v>72</v>
      </c>
      <c r="C45" s="49" t="s">
        <v>451</v>
      </c>
      <c r="D45" s="49" t="s">
        <v>452</v>
      </c>
      <c r="E45" s="49" t="s">
        <v>70</v>
      </c>
      <c r="F45" s="30">
        <f>SUMPRODUCT(($A:$A=racers7[[#This Row],[Cat]])*($G:$G&gt;racers7[[#This Row],[2017 ARC Series Points]]))+1</f>
        <v>39</v>
      </c>
      <c r="G45" s="31">
        <f>SUM(O45,P45,R45)</f>
        <v>0</v>
      </c>
      <c r="H45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25</v>
      </c>
      <c r="I45" s="33">
        <v>0</v>
      </c>
      <c r="J45" s="33">
        <v>0</v>
      </c>
      <c r="K45" s="57">
        <v>10</v>
      </c>
      <c r="L45" s="58">
        <v>15</v>
      </c>
      <c r="M45" s="35">
        <v>0</v>
      </c>
      <c r="N45" s="59">
        <v>0</v>
      </c>
      <c r="O45" s="36">
        <f>SUM(Q45,S45,W45,AA45,AG45,AL45,AP45)</f>
        <v>0</v>
      </c>
      <c r="P45" s="37">
        <f>SUM(T45,Y45,AB45,AF45,AH45,AJ45,AM45,AR45)</f>
        <v>0</v>
      </c>
      <c r="Q45" s="38">
        <f>SUM(U45,X45,Z45, AC45, AE45, AI45, AK45, AN45, AQ45)</f>
        <v>0</v>
      </c>
      <c r="R45" s="39">
        <f>SUM(V45,AO45, AD45)</f>
        <v>0</v>
      </c>
      <c r="S45" s="40"/>
      <c r="T45" s="41"/>
      <c r="U45" s="42"/>
      <c r="V45" s="43"/>
      <c r="W45" s="41"/>
      <c r="X45" s="42"/>
      <c r="Y45" s="44"/>
      <c r="Z45" s="43"/>
      <c r="AA45" s="44"/>
      <c r="AB45" s="42"/>
      <c r="AC45" s="41"/>
      <c r="AD45" s="42"/>
      <c r="AE45" s="43"/>
      <c r="AF45" s="44"/>
      <c r="AG45" s="45"/>
      <c r="AH45" s="41"/>
      <c r="AI45" s="43"/>
      <c r="AJ45" s="42"/>
      <c r="AK45" s="44"/>
      <c r="AL45" s="44"/>
      <c r="AM45" s="41"/>
      <c r="AN45" s="42"/>
      <c r="AO45" s="43"/>
      <c r="AP45" s="42"/>
      <c r="AQ45" s="42"/>
      <c r="AR45" s="46"/>
      <c r="AS45" s="41"/>
      <c r="AT45" s="44"/>
      <c r="AU45" s="41"/>
      <c r="AV45" s="44"/>
      <c r="AW45" s="41"/>
      <c r="AX45" s="42"/>
      <c r="AY45" s="43"/>
      <c r="AZ45" s="41"/>
      <c r="BA45" s="41"/>
    </row>
    <row r="46" spans="1:53" x14ac:dyDescent="0.25">
      <c r="A46" s="27" t="s">
        <v>422</v>
      </c>
      <c r="B46" s="55" t="s">
        <v>72</v>
      </c>
      <c r="C46" s="49" t="s">
        <v>453</v>
      </c>
      <c r="D46" s="49" t="s">
        <v>454</v>
      </c>
      <c r="E46" s="49" t="s">
        <v>104</v>
      </c>
      <c r="F46" s="30">
        <f>SUMPRODUCT(($A:$A=racers7[[#This Row],[Cat]])*($G:$G&gt;racers7[[#This Row],[2017 ARC Series Points]]))+1</f>
        <v>39</v>
      </c>
      <c r="G46" s="31">
        <f>SUM(O46,P46,R46)</f>
        <v>0</v>
      </c>
      <c r="H46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29</v>
      </c>
      <c r="I46" s="33">
        <v>0</v>
      </c>
      <c r="J46" s="33">
        <v>5</v>
      </c>
      <c r="K46" s="57">
        <v>12</v>
      </c>
      <c r="L46" s="58">
        <v>12</v>
      </c>
      <c r="M46" s="35">
        <v>0</v>
      </c>
      <c r="N46" s="59">
        <v>0</v>
      </c>
      <c r="O46" s="36">
        <f>SUM(Q46,S46,W46,AA46,AG46,AL46,AP46)</f>
        <v>0</v>
      </c>
      <c r="P46" s="37">
        <f>SUM(T46,Y46,AB46,AF46,AH46,AJ46,AM46,AR46)</f>
        <v>0</v>
      </c>
      <c r="Q46" s="38">
        <f>SUM(U46,X46,Z46, AC46, AE46, AI46, AK46, AN46, AQ46)</f>
        <v>0</v>
      </c>
      <c r="R46" s="39">
        <f>SUM(V46,AO46, AD46)</f>
        <v>0</v>
      </c>
      <c r="S46" s="40"/>
      <c r="T46" s="41"/>
      <c r="U46" s="42"/>
      <c r="V46" s="43"/>
      <c r="W46" s="41"/>
      <c r="X46" s="42"/>
      <c r="Y46" s="44"/>
      <c r="Z46" s="43"/>
      <c r="AA46" s="44"/>
      <c r="AB46" s="42"/>
      <c r="AC46" s="41"/>
      <c r="AD46" s="42"/>
      <c r="AE46" s="43"/>
      <c r="AF46" s="44"/>
      <c r="AG46" s="45"/>
      <c r="AH46" s="41"/>
      <c r="AI46" s="43"/>
      <c r="AJ46" s="42"/>
      <c r="AK46" s="44"/>
      <c r="AL46" s="44"/>
      <c r="AM46" s="41"/>
      <c r="AN46" s="42"/>
      <c r="AO46" s="43"/>
      <c r="AP46" s="42"/>
      <c r="AQ46" s="42"/>
      <c r="AR46" s="46"/>
      <c r="AS46" s="41"/>
      <c r="AT46" s="44"/>
      <c r="AU46" s="41"/>
      <c r="AV46" s="44"/>
      <c r="AW46" s="41"/>
      <c r="AX46" s="42"/>
      <c r="AY46" s="43"/>
      <c r="AZ46" s="41"/>
      <c r="BA46" s="41"/>
    </row>
    <row r="47" spans="1:53" x14ac:dyDescent="0.25">
      <c r="A47" s="27" t="s">
        <v>422</v>
      </c>
      <c r="B47" s="55" t="s">
        <v>72</v>
      </c>
      <c r="C47" s="49" t="s">
        <v>175</v>
      </c>
      <c r="D47" s="49" t="s">
        <v>457</v>
      </c>
      <c r="E47" s="49" t="s">
        <v>401</v>
      </c>
      <c r="F47" s="50">
        <f>SUMPRODUCT(($A:$A=racers7[[#This Row],[Cat]])*($G:$G&gt;racers7[[#This Row],[2017 ARC Series Points]]))+1</f>
        <v>39</v>
      </c>
      <c r="G47" s="31">
        <f>SUM(O47,P47,R47)</f>
        <v>0</v>
      </c>
      <c r="H47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20</v>
      </c>
      <c r="I47" s="33">
        <v>0</v>
      </c>
      <c r="J47" s="33">
        <v>0</v>
      </c>
      <c r="K47" s="57">
        <v>0</v>
      </c>
      <c r="L47" s="58">
        <v>24</v>
      </c>
      <c r="M47" s="35">
        <v>0</v>
      </c>
      <c r="N47" s="59">
        <v>0</v>
      </c>
      <c r="O47" s="36">
        <f>SUM(Q47,S47,W47,AA47,AG47,AL47,AP47)</f>
        <v>0</v>
      </c>
      <c r="P47" s="37">
        <f>SUM(T47,Y47,AB47,AF47,AH47,AJ47,AM47,AR47)</f>
        <v>0</v>
      </c>
      <c r="Q47" s="38">
        <f>SUM(U47,X47,Z47, AC47, AE47, AI47, AK47, AN47, AQ47)</f>
        <v>0</v>
      </c>
      <c r="R47" s="39">
        <f>SUM(V47,AO47, AD47)</f>
        <v>0</v>
      </c>
      <c r="S47" s="53"/>
      <c r="T47" s="41"/>
      <c r="U47" s="42"/>
      <c r="V47" s="43"/>
      <c r="W47" s="41"/>
      <c r="X47" s="42"/>
      <c r="Y47" s="54"/>
      <c r="Z47" s="43"/>
      <c r="AA47" s="54"/>
      <c r="AB47" s="42"/>
      <c r="AC47" s="41"/>
      <c r="AD47" s="42"/>
      <c r="AE47" s="42"/>
      <c r="AF47" s="54"/>
      <c r="AG47" s="45"/>
      <c r="AH47" s="41"/>
      <c r="AI47" s="43"/>
      <c r="AJ47" s="42"/>
      <c r="AK47" s="54"/>
      <c r="AL47" s="54"/>
      <c r="AM47" s="41"/>
      <c r="AN47" s="42"/>
      <c r="AO47" s="43"/>
      <c r="AP47" s="42"/>
      <c r="AQ47" s="42"/>
      <c r="AR47" s="46"/>
      <c r="AS47" s="41"/>
      <c r="AT47" s="54"/>
      <c r="AU47" s="41"/>
      <c r="AV47" s="54"/>
      <c r="AW47" s="41"/>
      <c r="AX47" s="42"/>
      <c r="AY47" s="43"/>
      <c r="AZ47" s="41"/>
      <c r="BA47" s="41"/>
    </row>
    <row r="48" spans="1:53" x14ac:dyDescent="0.25">
      <c r="A48" s="27" t="s">
        <v>422</v>
      </c>
      <c r="B48" s="55" t="s">
        <v>72</v>
      </c>
      <c r="C48" s="49" t="s">
        <v>458</v>
      </c>
      <c r="D48" s="49" t="s">
        <v>340</v>
      </c>
      <c r="E48" s="49" t="s">
        <v>126</v>
      </c>
      <c r="F48" s="30">
        <f>SUMPRODUCT(($A:$A=racers7[[#This Row],[Cat]])*($G:$G&gt;racers7[[#This Row],[2017 ARC Series Points]]))+1</f>
        <v>39</v>
      </c>
      <c r="G48" s="31">
        <f>SUM(O48,P48,R48)</f>
        <v>0</v>
      </c>
      <c r="H48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16</v>
      </c>
      <c r="I48" s="33">
        <v>0</v>
      </c>
      <c r="J48" s="33">
        <v>0</v>
      </c>
      <c r="K48" s="57">
        <v>16</v>
      </c>
      <c r="L48" s="58">
        <v>0</v>
      </c>
      <c r="M48" s="35">
        <v>0</v>
      </c>
      <c r="N48" s="59">
        <v>0</v>
      </c>
      <c r="O48" s="36">
        <f>SUM(Q48,S48,W48,AA48,AG48,AL48,AP48)</f>
        <v>0</v>
      </c>
      <c r="P48" s="37">
        <f>SUM(T48,Y48,AB48,AF48,AH48,AJ48,AM48,AR48)</f>
        <v>0</v>
      </c>
      <c r="Q48" s="38">
        <f>SUM(U48,X48,Z48, AC48, AE48, AI48, AK48, AN48, AQ48)</f>
        <v>0</v>
      </c>
      <c r="R48" s="39">
        <f>SUM(V48,AO48, AD48)</f>
        <v>0</v>
      </c>
      <c r="S48" s="40"/>
      <c r="T48" s="41"/>
      <c r="U48" s="42"/>
      <c r="V48" s="43"/>
      <c r="W48" s="41"/>
      <c r="X48" s="42"/>
      <c r="Y48" s="44"/>
      <c r="Z48" s="43"/>
      <c r="AA48" s="44"/>
      <c r="AB48" s="42"/>
      <c r="AC48" s="41"/>
      <c r="AD48" s="42"/>
      <c r="AE48" s="43"/>
      <c r="AF48" s="44"/>
      <c r="AG48" s="45"/>
      <c r="AH48" s="41"/>
      <c r="AI48" s="43"/>
      <c r="AJ48" s="42"/>
      <c r="AK48" s="44"/>
      <c r="AL48" s="44"/>
      <c r="AM48" s="41"/>
      <c r="AN48" s="42"/>
      <c r="AO48" s="43"/>
      <c r="AP48" s="42"/>
      <c r="AQ48" s="42"/>
      <c r="AR48" s="46"/>
      <c r="AS48" s="41"/>
      <c r="AT48" s="44"/>
      <c r="AU48" s="41"/>
      <c r="AV48" s="44"/>
      <c r="AW48" s="41"/>
      <c r="AX48" s="42"/>
      <c r="AY48" s="43"/>
      <c r="AZ48" s="41"/>
      <c r="BA48" s="41"/>
    </row>
    <row r="49" spans="1:53" x14ac:dyDescent="0.25">
      <c r="A49" s="27" t="s">
        <v>422</v>
      </c>
      <c r="B49" s="55" t="s">
        <v>72</v>
      </c>
      <c r="C49" s="49" t="s">
        <v>464</v>
      </c>
      <c r="D49" s="49" t="s">
        <v>348</v>
      </c>
      <c r="E49" s="49" t="s">
        <v>70</v>
      </c>
      <c r="F49" s="30">
        <f>SUMPRODUCT(($A:$A=racers7[[#This Row],[Cat]])*($G:$G&gt;racers7[[#This Row],[2017 ARC Series Points]]))+1</f>
        <v>39</v>
      </c>
      <c r="G49" s="31">
        <f>SUM(O49,P49,R49)</f>
        <v>0</v>
      </c>
      <c r="H49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15</v>
      </c>
      <c r="I49" s="33">
        <v>0</v>
      </c>
      <c r="J49" s="33">
        <v>0</v>
      </c>
      <c r="K49" s="57">
        <v>3</v>
      </c>
      <c r="L49" s="58">
        <v>12</v>
      </c>
      <c r="M49" s="35">
        <v>0</v>
      </c>
      <c r="N49" s="59">
        <v>0</v>
      </c>
      <c r="O49" s="36">
        <f>SUM(Q49,S49,W49,AA49,AG49,AL49,AP49)</f>
        <v>0</v>
      </c>
      <c r="P49" s="37">
        <f>SUM(T49,Y49,AB49,AF49,AH49,AJ49,AM49,AR49)</f>
        <v>0</v>
      </c>
      <c r="Q49" s="38">
        <f>SUM(U49,X49,Z49, AC49, AE49, AI49, AK49, AN49, AQ49)</f>
        <v>0</v>
      </c>
      <c r="R49" s="39">
        <f>SUM(V49,AO49, AD49)</f>
        <v>0</v>
      </c>
      <c r="S49" s="40"/>
      <c r="T49" s="41"/>
      <c r="U49" s="42"/>
      <c r="V49" s="43"/>
      <c r="W49" s="41"/>
      <c r="X49" s="42"/>
      <c r="Y49" s="44"/>
      <c r="Z49" s="43"/>
      <c r="AA49" s="44"/>
      <c r="AB49" s="42"/>
      <c r="AC49" s="41"/>
      <c r="AD49" s="42"/>
      <c r="AE49" s="43"/>
      <c r="AF49" s="44"/>
      <c r="AG49" s="45"/>
      <c r="AH49" s="41"/>
      <c r="AI49" s="43"/>
      <c r="AJ49" s="42"/>
      <c r="AK49" s="44"/>
      <c r="AL49" s="44"/>
      <c r="AM49" s="41"/>
      <c r="AN49" s="42"/>
      <c r="AO49" s="43"/>
      <c r="AP49" s="42"/>
      <c r="AQ49" s="42"/>
      <c r="AR49" s="46"/>
      <c r="AS49" s="41"/>
      <c r="AT49" s="44"/>
      <c r="AU49" s="41"/>
      <c r="AV49" s="44"/>
      <c r="AW49" s="41"/>
      <c r="AX49" s="42"/>
      <c r="AY49" s="43"/>
      <c r="AZ49" s="41"/>
      <c r="BA49" s="41"/>
    </row>
    <row r="50" spans="1:53" x14ac:dyDescent="0.25">
      <c r="A50" s="27" t="s">
        <v>422</v>
      </c>
      <c r="B50" s="55" t="s">
        <v>72</v>
      </c>
      <c r="C50" s="49" t="s">
        <v>465</v>
      </c>
      <c r="D50" s="49" t="s">
        <v>315</v>
      </c>
      <c r="E50" s="49" t="s">
        <v>107</v>
      </c>
      <c r="F50" s="30">
        <f>SUMPRODUCT(($A:$A=racers7[[#This Row],[Cat]])*($G:$G&gt;racers7[[#This Row],[2017 ARC Series Points]]))+1</f>
        <v>39</v>
      </c>
      <c r="G50" s="31">
        <f>SUM(O50,P50,R50)</f>
        <v>0</v>
      </c>
      <c r="H50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17</v>
      </c>
      <c r="I50" s="33">
        <v>0</v>
      </c>
      <c r="J50" s="33">
        <v>5</v>
      </c>
      <c r="K50" s="57">
        <v>12</v>
      </c>
      <c r="L50" s="58">
        <v>0</v>
      </c>
      <c r="M50" s="35">
        <v>0</v>
      </c>
      <c r="N50" s="59">
        <v>0</v>
      </c>
      <c r="O50" s="36">
        <f>SUM(Q50,S50,W50,AA50,AG50,AL50,AP50)</f>
        <v>0</v>
      </c>
      <c r="P50" s="37">
        <f>SUM(T50,Y50,AB50,AF50,AH50,AJ50,AM50,AR50)</f>
        <v>0</v>
      </c>
      <c r="Q50" s="38">
        <f>SUM(U50,X50,Z50, AC50, AE50, AI50, AK50, AN50, AQ50)</f>
        <v>0</v>
      </c>
      <c r="R50" s="39">
        <f>SUM(V50,AO50, AD50)</f>
        <v>0</v>
      </c>
      <c r="S50" s="40"/>
      <c r="T50" s="41"/>
      <c r="U50" s="42"/>
      <c r="V50" s="43"/>
      <c r="W50" s="41"/>
      <c r="X50" s="42"/>
      <c r="Y50" s="44"/>
      <c r="Z50" s="43"/>
      <c r="AA50" s="44"/>
      <c r="AB50" s="42"/>
      <c r="AC50" s="41"/>
      <c r="AD50" s="42"/>
      <c r="AE50" s="42"/>
      <c r="AF50" s="44"/>
      <c r="AG50" s="45"/>
      <c r="AH50" s="41"/>
      <c r="AI50" s="43"/>
      <c r="AJ50" s="42"/>
      <c r="AK50" s="44"/>
      <c r="AL50" s="44"/>
      <c r="AM50" s="41"/>
      <c r="AN50" s="42"/>
      <c r="AO50" s="43"/>
      <c r="AP50" s="42"/>
      <c r="AQ50" s="42"/>
      <c r="AR50" s="46"/>
      <c r="AS50" s="41"/>
      <c r="AT50" s="44"/>
      <c r="AU50" s="41"/>
      <c r="AV50" s="44"/>
      <c r="AW50" s="41"/>
      <c r="AX50" s="42"/>
      <c r="AY50" s="43"/>
      <c r="AZ50" s="41"/>
      <c r="BA50" s="41"/>
    </row>
    <row r="51" spans="1:53" x14ac:dyDescent="0.25">
      <c r="A51" s="27" t="s">
        <v>422</v>
      </c>
      <c r="B51" s="28" t="s">
        <v>72</v>
      </c>
      <c r="C51" s="29" t="s">
        <v>468</v>
      </c>
      <c r="D51" s="29" t="s">
        <v>469</v>
      </c>
      <c r="E51" s="29" t="s">
        <v>89</v>
      </c>
      <c r="F51" s="30">
        <f>SUMPRODUCT(($A:$A=racers7[[#This Row],[Cat]])*($G:$G&gt;racers7[[#This Row],[2017 ARC Series Points]]))+1</f>
        <v>39</v>
      </c>
      <c r="G51" s="31">
        <f>SUM(O51,P51,R51)</f>
        <v>0</v>
      </c>
      <c r="H51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12</v>
      </c>
      <c r="I51" s="33">
        <v>0</v>
      </c>
      <c r="J51" s="33">
        <v>0</v>
      </c>
      <c r="K51" s="57">
        <v>12</v>
      </c>
      <c r="L51" s="58">
        <v>0</v>
      </c>
      <c r="M51" s="35">
        <v>0</v>
      </c>
      <c r="N51" s="59">
        <v>0</v>
      </c>
      <c r="O51" s="36">
        <f>SUM(Q51,S51,W51,AA51,AG51,AL51,AP51)</f>
        <v>0</v>
      </c>
      <c r="P51" s="37">
        <f>SUM(T51,Y51,AB51,AF51,AH51,AJ51,AM51,AR51)</f>
        <v>0</v>
      </c>
      <c r="Q51" s="38">
        <f>SUM(U51,X51,Z51, AC51, AE51, AI51, AK51, AN51, AQ51)</f>
        <v>0</v>
      </c>
      <c r="R51" s="39">
        <f>SUM(V51,AO51, AD51)</f>
        <v>0</v>
      </c>
      <c r="S51" s="40"/>
      <c r="T51" s="41"/>
      <c r="U51" s="42"/>
      <c r="V51" s="43"/>
      <c r="W51" s="41"/>
      <c r="X51" s="42"/>
      <c r="Y51" s="44"/>
      <c r="Z51" s="43"/>
      <c r="AA51" s="44"/>
      <c r="AB51" s="42"/>
      <c r="AC51" s="41"/>
      <c r="AD51" s="42"/>
      <c r="AE51" s="42"/>
      <c r="AF51" s="44"/>
      <c r="AG51" s="45"/>
      <c r="AH51" s="41"/>
      <c r="AI51" s="43"/>
      <c r="AJ51" s="42"/>
      <c r="AK51" s="44"/>
      <c r="AL51" s="44"/>
      <c r="AM51" s="41"/>
      <c r="AN51" s="42"/>
      <c r="AO51" s="43"/>
      <c r="AP51" s="42"/>
      <c r="AQ51" s="42"/>
      <c r="AR51" s="46"/>
      <c r="AS51" s="41"/>
      <c r="AT51" s="44"/>
      <c r="AU51" s="41"/>
      <c r="AV51" s="44"/>
      <c r="AW51" s="41"/>
      <c r="AX51" s="42"/>
      <c r="AY51" s="43"/>
      <c r="AZ51" s="41"/>
      <c r="BA51" s="41"/>
    </row>
    <row r="52" spans="1:53" x14ac:dyDescent="0.25">
      <c r="A52" s="27" t="s">
        <v>422</v>
      </c>
      <c r="B52" s="55" t="s">
        <v>72</v>
      </c>
      <c r="C52" s="49" t="s">
        <v>470</v>
      </c>
      <c r="D52" s="49" t="s">
        <v>471</v>
      </c>
      <c r="E52" s="49" t="s">
        <v>70</v>
      </c>
      <c r="F52" s="30">
        <f>SUMPRODUCT(($A:$A=racers7[[#This Row],[Cat]])*($G:$G&gt;racers7[[#This Row],[2017 ARC Series Points]]))+1</f>
        <v>39</v>
      </c>
      <c r="G52" s="31">
        <f>SUM(O52,P52,R52)</f>
        <v>0</v>
      </c>
      <c r="H52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10</v>
      </c>
      <c r="I52" s="33">
        <v>0</v>
      </c>
      <c r="J52" s="33">
        <v>0</v>
      </c>
      <c r="K52" s="57">
        <v>0</v>
      </c>
      <c r="L52" s="58">
        <v>10</v>
      </c>
      <c r="M52" s="35">
        <v>0</v>
      </c>
      <c r="N52" s="59">
        <v>0</v>
      </c>
      <c r="O52" s="36">
        <f>SUM(Q52,S52,W52,AA52,AG52,AL52,AP52)</f>
        <v>0</v>
      </c>
      <c r="P52" s="37">
        <f>SUM(T52,Y52,AB52,AF52,AH52,AJ52,AM52,AR52)</f>
        <v>0</v>
      </c>
      <c r="Q52" s="38">
        <f>SUM(U52,X52,Z52, AC52, AE52, AI52, AK52, AN52, AQ52)</f>
        <v>0</v>
      </c>
      <c r="R52" s="39">
        <f>SUM(V52,AO52, AD52)</f>
        <v>0</v>
      </c>
      <c r="S52" s="40"/>
      <c r="T52" s="41"/>
      <c r="U52" s="42"/>
      <c r="V52" s="43"/>
      <c r="W52" s="41"/>
      <c r="X52" s="42"/>
      <c r="Y52" s="44"/>
      <c r="Z52" s="43"/>
      <c r="AA52" s="44"/>
      <c r="AB52" s="42"/>
      <c r="AC52" s="41"/>
      <c r="AD52" s="42"/>
      <c r="AE52" s="43"/>
      <c r="AF52" s="44"/>
      <c r="AG52" s="45"/>
      <c r="AH52" s="41"/>
      <c r="AI52" s="43"/>
      <c r="AJ52" s="42"/>
      <c r="AK52" s="44"/>
      <c r="AL52" s="44"/>
      <c r="AM52" s="41"/>
      <c r="AN52" s="42"/>
      <c r="AO52" s="43"/>
      <c r="AP52" s="42"/>
      <c r="AQ52" s="42"/>
      <c r="AR52" s="46"/>
      <c r="AS52" s="41"/>
      <c r="AT52" s="44"/>
      <c r="AU52" s="41"/>
      <c r="AV52" s="44"/>
      <c r="AW52" s="41"/>
      <c r="AX52" s="42"/>
      <c r="AY52" s="43"/>
      <c r="AZ52" s="41"/>
      <c r="BA52" s="41"/>
    </row>
    <row r="53" spans="1:53" x14ac:dyDescent="0.25">
      <c r="A53" s="27" t="s">
        <v>422</v>
      </c>
      <c r="B53" s="55" t="s">
        <v>72</v>
      </c>
      <c r="C53" s="49" t="s">
        <v>474</v>
      </c>
      <c r="D53" s="49" t="s">
        <v>475</v>
      </c>
      <c r="E53" s="49" t="s">
        <v>401</v>
      </c>
      <c r="F53" s="30">
        <f>SUMPRODUCT(($A:$A=racers7[[#This Row],[Cat]])*($G:$G&gt;racers7[[#This Row],[2017 ARC Series Points]]))+1</f>
        <v>39</v>
      </c>
      <c r="G53" s="31">
        <f>SUM(O53,P53,R53)</f>
        <v>0</v>
      </c>
      <c r="H53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7</v>
      </c>
      <c r="I53" s="33">
        <v>0</v>
      </c>
      <c r="J53" s="33">
        <v>5</v>
      </c>
      <c r="K53" s="57">
        <v>2</v>
      </c>
      <c r="L53" s="58">
        <v>0</v>
      </c>
      <c r="M53" s="35">
        <v>0</v>
      </c>
      <c r="N53" s="59">
        <v>0</v>
      </c>
      <c r="O53" s="36">
        <f>SUM(Q53,S53,W53,AA53,AG53,AL53,AP53)</f>
        <v>0</v>
      </c>
      <c r="P53" s="37">
        <f>SUM(T53,Y53,AB53,AF53,AH53,AJ53,AM53,AR53)</f>
        <v>0</v>
      </c>
      <c r="Q53" s="38">
        <f>SUM(U53,X53,Z53, AC53, AE53, AI53, AK53, AN53, AQ53)</f>
        <v>0</v>
      </c>
      <c r="R53" s="39">
        <f>SUM(V53,AO53, AD53)</f>
        <v>0</v>
      </c>
      <c r="S53" s="40"/>
      <c r="T53" s="41"/>
      <c r="U53" s="42"/>
      <c r="V53" s="43"/>
      <c r="W53" s="41"/>
      <c r="X53" s="42"/>
      <c r="Y53" s="44"/>
      <c r="Z53" s="43"/>
      <c r="AA53" s="44"/>
      <c r="AB53" s="42"/>
      <c r="AC53" s="41"/>
      <c r="AD53" s="42"/>
      <c r="AE53" s="43"/>
      <c r="AF53" s="44"/>
      <c r="AG53" s="45"/>
      <c r="AH53" s="41"/>
      <c r="AI53" s="43"/>
      <c r="AJ53" s="42"/>
      <c r="AK53" s="44"/>
      <c r="AL53" s="44"/>
      <c r="AM53" s="41"/>
      <c r="AN53" s="42"/>
      <c r="AO53" s="43"/>
      <c r="AP53" s="42"/>
      <c r="AQ53" s="42"/>
      <c r="AR53" s="46"/>
      <c r="AS53" s="41"/>
      <c r="AT53" s="44"/>
      <c r="AU53" s="41"/>
      <c r="AV53" s="44"/>
      <c r="AW53" s="41"/>
      <c r="AX53" s="42"/>
      <c r="AY53" s="43"/>
      <c r="AZ53" s="41"/>
      <c r="BA53" s="41"/>
    </row>
    <row r="54" spans="1:53" x14ac:dyDescent="0.25">
      <c r="A54" s="27" t="s">
        <v>422</v>
      </c>
      <c r="B54" s="55" t="s">
        <v>72</v>
      </c>
      <c r="C54" s="49" t="s">
        <v>479</v>
      </c>
      <c r="D54" s="49" t="s">
        <v>101</v>
      </c>
      <c r="E54" s="49" t="s">
        <v>123</v>
      </c>
      <c r="F54" s="30">
        <f>SUMPRODUCT(($A:$A=racers7[[#This Row],[Cat]])*($G:$G&gt;racers7[[#This Row],[2017 ARC Series Points]]))+1</f>
        <v>39</v>
      </c>
      <c r="G54" s="31">
        <f>SUM(O54,P54,R54)</f>
        <v>0</v>
      </c>
      <c r="H54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8</v>
      </c>
      <c r="I54" s="33">
        <v>0</v>
      </c>
      <c r="J54" s="33">
        <v>0</v>
      </c>
      <c r="K54" s="57">
        <v>2</v>
      </c>
      <c r="L54" s="58">
        <v>6</v>
      </c>
      <c r="M54" s="35">
        <v>0</v>
      </c>
      <c r="N54" s="59">
        <v>0</v>
      </c>
      <c r="O54" s="36">
        <f>SUM(Q54,S54,W54,AA54,AG54,AL54,AP54)</f>
        <v>0</v>
      </c>
      <c r="P54" s="37">
        <f>SUM(T54,Y54,AB54,AF54,AH54,AJ54,AM54,AR54)</f>
        <v>0</v>
      </c>
      <c r="Q54" s="38">
        <f>SUM(U54,X54,Z54, AC54, AE54, AI54, AK54, AN54, AQ54)</f>
        <v>0</v>
      </c>
      <c r="R54" s="39">
        <f>SUM(V54,AO54, AD54)</f>
        <v>0</v>
      </c>
      <c r="S54" s="40"/>
      <c r="T54" s="41"/>
      <c r="U54" s="42"/>
      <c r="V54" s="43"/>
      <c r="W54" s="41"/>
      <c r="X54" s="42"/>
      <c r="Y54" s="44"/>
      <c r="Z54" s="43"/>
      <c r="AA54" s="44"/>
      <c r="AB54" s="42"/>
      <c r="AC54" s="41"/>
      <c r="AD54" s="42"/>
      <c r="AE54" s="43"/>
      <c r="AF54" s="44"/>
      <c r="AG54" s="45"/>
      <c r="AH54" s="41"/>
      <c r="AI54" s="43"/>
      <c r="AJ54" s="42"/>
      <c r="AK54" s="44"/>
      <c r="AL54" s="44"/>
      <c r="AM54" s="41"/>
      <c r="AN54" s="42"/>
      <c r="AO54" s="43"/>
      <c r="AP54" s="42"/>
      <c r="AQ54" s="42"/>
      <c r="AR54" s="46"/>
      <c r="AS54" s="41"/>
      <c r="AT54" s="44"/>
      <c r="AU54" s="41"/>
      <c r="AV54" s="44"/>
      <c r="AW54" s="41"/>
      <c r="AX54" s="42"/>
      <c r="AY54" s="43"/>
      <c r="AZ54" s="41"/>
      <c r="BA54" s="41"/>
    </row>
    <row r="55" spans="1:53" x14ac:dyDescent="0.25">
      <c r="A55" s="27" t="s">
        <v>422</v>
      </c>
      <c r="B55" s="55" t="s">
        <v>72</v>
      </c>
      <c r="C55" s="49" t="s">
        <v>480</v>
      </c>
      <c r="D55" s="49" t="s">
        <v>128</v>
      </c>
      <c r="E55" s="49" t="s">
        <v>89</v>
      </c>
      <c r="F55" s="50">
        <f>SUMPRODUCT(($A:$A=racers7[[#This Row],[Cat]])*($G:$G&gt;racers7[[#This Row],[2017 ARC Series Points]]))+1</f>
        <v>39</v>
      </c>
      <c r="G55" s="31">
        <f>SUM(O55,P55,R55)</f>
        <v>0</v>
      </c>
      <c r="H55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8</v>
      </c>
      <c r="I55" s="33">
        <v>0</v>
      </c>
      <c r="J55" s="33">
        <v>0</v>
      </c>
      <c r="K55" s="57">
        <v>0</v>
      </c>
      <c r="L55" s="58">
        <v>8</v>
      </c>
      <c r="M55" s="35">
        <v>0</v>
      </c>
      <c r="N55" s="59">
        <v>0</v>
      </c>
      <c r="O55" s="36">
        <f>SUM(Q55,S55,W55,AA55,AG55,AL55,AP55)</f>
        <v>0</v>
      </c>
      <c r="P55" s="37">
        <f>SUM(T55,Y55,AB55,AF55,AH55,AJ55,AM55,AR55)</f>
        <v>0</v>
      </c>
      <c r="Q55" s="38">
        <f>SUM(U55,X55,Z55, AC55, AE55, AI55, AK55, AN55, AQ55)</f>
        <v>0</v>
      </c>
      <c r="R55" s="39">
        <f>SUM(V55,AO55, AD55)</f>
        <v>0</v>
      </c>
      <c r="S55" s="53"/>
      <c r="T55" s="41"/>
      <c r="U55" s="42"/>
      <c r="V55" s="43"/>
      <c r="W55" s="41"/>
      <c r="X55" s="42"/>
      <c r="Y55" s="54"/>
      <c r="Z55" s="43"/>
      <c r="AA55" s="54"/>
      <c r="AB55" s="42"/>
      <c r="AC55" s="41"/>
      <c r="AD55" s="42"/>
      <c r="AE55" s="42"/>
      <c r="AF55" s="54"/>
      <c r="AG55" s="45"/>
      <c r="AH55" s="41"/>
      <c r="AI55" s="43"/>
      <c r="AJ55" s="42"/>
      <c r="AK55" s="54"/>
      <c r="AL55" s="54"/>
      <c r="AM55" s="41"/>
      <c r="AN55" s="42"/>
      <c r="AO55" s="43"/>
      <c r="AP55" s="42"/>
      <c r="AQ55" s="42"/>
      <c r="AR55" s="46"/>
      <c r="AS55" s="41"/>
      <c r="AT55" s="54"/>
      <c r="AU55" s="41"/>
      <c r="AV55" s="54"/>
      <c r="AW55" s="41"/>
      <c r="AX55" s="42"/>
      <c r="AY55" s="43"/>
      <c r="AZ55" s="41"/>
      <c r="BA55" s="41"/>
    </row>
    <row r="56" spans="1:53" x14ac:dyDescent="0.25">
      <c r="A56" s="27" t="s">
        <v>422</v>
      </c>
      <c r="B56" s="55" t="s">
        <v>72</v>
      </c>
      <c r="C56" s="49" t="s">
        <v>385</v>
      </c>
      <c r="D56" s="49" t="s">
        <v>481</v>
      </c>
      <c r="E56" s="49" t="s">
        <v>89</v>
      </c>
      <c r="F56" s="50">
        <f>SUMPRODUCT(($A:$A=racers7[[#This Row],[Cat]])*($G:$G&gt;racers7[[#This Row],[2017 ARC Series Points]]))+1</f>
        <v>39</v>
      </c>
      <c r="G56" s="31">
        <f>SUM(O56,P56,R56)</f>
        <v>0</v>
      </c>
      <c r="H56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8</v>
      </c>
      <c r="I56" s="33">
        <v>0</v>
      </c>
      <c r="J56" s="33">
        <v>0</v>
      </c>
      <c r="K56" s="57">
        <v>0</v>
      </c>
      <c r="L56" s="58">
        <v>8</v>
      </c>
      <c r="M56" s="35">
        <v>0</v>
      </c>
      <c r="N56" s="59">
        <v>0</v>
      </c>
      <c r="O56" s="36">
        <f>SUM(Q56,S56,W56,AA56,AG56,AL56,AP56)</f>
        <v>0</v>
      </c>
      <c r="P56" s="37">
        <f>SUM(T56,Y56,AB56,AF56,AH56,AJ56,AM56,AR56)</f>
        <v>0</v>
      </c>
      <c r="Q56" s="38">
        <f>SUM(U56,X56,Z56, AC56, AE56, AI56, AK56, AN56, AQ56)</f>
        <v>0</v>
      </c>
      <c r="R56" s="39">
        <f>SUM(V56,AO56, AD56)</f>
        <v>0</v>
      </c>
      <c r="S56" s="53"/>
      <c r="T56" s="41"/>
      <c r="U56" s="42"/>
      <c r="V56" s="43"/>
      <c r="W56" s="41"/>
      <c r="X56" s="42"/>
      <c r="Y56" s="54"/>
      <c r="Z56" s="43"/>
      <c r="AA56" s="54"/>
      <c r="AB56" s="42"/>
      <c r="AC56" s="41"/>
      <c r="AD56" s="42"/>
      <c r="AE56" s="42"/>
      <c r="AF56" s="54"/>
      <c r="AG56" s="45"/>
      <c r="AH56" s="41"/>
      <c r="AI56" s="43"/>
      <c r="AJ56" s="42"/>
      <c r="AK56" s="54"/>
      <c r="AL56" s="54"/>
      <c r="AM56" s="41"/>
      <c r="AN56" s="42"/>
      <c r="AO56" s="43"/>
      <c r="AP56" s="42"/>
      <c r="AQ56" s="42"/>
      <c r="AR56" s="46"/>
      <c r="AS56" s="41"/>
      <c r="AT56" s="54"/>
      <c r="AU56" s="41"/>
      <c r="AV56" s="54"/>
      <c r="AW56" s="41"/>
      <c r="AX56" s="42"/>
      <c r="AY56" s="43"/>
      <c r="AZ56" s="41"/>
      <c r="BA56" s="41"/>
    </row>
    <row r="57" spans="1:53" x14ac:dyDescent="0.25">
      <c r="A57" s="27" t="s">
        <v>422</v>
      </c>
      <c r="B57" s="55" t="s">
        <v>72</v>
      </c>
      <c r="C57" s="49" t="s">
        <v>484</v>
      </c>
      <c r="D57" s="49" t="s">
        <v>485</v>
      </c>
      <c r="E57" s="49" t="s">
        <v>126</v>
      </c>
      <c r="F57" s="30">
        <f>SUMPRODUCT(($A:$A=racers7[[#This Row],[Cat]])*($G:$G&gt;racers7[[#This Row],[2017 ARC Series Points]]))+1</f>
        <v>39</v>
      </c>
      <c r="G57" s="31">
        <f>SUM(O57,P57,R57)</f>
        <v>0</v>
      </c>
      <c r="H57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11</v>
      </c>
      <c r="I57" s="33">
        <v>0</v>
      </c>
      <c r="J57" s="33">
        <v>5</v>
      </c>
      <c r="K57" s="57">
        <v>6</v>
      </c>
      <c r="L57" s="58">
        <v>0</v>
      </c>
      <c r="M57" s="35">
        <v>0</v>
      </c>
      <c r="N57" s="59">
        <v>0</v>
      </c>
      <c r="O57" s="36">
        <f>SUM(Q57,S57,W57,AA57,AG57,AL57,AP57)</f>
        <v>0</v>
      </c>
      <c r="P57" s="37">
        <f>SUM(T57,Y57,AB57,AF57,AH57,AJ57,AM57,AR57)</f>
        <v>0</v>
      </c>
      <c r="Q57" s="38">
        <f>SUM(U57,X57,Z57, AC57, AE57, AI57, AK57, AN57, AQ57)</f>
        <v>0</v>
      </c>
      <c r="R57" s="39">
        <f>SUM(V57,AO57, AD57)</f>
        <v>0</v>
      </c>
      <c r="S57" s="40"/>
      <c r="T57" s="41"/>
      <c r="U57" s="42"/>
      <c r="V57" s="43"/>
      <c r="W57" s="41"/>
      <c r="X57" s="42"/>
      <c r="Y57" s="44"/>
      <c r="Z57" s="43"/>
      <c r="AA57" s="44"/>
      <c r="AB57" s="42"/>
      <c r="AC57" s="41"/>
      <c r="AD57" s="42"/>
      <c r="AE57" s="43"/>
      <c r="AF57" s="44"/>
      <c r="AG57" s="45"/>
      <c r="AH57" s="41"/>
      <c r="AI57" s="43"/>
      <c r="AJ57" s="42"/>
      <c r="AK57" s="44"/>
      <c r="AL57" s="44"/>
      <c r="AM57" s="41"/>
      <c r="AN57" s="42"/>
      <c r="AO57" s="43"/>
      <c r="AP57" s="42"/>
      <c r="AQ57" s="42"/>
      <c r="AR57" s="46"/>
      <c r="AS57" s="41"/>
      <c r="AT57" s="44"/>
      <c r="AU57" s="41"/>
      <c r="AV57" s="44"/>
      <c r="AW57" s="41"/>
      <c r="AX57" s="42"/>
      <c r="AY57" s="43"/>
      <c r="AZ57" s="41"/>
      <c r="BA57" s="41"/>
    </row>
    <row r="58" spans="1:53" x14ac:dyDescent="0.25">
      <c r="A58" s="27" t="s">
        <v>422</v>
      </c>
      <c r="B58" s="55" t="s">
        <v>72</v>
      </c>
      <c r="C58" s="49" t="s">
        <v>486</v>
      </c>
      <c r="D58" s="49" t="s">
        <v>487</v>
      </c>
      <c r="E58" s="49" t="s">
        <v>107</v>
      </c>
      <c r="F58" s="30">
        <f>SUMPRODUCT(($A:$A=racers7[[#This Row],[Cat]])*($G:$G&gt;racers7[[#This Row],[2017 ARC Series Points]]))+1</f>
        <v>39</v>
      </c>
      <c r="G58" s="31">
        <f>SUM(O58,P58,R58)</f>
        <v>0</v>
      </c>
      <c r="H58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6</v>
      </c>
      <c r="I58" s="33">
        <v>0</v>
      </c>
      <c r="J58" s="33">
        <v>0</v>
      </c>
      <c r="K58" s="57">
        <v>6</v>
      </c>
      <c r="L58" s="58">
        <v>0</v>
      </c>
      <c r="M58" s="35">
        <v>0</v>
      </c>
      <c r="N58" s="59">
        <v>0</v>
      </c>
      <c r="O58" s="36">
        <f>SUM(Q58,S58,W58,AA58,AG58,AL58,AP58)</f>
        <v>0</v>
      </c>
      <c r="P58" s="37">
        <f>SUM(T58,Y58,AB58,AF58,AH58,AJ58,AM58,AR58)</f>
        <v>0</v>
      </c>
      <c r="Q58" s="38">
        <f>SUM(U58,X58,Z58, AC58, AE58, AI58, AK58, AN58, AQ58)</f>
        <v>0</v>
      </c>
      <c r="R58" s="39">
        <f>SUM(V58,AO58, AD58)</f>
        <v>0</v>
      </c>
      <c r="S58" s="40"/>
      <c r="T58" s="41"/>
      <c r="U58" s="42"/>
      <c r="V58" s="43"/>
      <c r="W58" s="41"/>
      <c r="X58" s="42"/>
      <c r="Y58" s="44"/>
      <c r="Z58" s="43"/>
      <c r="AA58" s="44"/>
      <c r="AB58" s="42"/>
      <c r="AC58" s="41"/>
      <c r="AD58" s="42"/>
      <c r="AE58" s="43"/>
      <c r="AF58" s="44"/>
      <c r="AG58" s="45"/>
      <c r="AH58" s="41"/>
      <c r="AI58" s="43"/>
      <c r="AJ58" s="42"/>
      <c r="AK58" s="44"/>
      <c r="AL58" s="44"/>
      <c r="AM58" s="41"/>
      <c r="AN58" s="42"/>
      <c r="AO58" s="43"/>
      <c r="AP58" s="42"/>
      <c r="AQ58" s="42"/>
      <c r="AR58" s="46"/>
      <c r="AS58" s="41"/>
      <c r="AT58" s="44"/>
      <c r="AU58" s="41"/>
      <c r="AV58" s="44"/>
      <c r="AW58" s="41"/>
      <c r="AX58" s="42"/>
      <c r="AY58" s="43"/>
      <c r="AZ58" s="41"/>
      <c r="BA58" s="41"/>
    </row>
    <row r="59" spans="1:53" x14ac:dyDescent="0.25">
      <c r="A59" s="27" t="s">
        <v>422</v>
      </c>
      <c r="B59" s="55" t="s">
        <v>72</v>
      </c>
      <c r="C59" s="49" t="s">
        <v>490</v>
      </c>
      <c r="D59" s="49" t="s">
        <v>131</v>
      </c>
      <c r="E59" s="49" t="s">
        <v>491</v>
      </c>
      <c r="F59" s="30">
        <f>SUMPRODUCT(($A:$A=racers7[[#This Row],[Cat]])*($G:$G&gt;racers7[[#This Row],[2017 ARC Series Points]]))+1</f>
        <v>39</v>
      </c>
      <c r="G59" s="31">
        <f>SUM(O59,P59,R59)</f>
        <v>0</v>
      </c>
      <c r="H59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6</v>
      </c>
      <c r="I59" s="33">
        <v>0</v>
      </c>
      <c r="J59" s="33">
        <v>0</v>
      </c>
      <c r="K59" s="57">
        <v>0</v>
      </c>
      <c r="L59" s="58">
        <v>6</v>
      </c>
      <c r="M59" s="35">
        <v>0</v>
      </c>
      <c r="N59" s="59">
        <v>0</v>
      </c>
      <c r="O59" s="36">
        <f>SUM(Q59,S59,W59,AA59,AG59,AL59,AP59)</f>
        <v>0</v>
      </c>
      <c r="P59" s="37">
        <f>SUM(T59,Y59,AB59,AF59,AH59,AJ59,AM59,AR59)</f>
        <v>0</v>
      </c>
      <c r="Q59" s="38">
        <f>SUM(U59,X59,Z59, AC59, AE59, AI59, AK59, AN59, AQ59)</f>
        <v>0</v>
      </c>
      <c r="R59" s="39">
        <f>SUM(V59,AO59, AD59)</f>
        <v>0</v>
      </c>
      <c r="S59" s="40"/>
      <c r="T59" s="41"/>
      <c r="U59" s="42"/>
      <c r="V59" s="43"/>
      <c r="W59" s="41"/>
      <c r="X59" s="42"/>
      <c r="Y59" s="44"/>
      <c r="Z59" s="43"/>
      <c r="AA59" s="44"/>
      <c r="AB59" s="42"/>
      <c r="AC59" s="41"/>
      <c r="AD59" s="42"/>
      <c r="AE59" s="43"/>
      <c r="AF59" s="44"/>
      <c r="AG59" s="45"/>
      <c r="AH59" s="41"/>
      <c r="AI59" s="43"/>
      <c r="AJ59" s="42"/>
      <c r="AK59" s="44"/>
      <c r="AL59" s="44"/>
      <c r="AM59" s="41"/>
      <c r="AN59" s="42"/>
      <c r="AO59" s="43"/>
      <c r="AP59" s="42"/>
      <c r="AQ59" s="42"/>
      <c r="AR59" s="46"/>
      <c r="AS59" s="41"/>
      <c r="AT59" s="44"/>
      <c r="AU59" s="41"/>
      <c r="AV59" s="44"/>
      <c r="AW59" s="41"/>
      <c r="AX59" s="42"/>
      <c r="AY59" s="43"/>
      <c r="AZ59" s="41"/>
      <c r="BA59" s="41"/>
    </row>
    <row r="60" spans="1:53" x14ac:dyDescent="0.25">
      <c r="A60" s="27" t="s">
        <v>422</v>
      </c>
      <c r="B60" s="55" t="s">
        <v>72</v>
      </c>
      <c r="C60" s="49" t="s">
        <v>492</v>
      </c>
      <c r="D60" s="49" t="s">
        <v>493</v>
      </c>
      <c r="E60" s="49" t="s">
        <v>330</v>
      </c>
      <c r="F60" s="30">
        <f>SUMPRODUCT(($A:$A=racers7[[#This Row],[Cat]])*($G:$G&gt;racers7[[#This Row],[2017 ARC Series Points]]))+1</f>
        <v>39</v>
      </c>
      <c r="G60" s="31">
        <f>SUM(O60,P60,R60)</f>
        <v>0</v>
      </c>
      <c r="H60" s="32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6</v>
      </c>
      <c r="I60" s="33">
        <v>0</v>
      </c>
      <c r="J60" s="33">
        <v>0</v>
      </c>
      <c r="K60" s="57">
        <v>6</v>
      </c>
      <c r="L60" s="58">
        <v>0</v>
      </c>
      <c r="M60" s="35">
        <v>0</v>
      </c>
      <c r="N60" s="59">
        <v>0</v>
      </c>
      <c r="O60" s="36">
        <f>SUM(Q60,S60,W60,AA60,AG60,AL60,AP60)</f>
        <v>0</v>
      </c>
      <c r="P60" s="37">
        <f>SUM(T60,Y60,AB60,AF60,AH60,AJ60,AM60,AR60)</f>
        <v>0</v>
      </c>
      <c r="Q60" s="38">
        <f>SUM(U60,X60,Z60, AC60, AE60, AI60, AK60, AN60, AQ60)</f>
        <v>0</v>
      </c>
      <c r="R60" s="39">
        <f>SUM(V60,AO60, AD60)</f>
        <v>0</v>
      </c>
      <c r="S60" s="40"/>
      <c r="T60" s="41"/>
      <c r="U60" s="42"/>
      <c r="V60" s="43"/>
      <c r="W60" s="41"/>
      <c r="X60" s="42"/>
      <c r="Y60" s="44"/>
      <c r="Z60" s="43"/>
      <c r="AA60" s="44"/>
      <c r="AB60" s="42"/>
      <c r="AC60" s="41"/>
      <c r="AD60" s="42"/>
      <c r="AE60" s="43"/>
      <c r="AF60" s="44"/>
      <c r="AG60" s="45"/>
      <c r="AH60" s="41"/>
      <c r="AI60" s="43"/>
      <c r="AJ60" s="42"/>
      <c r="AK60" s="44"/>
      <c r="AL60" s="44"/>
      <c r="AM60" s="41"/>
      <c r="AN60" s="42"/>
      <c r="AO60" s="43"/>
      <c r="AP60" s="42"/>
      <c r="AQ60" s="42"/>
      <c r="AR60" s="46"/>
      <c r="AS60" s="41"/>
      <c r="AT60" s="44"/>
      <c r="AU60" s="41"/>
      <c r="AV60" s="44"/>
      <c r="AW60" s="41"/>
      <c r="AX60" s="42"/>
      <c r="AY60" s="43"/>
      <c r="AZ60" s="41"/>
      <c r="BA60" s="41"/>
    </row>
    <row r="61" spans="1:53" x14ac:dyDescent="0.25">
      <c r="A61" s="68" t="s">
        <v>422</v>
      </c>
      <c r="B61" s="28" t="s">
        <v>72</v>
      </c>
      <c r="C61" s="29" t="s">
        <v>347</v>
      </c>
      <c r="D61" s="29" t="s">
        <v>348</v>
      </c>
      <c r="E61" s="29" t="s">
        <v>126</v>
      </c>
      <c r="F61" s="81">
        <f>SUMPRODUCT(($A:$A=racers7[[#This Row],[Cat]])*($G:$G&gt;racers7[[#This Row],[2017 ARC Series Points]]))+1</f>
        <v>39</v>
      </c>
      <c r="G61" s="240">
        <f>SUM(O61,P61,R61)</f>
        <v>0</v>
      </c>
      <c r="H61" s="230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4</v>
      </c>
      <c r="I61" s="322">
        <v>0</v>
      </c>
      <c r="J61" s="323">
        <v>0</v>
      </c>
      <c r="K61" s="84">
        <v>4</v>
      </c>
      <c r="L61" s="219">
        <v>0</v>
      </c>
      <c r="M61" s="218">
        <v>0</v>
      </c>
      <c r="N61" s="216">
        <v>0</v>
      </c>
      <c r="O61" s="218">
        <f>SUM(Q61,S61,W61,AA61,AG61,AL61,AP61)</f>
        <v>0</v>
      </c>
      <c r="P61" s="241">
        <f>SUM(T61,Y61,AB61,AF61,AH61,AJ61,AM61,AR61)</f>
        <v>0</v>
      </c>
      <c r="Q61" s="242">
        <f>SUM(U61,X61,Z61, AC61, AE61, AI61, AK61, AN61, AQ61)</f>
        <v>0</v>
      </c>
      <c r="R61" s="243">
        <f>SUM(V61,AO61, AD61)</f>
        <v>0</v>
      </c>
      <c r="S61" s="244"/>
      <c r="T61" s="224"/>
      <c r="U61" s="225"/>
      <c r="V61" s="226"/>
      <c r="W61" s="224"/>
      <c r="X61" s="225"/>
      <c r="Y61" s="29"/>
      <c r="Z61" s="226"/>
      <c r="AA61" s="29"/>
      <c r="AB61" s="225"/>
      <c r="AC61" s="224"/>
      <c r="AD61" s="225"/>
      <c r="AE61" s="225"/>
      <c r="AF61" s="29"/>
      <c r="AG61" s="227"/>
      <c r="AH61" s="224"/>
      <c r="AI61" s="226"/>
      <c r="AJ61" s="225"/>
      <c r="AK61" s="29"/>
      <c r="AL61" s="29"/>
      <c r="AM61" s="224"/>
      <c r="AN61" s="225"/>
      <c r="AO61" s="226"/>
      <c r="AP61" s="225"/>
      <c r="AQ61" s="225"/>
      <c r="AR61" s="225"/>
      <c r="AS61" s="224"/>
      <c r="AT61" s="29"/>
      <c r="AU61" s="224"/>
      <c r="AV61" s="29"/>
      <c r="AW61" s="224"/>
      <c r="AX61" s="225"/>
      <c r="AY61" s="226"/>
      <c r="AZ61" s="224"/>
      <c r="BA61" s="224"/>
    </row>
    <row r="62" spans="1:53" x14ac:dyDescent="0.25">
      <c r="A62" s="296" t="s">
        <v>422</v>
      </c>
      <c r="B62" s="310" t="s">
        <v>72</v>
      </c>
      <c r="C62" s="69" t="s">
        <v>495</v>
      </c>
      <c r="D62" s="69" t="s">
        <v>202</v>
      </c>
      <c r="E62" s="69" t="s">
        <v>56</v>
      </c>
      <c r="F62" s="281">
        <f>SUMPRODUCT(($A:$A=racers7[[#This Row],[Cat]])*($G:$G&gt;racers7[[#This Row],[2017 ARC Series Points]]))+1</f>
        <v>39</v>
      </c>
      <c r="G62" s="238">
        <f>SUM(O62,P62,R62)</f>
        <v>0</v>
      </c>
      <c r="H62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4</v>
      </c>
      <c r="I62" s="220">
        <v>0</v>
      </c>
      <c r="J62" s="79">
        <v>0</v>
      </c>
      <c r="K62" s="84">
        <v>4</v>
      </c>
      <c r="L62" s="219">
        <v>0</v>
      </c>
      <c r="M62" s="203">
        <v>0</v>
      </c>
      <c r="N62" s="217">
        <v>0</v>
      </c>
      <c r="O62" s="203">
        <f>SUM(Q62,S62,W62,AA62,AG62,AL62,AP62)</f>
        <v>0</v>
      </c>
      <c r="P62" s="213">
        <f>SUM(T62,Y62,AB62,AF62,AH62,AJ62,AM62,AR62)</f>
        <v>0</v>
      </c>
      <c r="Q62" s="214">
        <f>SUM(U62,X62,Z62, AC62, AE62, AI62, AK62, AN62, AQ62)</f>
        <v>0</v>
      </c>
      <c r="R62" s="221">
        <f>SUM(V62,AO62, AD62)</f>
        <v>0</v>
      </c>
      <c r="S62" s="223"/>
      <c r="T62" s="72"/>
      <c r="U62" s="73"/>
      <c r="V62" s="74"/>
      <c r="W62" s="72"/>
      <c r="X62" s="73"/>
      <c r="Y62" s="71"/>
      <c r="Z62" s="74"/>
      <c r="AA62" s="71"/>
      <c r="AB62" s="73"/>
      <c r="AC62" s="72"/>
      <c r="AD62" s="73"/>
      <c r="AE62" s="74"/>
      <c r="AF62" s="71"/>
      <c r="AG62" s="75"/>
      <c r="AH62" s="72"/>
      <c r="AI62" s="74"/>
      <c r="AJ62" s="73"/>
      <c r="AK62" s="71"/>
      <c r="AL62" s="71"/>
      <c r="AM62" s="72"/>
      <c r="AN62" s="73"/>
      <c r="AO62" s="74"/>
      <c r="AP62" s="73"/>
      <c r="AQ62" s="73"/>
      <c r="AR62" s="73"/>
      <c r="AS62" s="72"/>
      <c r="AT62" s="71"/>
      <c r="AU62" s="72"/>
      <c r="AV62" s="71"/>
      <c r="AW62" s="72"/>
      <c r="AX62" s="73"/>
      <c r="AY62" s="74"/>
      <c r="AZ62" s="72"/>
      <c r="BA62" s="72"/>
    </row>
    <row r="63" spans="1:53" x14ac:dyDescent="0.25">
      <c r="A63" s="296" t="s">
        <v>422</v>
      </c>
      <c r="B63" s="310" t="s">
        <v>72</v>
      </c>
      <c r="C63" s="69" t="s">
        <v>496</v>
      </c>
      <c r="D63" s="69" t="s">
        <v>189</v>
      </c>
      <c r="E63" s="69" t="s">
        <v>70</v>
      </c>
      <c r="F63" s="202">
        <f>SUMPRODUCT(($A:$A=racers7[[#This Row],[Cat]])*($G:$G&gt;racers7[[#This Row],[2017 ARC Series Points]]))+1</f>
        <v>39</v>
      </c>
      <c r="G63" s="238">
        <f>SUM(O63,P63,R63)</f>
        <v>0</v>
      </c>
      <c r="H63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4</v>
      </c>
      <c r="I63" s="220">
        <v>0</v>
      </c>
      <c r="J63" s="79">
        <v>0</v>
      </c>
      <c r="K63" s="84">
        <v>4</v>
      </c>
      <c r="L63" s="219">
        <v>0</v>
      </c>
      <c r="M63" s="203">
        <v>0</v>
      </c>
      <c r="N63" s="217">
        <v>0</v>
      </c>
      <c r="O63" s="203">
        <f>SUM(Q63,S63,W63,AA63,AG63,AL63,AP63)</f>
        <v>0</v>
      </c>
      <c r="P63" s="213">
        <f>SUM(T63,Y63,AB63,AF63,AH63,AJ63,AM63,AR63)</f>
        <v>0</v>
      </c>
      <c r="Q63" s="214">
        <f>SUM(U63,X63,Z63, AC63, AE63, AI63, AK63, AN63, AQ63)</f>
        <v>0</v>
      </c>
      <c r="R63" s="221">
        <f>SUM(V63,AO63, AD63)</f>
        <v>0</v>
      </c>
      <c r="S63" s="223"/>
      <c r="T63" s="72"/>
      <c r="U63" s="73"/>
      <c r="V63" s="74"/>
      <c r="W63" s="72"/>
      <c r="X63" s="73"/>
      <c r="Y63" s="71"/>
      <c r="Z63" s="74"/>
      <c r="AA63" s="71"/>
      <c r="AB63" s="73"/>
      <c r="AC63" s="72"/>
      <c r="AD63" s="73"/>
      <c r="AE63" s="74"/>
      <c r="AF63" s="71"/>
      <c r="AG63" s="75"/>
      <c r="AH63" s="72"/>
      <c r="AI63" s="74"/>
      <c r="AJ63" s="73"/>
      <c r="AK63" s="71"/>
      <c r="AL63" s="71"/>
      <c r="AM63" s="72"/>
      <c r="AN63" s="73"/>
      <c r="AO63" s="74"/>
      <c r="AP63" s="73"/>
      <c r="AQ63" s="73"/>
      <c r="AR63" s="73"/>
      <c r="AS63" s="72"/>
      <c r="AT63" s="71"/>
      <c r="AU63" s="72"/>
      <c r="AV63" s="71"/>
      <c r="AW63" s="72"/>
      <c r="AX63" s="73"/>
      <c r="AY63" s="74"/>
      <c r="AZ63" s="72"/>
      <c r="BA63" s="72"/>
    </row>
    <row r="64" spans="1:53" x14ac:dyDescent="0.25">
      <c r="A64" s="426" t="s">
        <v>422</v>
      </c>
      <c r="B64" s="429" t="s">
        <v>72</v>
      </c>
      <c r="C64" s="69" t="s">
        <v>497</v>
      </c>
      <c r="D64" s="69" t="s">
        <v>456</v>
      </c>
      <c r="E64" s="69" t="s">
        <v>70</v>
      </c>
      <c r="F64" s="201">
        <f>SUMPRODUCT(($A:$A=racers7[[#This Row],[Cat]])*($G:$G&gt;racers7[[#This Row],[2017 ARC Series Points]]))+1</f>
        <v>39</v>
      </c>
      <c r="G64" s="238">
        <f>SUM(O64,P64,R64)</f>
        <v>0</v>
      </c>
      <c r="H64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</v>
      </c>
      <c r="I64" s="220">
        <v>0</v>
      </c>
      <c r="J64" s="79">
        <v>0</v>
      </c>
      <c r="K64" s="84">
        <v>0</v>
      </c>
      <c r="L64" s="219">
        <v>2</v>
      </c>
      <c r="M64" s="203">
        <v>0</v>
      </c>
      <c r="N64" s="217">
        <v>0</v>
      </c>
      <c r="O64" s="203">
        <f>SUM(Q64,S64,W64,AA64,AG64,AL64,AP64)</f>
        <v>0</v>
      </c>
      <c r="P64" s="213">
        <f>SUM(T64,Y64,AB64,AF64,AH64,AJ64,AM64,AR64)</f>
        <v>0</v>
      </c>
      <c r="Q64" s="214">
        <f>SUM(U64,X64,Z64, AC64, AE64, AI64, AK64, AN64, AQ64)</f>
        <v>0</v>
      </c>
      <c r="R64" s="221">
        <f>SUM(V64,AO64, AD64)</f>
        <v>0</v>
      </c>
      <c r="S64" s="222"/>
      <c r="T64" s="72"/>
      <c r="U64" s="73"/>
      <c r="V64" s="74"/>
      <c r="W64" s="72"/>
      <c r="X64" s="73"/>
      <c r="Y64" s="82"/>
      <c r="Z64" s="74"/>
      <c r="AA64" s="82"/>
      <c r="AB64" s="73"/>
      <c r="AC64" s="72"/>
      <c r="AD64" s="73"/>
      <c r="AE64" s="73"/>
      <c r="AF64" s="82"/>
      <c r="AG64" s="75"/>
      <c r="AH64" s="72"/>
      <c r="AI64" s="74"/>
      <c r="AJ64" s="73"/>
      <c r="AK64" s="82"/>
      <c r="AL64" s="82"/>
      <c r="AM64" s="72"/>
      <c r="AN64" s="73"/>
      <c r="AO64" s="74"/>
      <c r="AP64" s="73"/>
      <c r="AQ64" s="73"/>
      <c r="AR64" s="73"/>
      <c r="AS64" s="72"/>
      <c r="AT64" s="82"/>
      <c r="AU64" s="72"/>
      <c r="AV64" s="82"/>
      <c r="AW64" s="72"/>
      <c r="AX64" s="73"/>
      <c r="AY64" s="74"/>
      <c r="AZ64" s="72"/>
      <c r="BA64" s="72"/>
    </row>
    <row r="65" spans="1:53" x14ac:dyDescent="0.25">
      <c r="A65" s="296" t="s">
        <v>422</v>
      </c>
      <c r="B65" s="310" t="s">
        <v>72</v>
      </c>
      <c r="C65" s="69" t="s">
        <v>498</v>
      </c>
      <c r="D65" s="69" t="s">
        <v>840</v>
      </c>
      <c r="E65" s="69" t="s">
        <v>84</v>
      </c>
      <c r="F65" s="202">
        <f>SUMPRODUCT(($A:$A=racers7[[#This Row],[Cat]])*($G:$G&gt;racers7[[#This Row],[2017 ARC Series Points]]))+1</f>
        <v>39</v>
      </c>
      <c r="G65" s="238">
        <f>SUM(O65,P65,R65)</f>
        <v>0</v>
      </c>
      <c r="H65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</v>
      </c>
      <c r="I65" s="220">
        <v>0</v>
      </c>
      <c r="J65" s="79">
        <v>0</v>
      </c>
      <c r="K65" s="84">
        <v>0</v>
      </c>
      <c r="L65" s="219">
        <v>2</v>
      </c>
      <c r="M65" s="203">
        <v>0</v>
      </c>
      <c r="N65" s="217">
        <v>0</v>
      </c>
      <c r="O65" s="203">
        <f>SUM(Q65,S65,W65,AA65,AG65,AL65,AP65)</f>
        <v>0</v>
      </c>
      <c r="P65" s="213">
        <f>SUM(T65,Y65,AB65,AF65,AH65,AJ65,AM65,AR65)</f>
        <v>0</v>
      </c>
      <c r="Q65" s="214">
        <f>SUM(U65,X65,Z65, AC65, AE65, AI65, AK65, AN65, AQ65)</f>
        <v>0</v>
      </c>
      <c r="R65" s="221">
        <f>SUM(V65,AO65, AD65)</f>
        <v>0</v>
      </c>
      <c r="S65" s="223"/>
      <c r="T65" s="72"/>
      <c r="U65" s="73"/>
      <c r="V65" s="74"/>
      <c r="W65" s="72"/>
      <c r="X65" s="73"/>
      <c r="Y65" s="71"/>
      <c r="Z65" s="74"/>
      <c r="AA65" s="71"/>
      <c r="AB65" s="73"/>
      <c r="AC65" s="72"/>
      <c r="AD65" s="73"/>
      <c r="AE65" s="74"/>
      <c r="AF65" s="71"/>
      <c r="AG65" s="75"/>
      <c r="AH65" s="72"/>
      <c r="AI65" s="74"/>
      <c r="AJ65" s="73"/>
      <c r="AK65" s="71"/>
      <c r="AL65" s="71"/>
      <c r="AM65" s="72"/>
      <c r="AN65" s="73"/>
      <c r="AO65" s="74"/>
      <c r="AP65" s="73"/>
      <c r="AQ65" s="73"/>
      <c r="AR65" s="73"/>
      <c r="AS65" s="72"/>
      <c r="AT65" s="71"/>
      <c r="AU65" s="72"/>
      <c r="AV65" s="71"/>
      <c r="AW65" s="72"/>
      <c r="AX65" s="73"/>
      <c r="AY65" s="74"/>
      <c r="AZ65" s="72"/>
      <c r="BA65" s="72"/>
    </row>
    <row r="66" spans="1:53" x14ac:dyDescent="0.25">
      <c r="A66" s="68" t="s">
        <v>422</v>
      </c>
      <c r="B66" s="299" t="s">
        <v>72</v>
      </c>
      <c r="C66" s="49" t="s">
        <v>303</v>
      </c>
      <c r="D66" s="49" t="s">
        <v>189</v>
      </c>
      <c r="E66" s="49" t="s">
        <v>114</v>
      </c>
      <c r="F66" s="239">
        <f>SUMPRODUCT(($A:$A=racers7[[#This Row],[Cat]])*($G:$G&gt;racers7[[#This Row],[2017 ARC Series Points]]))+1</f>
        <v>39</v>
      </c>
      <c r="G66" s="240">
        <f>SUM(O66,P66,R66)</f>
        <v>0</v>
      </c>
      <c r="H66" s="230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66" s="231">
        <v>0</v>
      </c>
      <c r="J66" s="56">
        <v>0</v>
      </c>
      <c r="K66" s="57">
        <v>0</v>
      </c>
      <c r="L66" s="229">
        <v>0</v>
      </c>
      <c r="M66" s="218">
        <v>0</v>
      </c>
      <c r="N66" s="216">
        <v>0</v>
      </c>
      <c r="O66" s="218">
        <f>SUM(Q66,S66,W66,AA66,AG66,AL66,AP66)</f>
        <v>0</v>
      </c>
      <c r="P66" s="241">
        <f>SUM(T66,Y66,AB66,AF66,AH66,AJ66,AM66,AR66)</f>
        <v>0</v>
      </c>
      <c r="Q66" s="242">
        <f>SUM(U66,X66,Z66, AC66, AE66, AI66, AK66, AN66, AQ66)</f>
        <v>0</v>
      </c>
      <c r="R66" s="243">
        <f>SUM(V66,AO66, AD66)</f>
        <v>0</v>
      </c>
      <c r="S66" s="244"/>
      <c r="T66" s="224"/>
      <c r="U66" s="225"/>
      <c r="V66" s="226"/>
      <c r="W66" s="224"/>
      <c r="X66" s="225"/>
      <c r="Y66" s="29"/>
      <c r="Z66" s="226"/>
      <c r="AA66" s="29"/>
      <c r="AB66" s="225"/>
      <c r="AC66" s="224"/>
      <c r="AD66" s="225"/>
      <c r="AE66" s="226"/>
      <c r="AF66" s="29"/>
      <c r="AG66" s="227"/>
      <c r="AH66" s="224"/>
      <c r="AI66" s="226"/>
      <c r="AJ66" s="225"/>
      <c r="AK66" s="29"/>
      <c r="AL66" s="29"/>
      <c r="AM66" s="224"/>
      <c r="AN66" s="225"/>
      <c r="AO66" s="226"/>
      <c r="AP66" s="225"/>
      <c r="AQ66" s="225"/>
      <c r="AR66" s="225"/>
      <c r="AS66" s="224"/>
      <c r="AT66" s="29"/>
      <c r="AU66" s="224"/>
      <c r="AV66" s="29"/>
      <c r="AW66" s="224"/>
      <c r="AX66" s="225"/>
      <c r="AY66" s="226"/>
      <c r="AZ66" s="224"/>
      <c r="BA66" s="224"/>
    </row>
    <row r="67" spans="1:53" x14ac:dyDescent="0.25">
      <c r="A67" s="296" t="s">
        <v>422</v>
      </c>
      <c r="B67" s="236" t="s">
        <v>72</v>
      </c>
      <c r="C67" s="69" t="s">
        <v>501</v>
      </c>
      <c r="D67" s="69" t="s">
        <v>502</v>
      </c>
      <c r="E67" s="69" t="s">
        <v>67</v>
      </c>
      <c r="F67" s="202">
        <f>SUMPRODUCT(($A:$A=racers7[[#This Row],[Cat]])*($G:$G&gt;racers7[[#This Row],[2017 ARC Series Points]]))+1</f>
        <v>39</v>
      </c>
      <c r="G67" s="238">
        <f>SUM(O67,P67,R67)</f>
        <v>0</v>
      </c>
      <c r="H67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67" s="220">
        <v>0</v>
      </c>
      <c r="J67" s="79">
        <v>0</v>
      </c>
      <c r="K67" s="84">
        <v>0</v>
      </c>
      <c r="L67" s="219">
        <v>0</v>
      </c>
      <c r="M67" s="203">
        <v>0</v>
      </c>
      <c r="N67" s="217">
        <v>0</v>
      </c>
      <c r="O67" s="203">
        <f>SUM(Q67,S67,W67,AA67,AG67,AL67,AP67)</f>
        <v>0</v>
      </c>
      <c r="P67" s="213">
        <f>SUM(T67,Y67,AB67,AF67,AH67,AJ67,AM67,AR67)</f>
        <v>0</v>
      </c>
      <c r="Q67" s="214">
        <f>SUM(U67,X67,Z67, AC67, AE67, AI67, AK67, AN67, AQ67)</f>
        <v>0</v>
      </c>
      <c r="R67" s="221">
        <f>SUM(V67,AO67, AD67)</f>
        <v>0</v>
      </c>
      <c r="S67" s="223"/>
      <c r="T67" s="72"/>
      <c r="U67" s="73"/>
      <c r="V67" s="74"/>
      <c r="W67" s="72"/>
      <c r="X67" s="73"/>
      <c r="Y67" s="71"/>
      <c r="Z67" s="74"/>
      <c r="AA67" s="71"/>
      <c r="AB67" s="73"/>
      <c r="AC67" s="72"/>
      <c r="AD67" s="73"/>
      <c r="AE67" s="74"/>
      <c r="AF67" s="71"/>
      <c r="AG67" s="75"/>
      <c r="AH67" s="72"/>
      <c r="AI67" s="74"/>
      <c r="AJ67" s="73"/>
      <c r="AK67" s="71"/>
      <c r="AL67" s="71"/>
      <c r="AM67" s="72"/>
      <c r="AN67" s="73"/>
      <c r="AO67" s="74"/>
      <c r="AP67" s="73"/>
      <c r="AQ67" s="73"/>
      <c r="AR67" s="73"/>
      <c r="AS67" s="72"/>
      <c r="AT67" s="71"/>
      <c r="AU67" s="72"/>
      <c r="AV67" s="71"/>
      <c r="AW67" s="72"/>
      <c r="AX67" s="73"/>
      <c r="AY67" s="74"/>
      <c r="AZ67" s="72"/>
      <c r="BA67" s="72"/>
    </row>
    <row r="68" spans="1:53" x14ac:dyDescent="0.25">
      <c r="A68" s="232" t="s">
        <v>422</v>
      </c>
      <c r="B68" s="236" t="s">
        <v>72</v>
      </c>
      <c r="C68" s="69" t="s">
        <v>503</v>
      </c>
      <c r="D68" s="69" t="s">
        <v>504</v>
      </c>
      <c r="E68" s="69" t="s">
        <v>56</v>
      </c>
      <c r="F68" s="202">
        <f>SUMPRODUCT(($A:$A=racers7[[#This Row],[Cat]])*($G:$G&gt;racers7[[#This Row],[2017 ARC Series Points]]))+1</f>
        <v>39</v>
      </c>
      <c r="G68" s="238">
        <f>SUM(O68,P68,R68)</f>
        <v>0</v>
      </c>
      <c r="H68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68" s="220">
        <v>0</v>
      </c>
      <c r="J68" s="79">
        <v>0</v>
      </c>
      <c r="K68" s="84">
        <v>0</v>
      </c>
      <c r="L68" s="219">
        <v>0</v>
      </c>
      <c r="M68" s="203">
        <v>0</v>
      </c>
      <c r="N68" s="217">
        <v>0</v>
      </c>
      <c r="O68" s="203">
        <f>SUM(Q68,S68,W68,AA68,AG68,AL68,AP68)</f>
        <v>0</v>
      </c>
      <c r="P68" s="213">
        <f>SUM(T68,Y68,AB68,AF68,AH68,AJ68,AM68,AR68)</f>
        <v>0</v>
      </c>
      <c r="Q68" s="214">
        <f>SUM(U68,X68,Z68, AC68, AE68, AI68, AK68, AN68, AQ68)</f>
        <v>0</v>
      </c>
      <c r="R68" s="221">
        <f>SUM(V68,AO68, AD68)</f>
        <v>0</v>
      </c>
      <c r="S68" s="223"/>
      <c r="T68" s="72"/>
      <c r="U68" s="73"/>
      <c r="V68" s="74"/>
      <c r="W68" s="72"/>
      <c r="X68" s="73"/>
      <c r="Y68" s="71"/>
      <c r="Z68" s="74"/>
      <c r="AA68" s="71"/>
      <c r="AB68" s="73"/>
      <c r="AC68" s="72"/>
      <c r="AD68" s="73"/>
      <c r="AE68" s="74"/>
      <c r="AF68" s="71"/>
      <c r="AG68" s="75"/>
      <c r="AH68" s="72"/>
      <c r="AI68" s="74"/>
      <c r="AJ68" s="73"/>
      <c r="AK68" s="71"/>
      <c r="AL68" s="71"/>
      <c r="AM68" s="72"/>
      <c r="AN68" s="73"/>
      <c r="AO68" s="74"/>
      <c r="AP68" s="73"/>
      <c r="AQ68" s="73"/>
      <c r="AR68" s="73"/>
      <c r="AS68" s="72"/>
      <c r="AT68" s="71"/>
      <c r="AU68" s="72"/>
      <c r="AV68" s="71"/>
      <c r="AW68" s="72"/>
      <c r="AX68" s="73"/>
      <c r="AY68" s="74"/>
      <c r="AZ68" s="72"/>
      <c r="BA68" s="72"/>
    </row>
    <row r="69" spans="1:53" x14ac:dyDescent="0.25">
      <c r="A69" s="232" t="s">
        <v>422</v>
      </c>
      <c r="B69" s="236" t="s">
        <v>72</v>
      </c>
      <c r="C69" s="69" t="s">
        <v>507</v>
      </c>
      <c r="D69" s="69" t="s">
        <v>508</v>
      </c>
      <c r="E69" s="69" t="s">
        <v>126</v>
      </c>
      <c r="F69" s="202">
        <f>SUMPRODUCT(($A:$A=racers7[[#This Row],[Cat]])*($G:$G&gt;racers7[[#This Row],[2017 ARC Series Points]]))+1</f>
        <v>39</v>
      </c>
      <c r="G69" s="238">
        <f>SUM(O69,P69,R69)</f>
        <v>0</v>
      </c>
      <c r="H69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69" s="220">
        <v>0</v>
      </c>
      <c r="J69" s="79">
        <v>0</v>
      </c>
      <c r="K69" s="84">
        <v>0</v>
      </c>
      <c r="L69" s="219">
        <v>0</v>
      </c>
      <c r="M69" s="203">
        <v>0</v>
      </c>
      <c r="N69" s="217">
        <v>0</v>
      </c>
      <c r="O69" s="203">
        <f>SUM(Q69,S69,W69,AA69,AG69,AL69,AP69)</f>
        <v>0</v>
      </c>
      <c r="P69" s="213">
        <f>SUM(T69,Y69,AB69,AF69,AH69,AJ69,AM69,AR69)</f>
        <v>0</v>
      </c>
      <c r="Q69" s="214">
        <f>SUM(U69,X69,Z69, AC69, AE69, AI69, AK69, AN69, AQ69)</f>
        <v>0</v>
      </c>
      <c r="R69" s="221">
        <f>SUM(V69,AO69, AD69)</f>
        <v>0</v>
      </c>
      <c r="S69" s="223"/>
      <c r="T69" s="72"/>
      <c r="U69" s="73"/>
      <c r="V69" s="74"/>
      <c r="W69" s="72"/>
      <c r="X69" s="73"/>
      <c r="Y69" s="71"/>
      <c r="Z69" s="74"/>
      <c r="AA69" s="71"/>
      <c r="AB69" s="73"/>
      <c r="AC69" s="72"/>
      <c r="AD69" s="73"/>
      <c r="AE69" s="74"/>
      <c r="AF69" s="71"/>
      <c r="AG69" s="75"/>
      <c r="AH69" s="72"/>
      <c r="AI69" s="74"/>
      <c r="AJ69" s="73"/>
      <c r="AK69" s="71"/>
      <c r="AL69" s="71"/>
      <c r="AM69" s="72"/>
      <c r="AN69" s="73"/>
      <c r="AO69" s="74"/>
      <c r="AP69" s="73"/>
      <c r="AQ69" s="73"/>
      <c r="AR69" s="73"/>
      <c r="AS69" s="72"/>
      <c r="AT69" s="71"/>
      <c r="AU69" s="72"/>
      <c r="AV69" s="71"/>
      <c r="AW69" s="72"/>
      <c r="AX69" s="73"/>
      <c r="AY69" s="74"/>
      <c r="AZ69" s="72"/>
      <c r="BA69" s="72"/>
    </row>
    <row r="70" spans="1:53" x14ac:dyDescent="0.25">
      <c r="A70" s="232" t="s">
        <v>422</v>
      </c>
      <c r="B70" s="236" t="s">
        <v>72</v>
      </c>
      <c r="C70" s="69" t="s">
        <v>509</v>
      </c>
      <c r="D70" s="69" t="s">
        <v>133</v>
      </c>
      <c r="E70" s="69" t="s">
        <v>148</v>
      </c>
      <c r="F70" s="202">
        <f>SUMPRODUCT(($A:$A=racers7[[#This Row],[Cat]])*($G:$G&gt;racers7[[#This Row],[2017 ARC Series Points]]))+1</f>
        <v>39</v>
      </c>
      <c r="G70" s="238">
        <f>SUM(O70,P70,R70)</f>
        <v>0</v>
      </c>
      <c r="H70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70" s="220">
        <v>0</v>
      </c>
      <c r="J70" s="79">
        <v>0</v>
      </c>
      <c r="K70" s="84">
        <v>0</v>
      </c>
      <c r="L70" s="219">
        <v>0</v>
      </c>
      <c r="M70" s="203">
        <v>0</v>
      </c>
      <c r="N70" s="217">
        <v>0</v>
      </c>
      <c r="O70" s="203">
        <f>SUM(Q70,S70,W70,AA70,AG70,AL70,AP70)</f>
        <v>0</v>
      </c>
      <c r="P70" s="213">
        <f>SUM(T70,Y70,AB70,AF70,AH70,AJ70,AM70,AR70)</f>
        <v>0</v>
      </c>
      <c r="Q70" s="214">
        <f>SUM(U70,X70,Z70, AC70, AE70, AI70, AK70, AN70, AQ70)</f>
        <v>0</v>
      </c>
      <c r="R70" s="221">
        <f>SUM(V70,AO70, AD70)</f>
        <v>0</v>
      </c>
      <c r="S70" s="223"/>
      <c r="T70" s="72"/>
      <c r="U70" s="73"/>
      <c r="V70" s="74"/>
      <c r="W70" s="72"/>
      <c r="X70" s="73"/>
      <c r="Y70" s="71"/>
      <c r="Z70" s="74"/>
      <c r="AA70" s="71"/>
      <c r="AB70" s="73"/>
      <c r="AC70" s="72"/>
      <c r="AD70" s="73"/>
      <c r="AE70" s="74"/>
      <c r="AF70" s="71"/>
      <c r="AG70" s="75"/>
      <c r="AH70" s="72"/>
      <c r="AI70" s="74"/>
      <c r="AJ70" s="73"/>
      <c r="AK70" s="71"/>
      <c r="AL70" s="71"/>
      <c r="AM70" s="72"/>
      <c r="AN70" s="73"/>
      <c r="AO70" s="74"/>
      <c r="AP70" s="73"/>
      <c r="AQ70" s="73"/>
      <c r="AR70" s="73"/>
      <c r="AS70" s="72"/>
      <c r="AT70" s="71"/>
      <c r="AU70" s="72"/>
      <c r="AV70" s="71"/>
      <c r="AW70" s="72"/>
      <c r="AX70" s="73"/>
      <c r="AY70" s="74"/>
      <c r="AZ70" s="72"/>
      <c r="BA70" s="72"/>
    </row>
    <row r="71" spans="1:53" x14ac:dyDescent="0.25">
      <c r="A71" s="296" t="s">
        <v>422</v>
      </c>
      <c r="B71" s="236" t="s">
        <v>72</v>
      </c>
      <c r="C71" s="69" t="s">
        <v>510</v>
      </c>
      <c r="D71" s="69" t="s">
        <v>511</v>
      </c>
      <c r="E71" s="69" t="s">
        <v>64</v>
      </c>
      <c r="F71" s="202">
        <f>SUMPRODUCT(($A:$A=racers7[[#This Row],[Cat]])*($G:$G&gt;racers7[[#This Row],[2017 ARC Series Points]]))+1</f>
        <v>39</v>
      </c>
      <c r="G71" s="282">
        <f>SUM(O71,P71,R71)</f>
        <v>0</v>
      </c>
      <c r="H71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71" s="319">
        <v>0</v>
      </c>
      <c r="J71" s="79">
        <v>0</v>
      </c>
      <c r="K71" s="84">
        <v>0</v>
      </c>
      <c r="L71" s="219">
        <v>0</v>
      </c>
      <c r="M71" s="320">
        <v>0</v>
      </c>
      <c r="N71" s="217">
        <v>0</v>
      </c>
      <c r="O71" s="320">
        <f>SUM(Q71,S71,W71,AA71,AG71,AL71,AP71)</f>
        <v>0</v>
      </c>
      <c r="P71" s="213">
        <f>SUM(T71,Y71,AB71,AF71,AH71,AJ71,AM71,AR71)</f>
        <v>0</v>
      </c>
      <c r="Q71" s="214">
        <f>SUM(U71,X71,Z71, AC71, AE71, AI71, AK71, AN71, AQ71)</f>
        <v>0</v>
      </c>
      <c r="R71" s="221">
        <f>SUM(V71,AO71, AD71)</f>
        <v>0</v>
      </c>
      <c r="S71" s="321"/>
      <c r="T71" s="72"/>
      <c r="U71" s="73"/>
      <c r="V71" s="74"/>
      <c r="W71" s="72"/>
      <c r="X71" s="73"/>
      <c r="Y71" s="71"/>
      <c r="Z71" s="74"/>
      <c r="AA71" s="71"/>
      <c r="AB71" s="73"/>
      <c r="AC71" s="72"/>
      <c r="AD71" s="73"/>
      <c r="AE71" s="74"/>
      <c r="AF71" s="71"/>
      <c r="AG71" s="75"/>
      <c r="AH71" s="72"/>
      <c r="AI71" s="74"/>
      <c r="AJ71" s="73"/>
      <c r="AK71" s="71"/>
      <c r="AL71" s="71"/>
      <c r="AM71" s="72"/>
      <c r="AN71" s="73"/>
      <c r="AO71" s="74"/>
      <c r="AP71" s="73"/>
      <c r="AQ71" s="73"/>
      <c r="AR71" s="73"/>
      <c r="AS71" s="72"/>
      <c r="AT71" s="71"/>
      <c r="AU71" s="72"/>
      <c r="AV71" s="71"/>
      <c r="AW71" s="72"/>
      <c r="AX71" s="73"/>
      <c r="AY71" s="74"/>
      <c r="AZ71" s="72"/>
      <c r="BA71" s="72"/>
    </row>
    <row r="72" spans="1:53" x14ac:dyDescent="0.25">
      <c r="A72" s="296" t="s">
        <v>422</v>
      </c>
      <c r="B72" s="236" t="s">
        <v>72</v>
      </c>
      <c r="C72" s="69" t="s">
        <v>374</v>
      </c>
      <c r="D72" s="69" t="s">
        <v>106</v>
      </c>
      <c r="E72" s="69" t="s">
        <v>141</v>
      </c>
      <c r="F72" s="202">
        <f>SUMPRODUCT(($A:$A=racers7[[#This Row],[Cat]])*($G:$G&gt;racers7[[#This Row],[2017 ARC Series Points]]))+1</f>
        <v>39</v>
      </c>
      <c r="G72" s="282">
        <f>SUM(O72,P72,R72)</f>
        <v>0</v>
      </c>
      <c r="H72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72" s="319">
        <v>0</v>
      </c>
      <c r="J72" s="79">
        <v>0</v>
      </c>
      <c r="K72" s="84">
        <v>0</v>
      </c>
      <c r="L72" s="219">
        <v>0</v>
      </c>
      <c r="M72" s="320">
        <v>0</v>
      </c>
      <c r="N72" s="217">
        <v>0</v>
      </c>
      <c r="O72" s="320">
        <f>SUM(Q72,S72,W72,AA72,AG72,AL72,AP72)</f>
        <v>0</v>
      </c>
      <c r="P72" s="213">
        <f>SUM(T72,Y72,AB72,AF72,AH72,AJ72,AM72,AR72)</f>
        <v>0</v>
      </c>
      <c r="Q72" s="214">
        <f>SUM(U72,X72,Z72, AC72, AE72, AI72, AK72, AN72, AQ72)</f>
        <v>0</v>
      </c>
      <c r="R72" s="221">
        <f>SUM(V72,AO72, AD72)</f>
        <v>0</v>
      </c>
      <c r="S72" s="321"/>
      <c r="T72" s="72"/>
      <c r="U72" s="73"/>
      <c r="V72" s="74"/>
      <c r="W72" s="72"/>
      <c r="X72" s="73"/>
      <c r="Y72" s="71"/>
      <c r="Z72" s="74"/>
      <c r="AA72" s="71"/>
      <c r="AB72" s="73"/>
      <c r="AC72" s="72"/>
      <c r="AD72" s="73"/>
      <c r="AE72" s="74"/>
      <c r="AF72" s="71"/>
      <c r="AG72" s="75"/>
      <c r="AH72" s="72"/>
      <c r="AI72" s="74"/>
      <c r="AJ72" s="73"/>
      <c r="AK72" s="71"/>
      <c r="AL72" s="71"/>
      <c r="AM72" s="72"/>
      <c r="AN72" s="73"/>
      <c r="AO72" s="74"/>
      <c r="AP72" s="73"/>
      <c r="AQ72" s="73"/>
      <c r="AR72" s="73"/>
      <c r="AS72" s="72"/>
      <c r="AT72" s="71"/>
      <c r="AU72" s="72"/>
      <c r="AV72" s="71"/>
      <c r="AW72" s="72"/>
      <c r="AX72" s="73"/>
      <c r="AY72" s="74"/>
      <c r="AZ72" s="72"/>
      <c r="BA72" s="72"/>
    </row>
    <row r="73" spans="1:53" x14ac:dyDescent="0.25">
      <c r="A73" s="296" t="s">
        <v>422</v>
      </c>
      <c r="B73" s="236" t="s">
        <v>72</v>
      </c>
      <c r="C73" s="69" t="s">
        <v>512</v>
      </c>
      <c r="D73" s="69" t="s">
        <v>513</v>
      </c>
      <c r="E73" s="69" t="s">
        <v>89</v>
      </c>
      <c r="F73" s="202">
        <f>SUMPRODUCT(($A:$A=racers7[[#This Row],[Cat]])*($G:$G&gt;racers7[[#This Row],[2017 ARC Series Points]]))+1</f>
        <v>39</v>
      </c>
      <c r="G73" s="282">
        <f>SUM(O73,P73,R73)</f>
        <v>0</v>
      </c>
      <c r="H73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73" s="319">
        <v>0</v>
      </c>
      <c r="J73" s="79">
        <v>0</v>
      </c>
      <c r="K73" s="84">
        <v>0</v>
      </c>
      <c r="L73" s="219">
        <v>0</v>
      </c>
      <c r="M73" s="320">
        <v>0</v>
      </c>
      <c r="N73" s="217">
        <v>0</v>
      </c>
      <c r="O73" s="320">
        <f>SUM(Q73,S73,W73,AA73,AG73,AL73,AP73)</f>
        <v>0</v>
      </c>
      <c r="P73" s="213">
        <f>SUM(T73,Y73,AB73,AF73,AH73,AJ73,AM73,AR73)</f>
        <v>0</v>
      </c>
      <c r="Q73" s="214">
        <f>SUM(U73,X73,Z73, AC73, AE73, AI73, AK73, AN73, AQ73)</f>
        <v>0</v>
      </c>
      <c r="R73" s="221">
        <f>SUM(V73,AO73, AD73)</f>
        <v>0</v>
      </c>
      <c r="S73" s="321"/>
      <c r="T73" s="72"/>
      <c r="U73" s="73"/>
      <c r="V73" s="74"/>
      <c r="W73" s="72"/>
      <c r="X73" s="73"/>
      <c r="Y73" s="71"/>
      <c r="Z73" s="74"/>
      <c r="AA73" s="71"/>
      <c r="AB73" s="73"/>
      <c r="AC73" s="72"/>
      <c r="AD73" s="73"/>
      <c r="AE73" s="74"/>
      <c r="AF73" s="71"/>
      <c r="AG73" s="75"/>
      <c r="AH73" s="72"/>
      <c r="AI73" s="74"/>
      <c r="AJ73" s="73"/>
      <c r="AK73" s="71"/>
      <c r="AL73" s="71"/>
      <c r="AM73" s="72"/>
      <c r="AN73" s="73"/>
      <c r="AO73" s="74"/>
      <c r="AP73" s="73"/>
      <c r="AQ73" s="73"/>
      <c r="AR73" s="73"/>
      <c r="AS73" s="72"/>
      <c r="AT73" s="71"/>
      <c r="AU73" s="72"/>
      <c r="AV73" s="71"/>
      <c r="AW73" s="72"/>
      <c r="AX73" s="73"/>
      <c r="AY73" s="74"/>
      <c r="AZ73" s="72"/>
      <c r="BA73" s="72"/>
    </row>
    <row r="74" spans="1:53" x14ac:dyDescent="0.25">
      <c r="A74" s="296" t="s">
        <v>422</v>
      </c>
      <c r="B74" s="236" t="s">
        <v>72</v>
      </c>
      <c r="C74" s="69" t="s">
        <v>514</v>
      </c>
      <c r="D74" s="69" t="s">
        <v>515</v>
      </c>
      <c r="E74" s="69" t="s">
        <v>148</v>
      </c>
      <c r="F74" s="202">
        <f>SUMPRODUCT(($A:$A=racers7[[#This Row],[Cat]])*($G:$G&gt;racers7[[#This Row],[2017 ARC Series Points]]))+1</f>
        <v>39</v>
      </c>
      <c r="G74" s="282">
        <f>SUM(O74,P74,R74)</f>
        <v>0</v>
      </c>
      <c r="H74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74" s="319">
        <v>0</v>
      </c>
      <c r="J74" s="79">
        <v>0</v>
      </c>
      <c r="K74" s="84">
        <v>0</v>
      </c>
      <c r="L74" s="219">
        <v>0</v>
      </c>
      <c r="M74" s="320">
        <v>0</v>
      </c>
      <c r="N74" s="217">
        <v>0</v>
      </c>
      <c r="O74" s="320">
        <f>SUM(Q74,S74,W74,AA74,AG74,AL74,AP74)</f>
        <v>0</v>
      </c>
      <c r="P74" s="213">
        <f>SUM(T74,Y74,AB74,AF74,AH74,AJ74,AM74,AR74)</f>
        <v>0</v>
      </c>
      <c r="Q74" s="214">
        <f>SUM(U74,X74,Z74, AC74, AE74, AI74, AK74, AN74, AQ74)</f>
        <v>0</v>
      </c>
      <c r="R74" s="221">
        <f>SUM(V74,AO74, AD74)</f>
        <v>0</v>
      </c>
      <c r="S74" s="321"/>
      <c r="T74" s="72"/>
      <c r="U74" s="73"/>
      <c r="V74" s="74"/>
      <c r="W74" s="72"/>
      <c r="X74" s="73"/>
      <c r="Y74" s="71"/>
      <c r="Z74" s="74"/>
      <c r="AA74" s="71"/>
      <c r="AB74" s="73"/>
      <c r="AC74" s="72"/>
      <c r="AD74" s="73"/>
      <c r="AE74" s="74"/>
      <c r="AF74" s="71"/>
      <c r="AG74" s="75"/>
      <c r="AH74" s="72"/>
      <c r="AI74" s="74"/>
      <c r="AJ74" s="73"/>
      <c r="AK74" s="71"/>
      <c r="AL74" s="71"/>
      <c r="AM74" s="72"/>
      <c r="AN74" s="73"/>
      <c r="AO74" s="74"/>
      <c r="AP74" s="73"/>
      <c r="AQ74" s="73"/>
      <c r="AR74" s="73"/>
      <c r="AS74" s="72"/>
      <c r="AT74" s="71"/>
      <c r="AU74" s="72"/>
      <c r="AV74" s="71"/>
      <c r="AW74" s="72"/>
      <c r="AX74" s="73"/>
      <c r="AY74" s="74"/>
      <c r="AZ74" s="72"/>
      <c r="BA74" s="72"/>
    </row>
    <row r="75" spans="1:53" x14ac:dyDescent="0.25">
      <c r="A75" s="232" t="s">
        <v>422</v>
      </c>
      <c r="B75" s="236" t="s">
        <v>72</v>
      </c>
      <c r="C75" s="69" t="s">
        <v>516</v>
      </c>
      <c r="D75" s="69" t="s">
        <v>274</v>
      </c>
      <c r="E75" s="69" t="s">
        <v>517</v>
      </c>
      <c r="F75" s="202">
        <f>SUMPRODUCT(($A:$A=racers7[[#This Row],[Cat]])*($G:$G&gt;racers7[[#This Row],[2017 ARC Series Points]]))+1</f>
        <v>39</v>
      </c>
      <c r="G75" s="282">
        <f>SUM(O75,P75,R75)</f>
        <v>0</v>
      </c>
      <c r="H75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75" s="319">
        <v>0</v>
      </c>
      <c r="J75" s="79">
        <v>0</v>
      </c>
      <c r="K75" s="84">
        <v>0</v>
      </c>
      <c r="L75" s="219">
        <v>0</v>
      </c>
      <c r="M75" s="320">
        <v>0</v>
      </c>
      <c r="N75" s="217">
        <v>0</v>
      </c>
      <c r="O75" s="320">
        <f>SUM(Q75,S75,W75,AA75,AG75,AL75,AP75)</f>
        <v>0</v>
      </c>
      <c r="P75" s="213">
        <f>SUM(T75,Y75,AB75,AF75,AH75,AJ75,AM75,AR75)</f>
        <v>0</v>
      </c>
      <c r="Q75" s="214">
        <f>SUM(U75,X75,Z75, AC75, AE75, AI75, AK75, AN75, AQ75)</f>
        <v>0</v>
      </c>
      <c r="R75" s="221">
        <f>SUM(V75,AO75, AD75)</f>
        <v>0</v>
      </c>
      <c r="S75" s="321"/>
      <c r="T75" s="72"/>
      <c r="U75" s="73"/>
      <c r="V75" s="74"/>
      <c r="W75" s="72"/>
      <c r="X75" s="73"/>
      <c r="Y75" s="71"/>
      <c r="Z75" s="74"/>
      <c r="AA75" s="71"/>
      <c r="AB75" s="73"/>
      <c r="AC75" s="72"/>
      <c r="AD75" s="73"/>
      <c r="AE75" s="74"/>
      <c r="AF75" s="71"/>
      <c r="AG75" s="75"/>
      <c r="AH75" s="72"/>
      <c r="AI75" s="74"/>
      <c r="AJ75" s="73"/>
      <c r="AK75" s="71"/>
      <c r="AL75" s="71"/>
      <c r="AM75" s="72"/>
      <c r="AN75" s="73"/>
      <c r="AO75" s="74"/>
      <c r="AP75" s="73"/>
      <c r="AQ75" s="73"/>
      <c r="AR75" s="73"/>
      <c r="AS75" s="72"/>
      <c r="AT75" s="71"/>
      <c r="AU75" s="72"/>
      <c r="AV75" s="71"/>
      <c r="AW75" s="72"/>
      <c r="AX75" s="73"/>
      <c r="AY75" s="74"/>
      <c r="AZ75" s="72"/>
      <c r="BA75" s="72"/>
    </row>
    <row r="76" spans="1:53" x14ac:dyDescent="0.25">
      <c r="A76" s="232" t="s">
        <v>422</v>
      </c>
      <c r="B76" s="236" t="s">
        <v>72</v>
      </c>
      <c r="C76" s="69" t="s">
        <v>518</v>
      </c>
      <c r="D76" s="69" t="s">
        <v>519</v>
      </c>
      <c r="E76" s="69" t="s">
        <v>89</v>
      </c>
      <c r="F76" s="202">
        <f>SUMPRODUCT(($A:$A=racers7[[#This Row],[Cat]])*($G:$G&gt;racers7[[#This Row],[2017 ARC Series Points]]))+1</f>
        <v>39</v>
      </c>
      <c r="G76" s="282">
        <f>SUM(O76,P76,R76)</f>
        <v>0</v>
      </c>
      <c r="H76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76" s="319">
        <v>0</v>
      </c>
      <c r="J76" s="79">
        <v>0</v>
      </c>
      <c r="K76" s="84">
        <v>0</v>
      </c>
      <c r="L76" s="219">
        <v>0</v>
      </c>
      <c r="M76" s="320">
        <v>0</v>
      </c>
      <c r="N76" s="217">
        <v>0</v>
      </c>
      <c r="O76" s="320">
        <f>SUM(Q76,S76,W76,AA76,AG76,AL76,AP76)</f>
        <v>0</v>
      </c>
      <c r="P76" s="213">
        <f>SUM(T76,Y76,AB76,AF76,AH76,AJ76,AM76,AR76)</f>
        <v>0</v>
      </c>
      <c r="Q76" s="214">
        <f>SUM(U76,X76,Z76, AC76, AE76, AI76, AK76, AN76, AQ76)</f>
        <v>0</v>
      </c>
      <c r="R76" s="221">
        <f>SUM(V76,AO76, AD76)</f>
        <v>0</v>
      </c>
      <c r="S76" s="321"/>
      <c r="T76" s="72"/>
      <c r="U76" s="73"/>
      <c r="V76" s="74"/>
      <c r="W76" s="72"/>
      <c r="X76" s="73"/>
      <c r="Y76" s="71"/>
      <c r="Z76" s="74"/>
      <c r="AA76" s="71"/>
      <c r="AB76" s="73"/>
      <c r="AC76" s="72"/>
      <c r="AD76" s="73"/>
      <c r="AE76" s="74"/>
      <c r="AF76" s="71"/>
      <c r="AG76" s="75"/>
      <c r="AH76" s="72"/>
      <c r="AI76" s="74"/>
      <c r="AJ76" s="73"/>
      <c r="AK76" s="71"/>
      <c r="AL76" s="71"/>
      <c r="AM76" s="72"/>
      <c r="AN76" s="73"/>
      <c r="AO76" s="74"/>
      <c r="AP76" s="73"/>
      <c r="AQ76" s="73"/>
      <c r="AR76" s="73"/>
      <c r="AS76" s="72"/>
      <c r="AT76" s="71"/>
      <c r="AU76" s="72"/>
      <c r="AV76" s="71"/>
      <c r="AW76" s="72"/>
      <c r="AX76" s="73"/>
      <c r="AY76" s="74"/>
      <c r="AZ76" s="72"/>
      <c r="BA76" s="72"/>
    </row>
    <row r="77" spans="1:53" x14ac:dyDescent="0.25">
      <c r="A77" s="232" t="s">
        <v>422</v>
      </c>
      <c r="B77" s="236" t="s">
        <v>72</v>
      </c>
      <c r="C77" s="69" t="s">
        <v>520</v>
      </c>
      <c r="D77" s="69" t="s">
        <v>521</v>
      </c>
      <c r="E77" s="69" t="s">
        <v>192</v>
      </c>
      <c r="F77" s="202">
        <f>SUMPRODUCT(($A:$A=racers7[[#This Row],[Cat]])*($G:$G&gt;racers7[[#This Row],[2017 ARC Series Points]]))+1</f>
        <v>39</v>
      </c>
      <c r="G77" s="282">
        <f>SUM(O77,P77,R77)</f>
        <v>0</v>
      </c>
      <c r="H77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77" s="319">
        <v>0</v>
      </c>
      <c r="J77" s="79">
        <v>0</v>
      </c>
      <c r="K77" s="84">
        <v>0</v>
      </c>
      <c r="L77" s="219">
        <v>0</v>
      </c>
      <c r="M77" s="320">
        <v>0</v>
      </c>
      <c r="N77" s="217">
        <v>0</v>
      </c>
      <c r="O77" s="320">
        <f>SUM(Q77,S77,W77,AA77,AG77,AL77,AP77)</f>
        <v>0</v>
      </c>
      <c r="P77" s="213">
        <f>SUM(T77,Y77,AB77,AF77,AH77,AJ77,AM77,AR77)</f>
        <v>0</v>
      </c>
      <c r="Q77" s="214">
        <f>SUM(U77,X77,Z77, AC77, AE77, AI77, AK77, AN77, AQ77)</f>
        <v>0</v>
      </c>
      <c r="R77" s="221">
        <f>SUM(V77,AO77, AD77)</f>
        <v>0</v>
      </c>
      <c r="S77" s="321"/>
      <c r="T77" s="72"/>
      <c r="U77" s="73"/>
      <c r="V77" s="74"/>
      <c r="W77" s="72"/>
      <c r="X77" s="73"/>
      <c r="Y77" s="71"/>
      <c r="Z77" s="74"/>
      <c r="AA77" s="71"/>
      <c r="AB77" s="73"/>
      <c r="AC77" s="72"/>
      <c r="AD77" s="73"/>
      <c r="AE77" s="74"/>
      <c r="AF77" s="71"/>
      <c r="AG77" s="75"/>
      <c r="AH77" s="72"/>
      <c r="AI77" s="74"/>
      <c r="AJ77" s="73"/>
      <c r="AK77" s="71"/>
      <c r="AL77" s="71"/>
      <c r="AM77" s="72"/>
      <c r="AN77" s="73"/>
      <c r="AO77" s="74"/>
      <c r="AP77" s="73"/>
      <c r="AQ77" s="73"/>
      <c r="AR77" s="73"/>
      <c r="AS77" s="72"/>
      <c r="AT77" s="71"/>
      <c r="AU77" s="72"/>
      <c r="AV77" s="71"/>
      <c r="AW77" s="72"/>
      <c r="AX77" s="73"/>
      <c r="AY77" s="74"/>
      <c r="AZ77" s="72"/>
      <c r="BA77" s="72"/>
    </row>
    <row r="78" spans="1:53" x14ac:dyDescent="0.25">
      <c r="A78" s="232" t="s">
        <v>422</v>
      </c>
      <c r="B78" s="236" t="s">
        <v>72</v>
      </c>
      <c r="C78" s="69" t="s">
        <v>522</v>
      </c>
      <c r="D78" s="69" t="s">
        <v>523</v>
      </c>
      <c r="E78" s="69" t="s">
        <v>367</v>
      </c>
      <c r="F78" s="202">
        <f>SUMPRODUCT(($A:$A=racers7[[#This Row],[Cat]])*($G:$G&gt;racers7[[#This Row],[2017 ARC Series Points]]))+1</f>
        <v>39</v>
      </c>
      <c r="G78" s="282">
        <f>SUM(O78,P78,R78)</f>
        <v>0</v>
      </c>
      <c r="H78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5</v>
      </c>
      <c r="I78" s="319">
        <v>0</v>
      </c>
      <c r="J78" s="79">
        <v>5</v>
      </c>
      <c r="K78" s="84">
        <v>0</v>
      </c>
      <c r="L78" s="219">
        <v>0</v>
      </c>
      <c r="M78" s="320">
        <v>0</v>
      </c>
      <c r="N78" s="217">
        <v>0</v>
      </c>
      <c r="O78" s="320">
        <f>SUM(Q78,S78,W78,AA78,AG78,AL78,AP78)</f>
        <v>0</v>
      </c>
      <c r="P78" s="213">
        <f>SUM(T78,Y78,AB78,AF78,AH78,AJ78,AM78,AR78)</f>
        <v>0</v>
      </c>
      <c r="Q78" s="214">
        <f>SUM(U78,X78,Z78, AC78, AE78, AI78, AK78, AN78, AQ78)</f>
        <v>0</v>
      </c>
      <c r="R78" s="221">
        <f>SUM(V78,AO78, AD78)</f>
        <v>0</v>
      </c>
      <c r="S78" s="321"/>
      <c r="T78" s="72"/>
      <c r="U78" s="73"/>
      <c r="V78" s="74"/>
      <c r="W78" s="72"/>
      <c r="X78" s="73"/>
      <c r="Y78" s="71"/>
      <c r="Z78" s="74"/>
      <c r="AA78" s="71"/>
      <c r="AB78" s="73"/>
      <c r="AC78" s="72"/>
      <c r="AD78" s="73"/>
      <c r="AE78" s="74"/>
      <c r="AF78" s="71"/>
      <c r="AG78" s="75"/>
      <c r="AH78" s="72"/>
      <c r="AI78" s="74"/>
      <c r="AJ78" s="73"/>
      <c r="AK78" s="71"/>
      <c r="AL78" s="71"/>
      <c r="AM78" s="72"/>
      <c r="AN78" s="73"/>
      <c r="AO78" s="74"/>
      <c r="AP78" s="73"/>
      <c r="AQ78" s="73"/>
      <c r="AR78" s="73"/>
      <c r="AS78" s="72"/>
      <c r="AT78" s="71"/>
      <c r="AU78" s="72"/>
      <c r="AV78" s="71"/>
      <c r="AW78" s="72"/>
      <c r="AX78" s="73"/>
      <c r="AY78" s="74"/>
      <c r="AZ78" s="72"/>
      <c r="BA78" s="72"/>
    </row>
    <row r="79" spans="1:53" x14ac:dyDescent="0.25">
      <c r="A79" s="232" t="s">
        <v>422</v>
      </c>
      <c r="B79" s="236" t="s">
        <v>72</v>
      </c>
      <c r="C79" s="69" t="s">
        <v>524</v>
      </c>
      <c r="D79" s="69" t="s">
        <v>299</v>
      </c>
      <c r="E79" s="69" t="s">
        <v>141</v>
      </c>
      <c r="F79" s="202">
        <f>SUMPRODUCT(($A:$A=racers7[[#This Row],[Cat]])*($G:$G&gt;racers7[[#This Row],[2017 ARC Series Points]]))+1</f>
        <v>39</v>
      </c>
      <c r="G79" s="282">
        <f>SUM(O79,P79,R79)</f>
        <v>0</v>
      </c>
      <c r="H79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79" s="319">
        <v>0</v>
      </c>
      <c r="J79" s="79">
        <v>0</v>
      </c>
      <c r="K79" s="84">
        <v>0</v>
      </c>
      <c r="L79" s="219">
        <v>0</v>
      </c>
      <c r="M79" s="320">
        <v>0</v>
      </c>
      <c r="N79" s="217">
        <v>0</v>
      </c>
      <c r="O79" s="320">
        <f>SUM(Q79,S79,W79,AA79,AG79,AL79,AP79)</f>
        <v>0</v>
      </c>
      <c r="P79" s="213">
        <f>SUM(T79,Y79,AB79,AF79,AH79,AJ79,AM79,AR79)</f>
        <v>0</v>
      </c>
      <c r="Q79" s="214">
        <f>SUM(U79,X79,Z79, AC79, AE79, AI79, AK79, AN79, AQ79)</f>
        <v>0</v>
      </c>
      <c r="R79" s="221">
        <f>SUM(V79,AO79, AD79)</f>
        <v>0</v>
      </c>
      <c r="S79" s="334"/>
      <c r="T79" s="72"/>
      <c r="U79" s="73"/>
      <c r="V79" s="74"/>
      <c r="W79" s="72"/>
      <c r="X79" s="73"/>
      <c r="Y79" s="71"/>
      <c r="Z79" s="74"/>
      <c r="AA79" s="71"/>
      <c r="AB79" s="73"/>
      <c r="AC79" s="72"/>
      <c r="AD79" s="73"/>
      <c r="AE79" s="74"/>
      <c r="AF79" s="71"/>
      <c r="AG79" s="75"/>
      <c r="AH79" s="72"/>
      <c r="AI79" s="74"/>
      <c r="AJ79" s="73"/>
      <c r="AK79" s="71"/>
      <c r="AL79" s="71"/>
      <c r="AM79" s="72"/>
      <c r="AN79" s="73"/>
      <c r="AO79" s="74"/>
      <c r="AP79" s="73"/>
      <c r="AQ79" s="73"/>
      <c r="AR79" s="73"/>
      <c r="AS79" s="72"/>
      <c r="AT79" s="71"/>
      <c r="AU79" s="72"/>
      <c r="AV79" s="71"/>
      <c r="AW79" s="72"/>
      <c r="AX79" s="73"/>
      <c r="AY79" s="74"/>
      <c r="AZ79" s="72"/>
      <c r="BA79" s="72"/>
    </row>
    <row r="80" spans="1:53" x14ac:dyDescent="0.25">
      <c r="A80" s="232" t="s">
        <v>422</v>
      </c>
      <c r="B80" s="236" t="s">
        <v>72</v>
      </c>
      <c r="C80" s="69" t="s">
        <v>525</v>
      </c>
      <c r="D80" s="69" t="s">
        <v>526</v>
      </c>
      <c r="E80" s="69" t="s">
        <v>56</v>
      </c>
      <c r="F80" s="202">
        <f>SUMPRODUCT(($A:$A=racers7[[#This Row],[Cat]])*($G:$G&gt;racers7[[#This Row],[2017 ARC Series Points]]))+1</f>
        <v>39</v>
      </c>
      <c r="G80" s="282">
        <f>SUM(O80,P80,R80)</f>
        <v>0</v>
      </c>
      <c r="H80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80" s="319">
        <v>0</v>
      </c>
      <c r="J80" s="79">
        <v>0</v>
      </c>
      <c r="K80" s="84">
        <v>0</v>
      </c>
      <c r="L80" s="219">
        <v>0</v>
      </c>
      <c r="M80" s="320">
        <v>0</v>
      </c>
      <c r="N80" s="217">
        <v>0</v>
      </c>
      <c r="O80" s="320">
        <f>SUM(Q80,S80,W80,AA80,AG80,AL80,AP80)</f>
        <v>0</v>
      </c>
      <c r="P80" s="213">
        <f>SUM(T80,Y80,AB80,AF80,AH80,AJ80,AM80,AR80)</f>
        <v>0</v>
      </c>
      <c r="Q80" s="214">
        <f>SUM(U80,X80,Z80, AC80, AE80, AI80, AK80, AN80, AQ80)</f>
        <v>0</v>
      </c>
      <c r="R80" s="221">
        <f>SUM(V80,AO80, AD80)</f>
        <v>0</v>
      </c>
      <c r="S80" s="321"/>
      <c r="T80" s="72"/>
      <c r="U80" s="73"/>
      <c r="V80" s="74"/>
      <c r="W80" s="72"/>
      <c r="X80" s="73"/>
      <c r="Y80" s="71"/>
      <c r="Z80" s="74"/>
      <c r="AA80" s="71"/>
      <c r="AB80" s="73"/>
      <c r="AC80" s="72"/>
      <c r="AD80" s="73"/>
      <c r="AE80" s="74"/>
      <c r="AF80" s="71"/>
      <c r="AG80" s="75"/>
      <c r="AH80" s="72"/>
      <c r="AI80" s="74"/>
      <c r="AJ80" s="73"/>
      <c r="AK80" s="71"/>
      <c r="AL80" s="71"/>
      <c r="AM80" s="72"/>
      <c r="AN80" s="73"/>
      <c r="AO80" s="74"/>
      <c r="AP80" s="73"/>
      <c r="AQ80" s="73"/>
      <c r="AR80" s="73"/>
      <c r="AS80" s="72"/>
      <c r="AT80" s="71"/>
      <c r="AU80" s="72"/>
      <c r="AV80" s="71"/>
      <c r="AW80" s="72"/>
      <c r="AX80" s="73"/>
      <c r="AY80" s="74"/>
      <c r="AZ80" s="72"/>
      <c r="BA80" s="72"/>
    </row>
    <row r="81" spans="1:53" x14ac:dyDescent="0.25">
      <c r="A81" s="232" t="s">
        <v>422</v>
      </c>
      <c r="B81" s="236" t="s">
        <v>72</v>
      </c>
      <c r="C81" s="69" t="s">
        <v>527</v>
      </c>
      <c r="D81" s="69" t="s">
        <v>106</v>
      </c>
      <c r="E81" s="69" t="s">
        <v>70</v>
      </c>
      <c r="F81" s="202">
        <f>SUMPRODUCT(($A:$A=racers7[[#This Row],[Cat]])*($G:$G&gt;racers7[[#This Row],[2017 ARC Series Points]]))+1</f>
        <v>39</v>
      </c>
      <c r="G81" s="282">
        <f>SUM(O81,P81,R81)</f>
        <v>0</v>
      </c>
      <c r="H81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81" s="319">
        <v>0</v>
      </c>
      <c r="J81" s="79">
        <v>0</v>
      </c>
      <c r="K81" s="84">
        <v>0</v>
      </c>
      <c r="L81" s="219">
        <v>0</v>
      </c>
      <c r="M81" s="320">
        <v>0</v>
      </c>
      <c r="N81" s="217">
        <v>0</v>
      </c>
      <c r="O81" s="320">
        <f>SUM(Q81,S81,W81,AA81,AG81,AL81,AP81)</f>
        <v>0</v>
      </c>
      <c r="P81" s="213">
        <f>SUM(T81,Y81,AB81,AF81,AH81,AJ81,AM81,AR81)</f>
        <v>0</v>
      </c>
      <c r="Q81" s="214">
        <f>SUM(U81,X81,Z81, AC81, AE81, AI81, AK81, AN81, AQ81)</f>
        <v>0</v>
      </c>
      <c r="R81" s="221">
        <f>SUM(V81,AO81, AD81)</f>
        <v>0</v>
      </c>
      <c r="S81" s="321"/>
      <c r="T81" s="72"/>
      <c r="U81" s="73"/>
      <c r="V81" s="74"/>
      <c r="W81" s="72"/>
      <c r="X81" s="73"/>
      <c r="Y81" s="71"/>
      <c r="Z81" s="74"/>
      <c r="AA81" s="71"/>
      <c r="AB81" s="73"/>
      <c r="AC81" s="72"/>
      <c r="AD81" s="73"/>
      <c r="AE81" s="74"/>
      <c r="AF81" s="71"/>
      <c r="AG81" s="75"/>
      <c r="AH81" s="72"/>
      <c r="AI81" s="74"/>
      <c r="AJ81" s="73"/>
      <c r="AK81" s="71"/>
      <c r="AL81" s="71"/>
      <c r="AM81" s="72"/>
      <c r="AN81" s="73"/>
      <c r="AO81" s="74"/>
      <c r="AP81" s="73"/>
      <c r="AQ81" s="73"/>
      <c r="AR81" s="73"/>
      <c r="AS81" s="72"/>
      <c r="AT81" s="71"/>
      <c r="AU81" s="72"/>
      <c r="AV81" s="71"/>
      <c r="AW81" s="72"/>
      <c r="AX81" s="73"/>
      <c r="AY81" s="74"/>
      <c r="AZ81" s="72"/>
      <c r="BA81" s="72"/>
    </row>
    <row r="82" spans="1:53" x14ac:dyDescent="0.25">
      <c r="A82" s="232" t="s">
        <v>422</v>
      </c>
      <c r="B82" s="236" t="s">
        <v>72</v>
      </c>
      <c r="C82" s="69" t="s">
        <v>528</v>
      </c>
      <c r="D82" s="69" t="s">
        <v>340</v>
      </c>
      <c r="E82" s="69" t="s">
        <v>104</v>
      </c>
      <c r="F82" s="202">
        <f>SUMPRODUCT(($A:$A=racers7[[#This Row],[Cat]])*($G:$G&gt;racers7[[#This Row],[2017 ARC Series Points]]))+1</f>
        <v>39</v>
      </c>
      <c r="G82" s="282">
        <f>SUM(O82,P82,R82)</f>
        <v>0</v>
      </c>
      <c r="H82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82" s="319">
        <v>0</v>
      </c>
      <c r="J82" s="79">
        <v>0</v>
      </c>
      <c r="K82" s="84">
        <v>0</v>
      </c>
      <c r="L82" s="219">
        <v>0</v>
      </c>
      <c r="M82" s="320">
        <v>0</v>
      </c>
      <c r="N82" s="217">
        <v>0</v>
      </c>
      <c r="O82" s="320">
        <f>SUM(Q82,S82,W82,AA82,AG82,AL82,AP82)</f>
        <v>0</v>
      </c>
      <c r="P82" s="213">
        <f>SUM(T82,Y82,AB82,AF82,AH82,AJ82,AM82,AR82)</f>
        <v>0</v>
      </c>
      <c r="Q82" s="214">
        <f>SUM(U82,X82,Z82, AC82, AE82, AI82, AK82, AN82, AQ82)</f>
        <v>0</v>
      </c>
      <c r="R82" s="221">
        <f>SUM(V82,AO82, AD82)</f>
        <v>0</v>
      </c>
      <c r="S82" s="321"/>
      <c r="T82" s="72"/>
      <c r="U82" s="73"/>
      <c r="V82" s="74"/>
      <c r="W82" s="72"/>
      <c r="X82" s="73"/>
      <c r="Y82" s="71"/>
      <c r="Z82" s="74"/>
      <c r="AA82" s="71"/>
      <c r="AB82" s="73"/>
      <c r="AC82" s="72"/>
      <c r="AD82" s="73"/>
      <c r="AE82" s="74"/>
      <c r="AF82" s="71"/>
      <c r="AG82" s="75"/>
      <c r="AH82" s="72"/>
      <c r="AI82" s="74"/>
      <c r="AJ82" s="73"/>
      <c r="AK82" s="71"/>
      <c r="AL82" s="71"/>
      <c r="AM82" s="72"/>
      <c r="AN82" s="73"/>
      <c r="AO82" s="74"/>
      <c r="AP82" s="73"/>
      <c r="AQ82" s="73"/>
      <c r="AR82" s="73"/>
      <c r="AS82" s="72"/>
      <c r="AT82" s="71"/>
      <c r="AU82" s="72"/>
      <c r="AV82" s="71"/>
      <c r="AW82" s="72"/>
      <c r="AX82" s="73"/>
      <c r="AY82" s="74"/>
      <c r="AZ82" s="72"/>
      <c r="BA82" s="72"/>
    </row>
    <row r="83" spans="1:53" x14ac:dyDescent="0.25">
      <c r="A83" s="232" t="s">
        <v>422</v>
      </c>
      <c r="B83" s="236" t="s">
        <v>72</v>
      </c>
      <c r="C83" s="69" t="s">
        <v>529</v>
      </c>
      <c r="D83" s="69" t="s">
        <v>530</v>
      </c>
      <c r="E83" s="69" t="s">
        <v>56</v>
      </c>
      <c r="F83" s="202">
        <f>SUMPRODUCT(($A:$A=racers7[[#This Row],[Cat]])*($G:$G&gt;racers7[[#This Row],[2017 ARC Series Points]]))+1</f>
        <v>39</v>
      </c>
      <c r="G83" s="282">
        <f>SUM(O83,P83,R83)</f>
        <v>0</v>
      </c>
      <c r="H83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83" s="319">
        <v>0</v>
      </c>
      <c r="J83" s="79">
        <v>0</v>
      </c>
      <c r="K83" s="84">
        <v>0</v>
      </c>
      <c r="L83" s="219">
        <v>0</v>
      </c>
      <c r="M83" s="320">
        <v>0</v>
      </c>
      <c r="N83" s="217">
        <v>0</v>
      </c>
      <c r="O83" s="320">
        <f>SUM(Q83,S83,W83,AA83,AG83,AL83,AP83)</f>
        <v>0</v>
      </c>
      <c r="P83" s="213">
        <f>SUM(T83,Y83,AB83,AF83,AH83,AJ83,AM83,AR83)</f>
        <v>0</v>
      </c>
      <c r="Q83" s="214">
        <f>SUM(U83,X83,Z83, AC83, AE83, AI83, AK83, AN83, AQ83)</f>
        <v>0</v>
      </c>
      <c r="R83" s="221">
        <f>SUM(V83,AO83, AD83)</f>
        <v>0</v>
      </c>
      <c r="S83" s="321"/>
      <c r="T83" s="72"/>
      <c r="U83" s="73"/>
      <c r="V83" s="74"/>
      <c r="W83" s="72"/>
      <c r="X83" s="73"/>
      <c r="Y83" s="71"/>
      <c r="Z83" s="74"/>
      <c r="AA83" s="71"/>
      <c r="AB83" s="73"/>
      <c r="AC83" s="72"/>
      <c r="AD83" s="73"/>
      <c r="AE83" s="74"/>
      <c r="AF83" s="71"/>
      <c r="AG83" s="75"/>
      <c r="AH83" s="72"/>
      <c r="AI83" s="74"/>
      <c r="AJ83" s="73"/>
      <c r="AK83" s="71"/>
      <c r="AL83" s="71"/>
      <c r="AM83" s="72"/>
      <c r="AN83" s="73"/>
      <c r="AO83" s="74"/>
      <c r="AP83" s="73"/>
      <c r="AQ83" s="73"/>
      <c r="AR83" s="73"/>
      <c r="AS83" s="72"/>
      <c r="AT83" s="71"/>
      <c r="AU83" s="72"/>
      <c r="AV83" s="71"/>
      <c r="AW83" s="72"/>
      <c r="AX83" s="73"/>
      <c r="AY83" s="74"/>
      <c r="AZ83" s="72"/>
      <c r="BA83" s="72"/>
    </row>
    <row r="84" spans="1:53" x14ac:dyDescent="0.25">
      <c r="A84" s="232" t="s">
        <v>422</v>
      </c>
      <c r="B84" s="236" t="s">
        <v>72</v>
      </c>
      <c r="C84" s="69" t="s">
        <v>531</v>
      </c>
      <c r="D84" s="69" t="s">
        <v>532</v>
      </c>
      <c r="E84" s="69" t="s">
        <v>114</v>
      </c>
      <c r="F84" s="202">
        <f>SUMPRODUCT(($A:$A=racers7[[#This Row],[Cat]])*($G:$G&gt;racers7[[#This Row],[2017 ARC Series Points]]))+1</f>
        <v>39</v>
      </c>
      <c r="G84" s="282">
        <f>SUM(O84,P84,R84)</f>
        <v>0</v>
      </c>
      <c r="H84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84" s="319">
        <v>0</v>
      </c>
      <c r="J84" s="79">
        <v>0</v>
      </c>
      <c r="K84" s="84">
        <v>0</v>
      </c>
      <c r="L84" s="219">
        <v>0</v>
      </c>
      <c r="M84" s="320">
        <v>0</v>
      </c>
      <c r="N84" s="217">
        <v>0</v>
      </c>
      <c r="O84" s="320">
        <f>SUM(Q84,S84,W84,AA84,AG84,AL84,AP84)</f>
        <v>0</v>
      </c>
      <c r="P84" s="213">
        <f>SUM(T84,Y84,AB84,AF84,AH84,AJ84,AM84,AR84)</f>
        <v>0</v>
      </c>
      <c r="Q84" s="214">
        <f>SUM(U84,X84,Z84, AC84, AE84, AI84, AK84, AN84, AQ84)</f>
        <v>0</v>
      </c>
      <c r="R84" s="221">
        <f>SUM(V84,AO84, AD84)</f>
        <v>0</v>
      </c>
      <c r="S84" s="321"/>
      <c r="T84" s="72"/>
      <c r="U84" s="73"/>
      <c r="V84" s="74"/>
      <c r="W84" s="72"/>
      <c r="X84" s="73"/>
      <c r="Y84" s="71"/>
      <c r="Z84" s="74"/>
      <c r="AA84" s="71"/>
      <c r="AB84" s="73"/>
      <c r="AC84" s="72"/>
      <c r="AD84" s="73"/>
      <c r="AE84" s="74"/>
      <c r="AF84" s="71"/>
      <c r="AG84" s="75"/>
      <c r="AH84" s="72"/>
      <c r="AI84" s="74"/>
      <c r="AJ84" s="73"/>
      <c r="AK84" s="71"/>
      <c r="AL84" s="71"/>
      <c r="AM84" s="72"/>
      <c r="AN84" s="73"/>
      <c r="AO84" s="74"/>
      <c r="AP84" s="73"/>
      <c r="AQ84" s="73"/>
      <c r="AR84" s="73"/>
      <c r="AS84" s="72"/>
      <c r="AT84" s="71"/>
      <c r="AU84" s="72"/>
      <c r="AV84" s="71"/>
      <c r="AW84" s="72"/>
      <c r="AX84" s="73"/>
      <c r="AY84" s="74"/>
      <c r="AZ84" s="72"/>
      <c r="BA84" s="72"/>
    </row>
    <row r="85" spans="1:53" x14ac:dyDescent="0.25">
      <c r="A85" s="232" t="s">
        <v>422</v>
      </c>
      <c r="B85" s="236" t="s">
        <v>72</v>
      </c>
      <c r="C85" s="69" t="s">
        <v>533</v>
      </c>
      <c r="D85" s="69" t="s">
        <v>534</v>
      </c>
      <c r="E85" s="69" t="s">
        <v>123</v>
      </c>
      <c r="F85" s="202">
        <f>SUMPRODUCT(($A:$A=racers7[[#This Row],[Cat]])*($G:$G&gt;racers7[[#This Row],[2017 ARC Series Points]]))+1</f>
        <v>39</v>
      </c>
      <c r="G85" s="282">
        <f>SUM(O85,P85,R85)</f>
        <v>0</v>
      </c>
      <c r="H85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85" s="319">
        <v>0</v>
      </c>
      <c r="J85" s="79">
        <v>0</v>
      </c>
      <c r="K85" s="84">
        <v>0</v>
      </c>
      <c r="L85" s="219">
        <v>0</v>
      </c>
      <c r="M85" s="320">
        <v>0</v>
      </c>
      <c r="N85" s="217">
        <v>0</v>
      </c>
      <c r="O85" s="320">
        <f>SUM(Q85,S85,W85,AA85,AG85,AL85,AP85)</f>
        <v>0</v>
      </c>
      <c r="P85" s="213">
        <f>SUM(T85,Y85,AB85,AF85,AH85,AJ85,AM85,AR85)</f>
        <v>0</v>
      </c>
      <c r="Q85" s="214">
        <f>SUM(U85,X85,Z85, AC85, AE85, AI85, AK85, AN85, AQ85)</f>
        <v>0</v>
      </c>
      <c r="R85" s="221">
        <f>SUM(V85,AO85, AD85)</f>
        <v>0</v>
      </c>
      <c r="S85" s="321"/>
      <c r="T85" s="72"/>
      <c r="U85" s="73"/>
      <c r="V85" s="74"/>
      <c r="W85" s="72"/>
      <c r="X85" s="73"/>
      <c r="Y85" s="71"/>
      <c r="Z85" s="74"/>
      <c r="AA85" s="71"/>
      <c r="AB85" s="73"/>
      <c r="AC85" s="72"/>
      <c r="AD85" s="73"/>
      <c r="AE85" s="74"/>
      <c r="AF85" s="71"/>
      <c r="AG85" s="75"/>
      <c r="AH85" s="72"/>
      <c r="AI85" s="74"/>
      <c r="AJ85" s="73"/>
      <c r="AK85" s="71"/>
      <c r="AL85" s="71"/>
      <c r="AM85" s="72"/>
      <c r="AN85" s="73"/>
      <c r="AO85" s="74"/>
      <c r="AP85" s="73"/>
      <c r="AQ85" s="73"/>
      <c r="AR85" s="73"/>
      <c r="AS85" s="72"/>
      <c r="AT85" s="71"/>
      <c r="AU85" s="72"/>
      <c r="AV85" s="71"/>
      <c r="AW85" s="72"/>
      <c r="AX85" s="73"/>
      <c r="AY85" s="74"/>
      <c r="AZ85" s="72"/>
      <c r="BA85" s="72"/>
    </row>
    <row r="86" spans="1:53" x14ac:dyDescent="0.25">
      <c r="A86" s="232" t="s">
        <v>422</v>
      </c>
      <c r="B86" s="236" t="s">
        <v>72</v>
      </c>
      <c r="C86" s="69" t="s">
        <v>536</v>
      </c>
      <c r="D86" s="69" t="s">
        <v>178</v>
      </c>
      <c r="E86" s="69" t="s">
        <v>537</v>
      </c>
      <c r="F86" s="202">
        <f>SUMPRODUCT(($A:$A=racers7[[#This Row],[Cat]])*($G:$G&gt;racers7[[#This Row],[2017 ARC Series Points]]))+1</f>
        <v>39</v>
      </c>
      <c r="G86" s="282">
        <f>SUM(O86,P86,R86)</f>
        <v>0</v>
      </c>
      <c r="H86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86" s="319">
        <v>0</v>
      </c>
      <c r="J86" s="79">
        <v>0</v>
      </c>
      <c r="K86" s="84">
        <v>0</v>
      </c>
      <c r="L86" s="219">
        <v>0</v>
      </c>
      <c r="M86" s="320">
        <v>0</v>
      </c>
      <c r="N86" s="217">
        <v>0</v>
      </c>
      <c r="O86" s="320">
        <f>SUM(Q86,S86,W86,AA86,AG86,AL86,AP86)</f>
        <v>0</v>
      </c>
      <c r="P86" s="213">
        <f>SUM(T86,Y86,AB86,AF86,AH86,AJ86,AM86,AR86)</f>
        <v>0</v>
      </c>
      <c r="Q86" s="214">
        <f>SUM(U86,X86,Z86, AC86, AE86, AI86, AK86, AN86, AQ86)</f>
        <v>0</v>
      </c>
      <c r="R86" s="221">
        <f>SUM(V86,AO86, AD86)</f>
        <v>0</v>
      </c>
      <c r="S86" s="321"/>
      <c r="T86" s="72"/>
      <c r="U86" s="73"/>
      <c r="V86" s="74"/>
      <c r="W86" s="72"/>
      <c r="X86" s="73"/>
      <c r="Y86" s="71"/>
      <c r="Z86" s="74"/>
      <c r="AA86" s="71"/>
      <c r="AB86" s="73"/>
      <c r="AC86" s="72"/>
      <c r="AD86" s="73"/>
      <c r="AE86" s="74"/>
      <c r="AF86" s="71"/>
      <c r="AG86" s="75"/>
      <c r="AH86" s="72"/>
      <c r="AI86" s="74"/>
      <c r="AJ86" s="73"/>
      <c r="AK86" s="71"/>
      <c r="AL86" s="71"/>
      <c r="AM86" s="72"/>
      <c r="AN86" s="73"/>
      <c r="AO86" s="74"/>
      <c r="AP86" s="73"/>
      <c r="AQ86" s="73"/>
      <c r="AR86" s="73"/>
      <c r="AS86" s="72"/>
      <c r="AT86" s="71"/>
      <c r="AU86" s="72"/>
      <c r="AV86" s="71"/>
      <c r="AW86" s="72"/>
      <c r="AX86" s="73"/>
      <c r="AY86" s="74"/>
      <c r="AZ86" s="72"/>
      <c r="BA86" s="72"/>
    </row>
    <row r="87" spans="1:53" x14ac:dyDescent="0.25">
      <c r="A87" s="232" t="s">
        <v>422</v>
      </c>
      <c r="B87" s="236" t="s">
        <v>72</v>
      </c>
      <c r="C87" s="69" t="s">
        <v>538</v>
      </c>
      <c r="D87" s="69" t="s">
        <v>101</v>
      </c>
      <c r="E87" s="69" t="s">
        <v>67</v>
      </c>
      <c r="F87" s="202">
        <f>SUMPRODUCT(($A:$A=racers7[[#This Row],[Cat]])*($G:$G&gt;racers7[[#This Row],[2017 ARC Series Points]]))+1</f>
        <v>39</v>
      </c>
      <c r="G87" s="282">
        <f>SUM(O87,P87,R87)</f>
        <v>0</v>
      </c>
      <c r="H87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87" s="319">
        <v>0</v>
      </c>
      <c r="J87" s="79">
        <v>0</v>
      </c>
      <c r="K87" s="84">
        <v>0</v>
      </c>
      <c r="L87" s="219">
        <v>0</v>
      </c>
      <c r="M87" s="320">
        <v>0</v>
      </c>
      <c r="N87" s="217">
        <v>0</v>
      </c>
      <c r="O87" s="320">
        <f>SUM(Q87,S87,W87,AA87,AG87,AL87,AP87)</f>
        <v>0</v>
      </c>
      <c r="P87" s="213">
        <f>SUM(T87,Y87,AB87,AF87,AH87,AJ87,AM87,AR87)</f>
        <v>0</v>
      </c>
      <c r="Q87" s="214">
        <f>SUM(U87,X87,Z87, AC87, AE87, AI87, AK87, AN87, AQ87)</f>
        <v>0</v>
      </c>
      <c r="R87" s="221">
        <f>SUM(V87,AO87, AD87)</f>
        <v>0</v>
      </c>
      <c r="S87" s="321"/>
      <c r="T87" s="72"/>
      <c r="U87" s="73"/>
      <c r="V87" s="74"/>
      <c r="W87" s="72"/>
      <c r="X87" s="73"/>
      <c r="Y87" s="71"/>
      <c r="Z87" s="74"/>
      <c r="AA87" s="71"/>
      <c r="AB87" s="73"/>
      <c r="AC87" s="72"/>
      <c r="AD87" s="73"/>
      <c r="AE87" s="74"/>
      <c r="AF87" s="71"/>
      <c r="AG87" s="75"/>
      <c r="AH87" s="72"/>
      <c r="AI87" s="74"/>
      <c r="AJ87" s="73"/>
      <c r="AK87" s="71"/>
      <c r="AL87" s="71"/>
      <c r="AM87" s="72"/>
      <c r="AN87" s="73"/>
      <c r="AO87" s="74"/>
      <c r="AP87" s="73"/>
      <c r="AQ87" s="73"/>
      <c r="AR87" s="73"/>
      <c r="AS87" s="72"/>
      <c r="AT87" s="71"/>
      <c r="AU87" s="72"/>
      <c r="AV87" s="71"/>
      <c r="AW87" s="72"/>
      <c r="AX87" s="73"/>
      <c r="AY87" s="74"/>
      <c r="AZ87" s="72"/>
      <c r="BA87" s="72"/>
    </row>
    <row r="88" spans="1:53" x14ac:dyDescent="0.25">
      <c r="A88" s="232" t="s">
        <v>422</v>
      </c>
      <c r="B88" s="236" t="s">
        <v>72</v>
      </c>
      <c r="C88" s="69" t="s">
        <v>539</v>
      </c>
      <c r="D88" s="69" t="s">
        <v>540</v>
      </c>
      <c r="E88" s="69" t="s">
        <v>138</v>
      </c>
      <c r="F88" s="202">
        <f>SUMPRODUCT(($A:$A=racers7[[#This Row],[Cat]])*($G:$G&gt;racers7[[#This Row],[2017 ARC Series Points]]))+1</f>
        <v>39</v>
      </c>
      <c r="G88" s="282">
        <f>SUM(O88,P88,R88)</f>
        <v>0</v>
      </c>
      <c r="H88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88" s="319">
        <v>0</v>
      </c>
      <c r="J88" s="79">
        <v>0</v>
      </c>
      <c r="K88" s="84">
        <v>0</v>
      </c>
      <c r="L88" s="219">
        <v>0</v>
      </c>
      <c r="M88" s="320">
        <v>0</v>
      </c>
      <c r="N88" s="217">
        <v>0</v>
      </c>
      <c r="O88" s="320">
        <f>SUM(Q88,S88,W88,AA88,AG88,AL88,AP88)</f>
        <v>0</v>
      </c>
      <c r="P88" s="213">
        <f>SUM(T88,Y88,AB88,AF88,AH88,AJ88,AM88,AR88)</f>
        <v>0</v>
      </c>
      <c r="Q88" s="214">
        <f>SUM(U88,X88,Z88, AC88, AE88, AI88, AK88, AN88, AQ88)</f>
        <v>0</v>
      </c>
      <c r="R88" s="221">
        <f>SUM(V88,AO88, AD88)</f>
        <v>0</v>
      </c>
      <c r="S88" s="321"/>
      <c r="T88" s="72"/>
      <c r="U88" s="73"/>
      <c r="V88" s="74"/>
      <c r="W88" s="72"/>
      <c r="X88" s="73"/>
      <c r="Y88" s="71"/>
      <c r="Z88" s="74"/>
      <c r="AA88" s="71"/>
      <c r="AB88" s="73"/>
      <c r="AC88" s="72"/>
      <c r="AD88" s="73"/>
      <c r="AE88" s="74"/>
      <c r="AF88" s="71"/>
      <c r="AG88" s="75"/>
      <c r="AH88" s="72"/>
      <c r="AI88" s="74"/>
      <c r="AJ88" s="73"/>
      <c r="AK88" s="71"/>
      <c r="AL88" s="71"/>
      <c r="AM88" s="72"/>
      <c r="AN88" s="73"/>
      <c r="AO88" s="74"/>
      <c r="AP88" s="73"/>
      <c r="AQ88" s="73"/>
      <c r="AR88" s="73"/>
      <c r="AS88" s="72"/>
      <c r="AT88" s="71"/>
      <c r="AU88" s="72"/>
      <c r="AV88" s="71"/>
      <c r="AW88" s="72"/>
      <c r="AX88" s="73"/>
      <c r="AY88" s="74"/>
      <c r="AZ88" s="72"/>
      <c r="BA88" s="72"/>
    </row>
    <row r="89" spans="1:53" x14ac:dyDescent="0.25">
      <c r="A89" s="232" t="s">
        <v>422</v>
      </c>
      <c r="B89" s="236" t="s">
        <v>72</v>
      </c>
      <c r="C89" s="69" t="s">
        <v>541</v>
      </c>
      <c r="D89" s="69" t="s">
        <v>542</v>
      </c>
      <c r="E89" s="69" t="s">
        <v>64</v>
      </c>
      <c r="F89" s="202">
        <f>SUMPRODUCT(($A:$A=racers7[[#This Row],[Cat]])*($G:$G&gt;racers7[[#This Row],[2017 ARC Series Points]]))+1</f>
        <v>39</v>
      </c>
      <c r="G89" s="282">
        <f>SUM(O89,P89,R89)</f>
        <v>0</v>
      </c>
      <c r="H89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89" s="319">
        <v>0</v>
      </c>
      <c r="J89" s="79">
        <v>0</v>
      </c>
      <c r="K89" s="84">
        <v>0</v>
      </c>
      <c r="L89" s="219">
        <v>0</v>
      </c>
      <c r="M89" s="320">
        <v>0</v>
      </c>
      <c r="N89" s="217">
        <v>0</v>
      </c>
      <c r="O89" s="320">
        <f>SUM(Q89,S89,W89,AA89,AG89,AL89,AP89)</f>
        <v>0</v>
      </c>
      <c r="P89" s="213">
        <f>SUM(T89,Y89,AB89,AF89,AH89,AJ89,AM89,AR89)</f>
        <v>0</v>
      </c>
      <c r="Q89" s="214">
        <f>SUM(U89,X89,Z89, AC89, AE89, AI89, AK89, AN89, AQ89)</f>
        <v>0</v>
      </c>
      <c r="R89" s="221">
        <f>SUM(V89,AO89, AD89)</f>
        <v>0</v>
      </c>
      <c r="S89" s="321"/>
      <c r="T89" s="72"/>
      <c r="U89" s="73"/>
      <c r="V89" s="74"/>
      <c r="W89" s="72"/>
      <c r="X89" s="73"/>
      <c r="Y89" s="71"/>
      <c r="Z89" s="74"/>
      <c r="AA89" s="71"/>
      <c r="AB89" s="73"/>
      <c r="AC89" s="72"/>
      <c r="AD89" s="73"/>
      <c r="AE89" s="74"/>
      <c r="AF89" s="71"/>
      <c r="AG89" s="75"/>
      <c r="AH89" s="72"/>
      <c r="AI89" s="74"/>
      <c r="AJ89" s="73"/>
      <c r="AK89" s="71"/>
      <c r="AL89" s="71"/>
      <c r="AM89" s="72"/>
      <c r="AN89" s="73"/>
      <c r="AO89" s="74"/>
      <c r="AP89" s="73"/>
      <c r="AQ89" s="73"/>
      <c r="AR89" s="73"/>
      <c r="AS89" s="72"/>
      <c r="AT89" s="71"/>
      <c r="AU89" s="72"/>
      <c r="AV89" s="71"/>
      <c r="AW89" s="72"/>
      <c r="AX89" s="73"/>
      <c r="AY89" s="74"/>
      <c r="AZ89" s="72"/>
      <c r="BA89" s="72"/>
    </row>
    <row r="90" spans="1:53" x14ac:dyDescent="0.25">
      <c r="A90" s="232" t="s">
        <v>422</v>
      </c>
      <c r="B90" s="236" t="s">
        <v>72</v>
      </c>
      <c r="C90" s="69" t="s">
        <v>543</v>
      </c>
      <c r="D90" s="69" t="s">
        <v>544</v>
      </c>
      <c r="E90" s="69" t="s">
        <v>286</v>
      </c>
      <c r="F90" s="202">
        <f>SUMPRODUCT(($A:$A=racers7[[#This Row],[Cat]])*($G:$G&gt;racers7[[#This Row],[2017 ARC Series Points]]))+1</f>
        <v>39</v>
      </c>
      <c r="G90" s="282">
        <f>SUM(O90,P90,R90)</f>
        <v>0</v>
      </c>
      <c r="H90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90" s="319">
        <v>0</v>
      </c>
      <c r="J90" s="79">
        <v>0</v>
      </c>
      <c r="K90" s="84">
        <v>0</v>
      </c>
      <c r="L90" s="219">
        <v>0</v>
      </c>
      <c r="M90" s="320">
        <v>0</v>
      </c>
      <c r="N90" s="217">
        <v>0</v>
      </c>
      <c r="O90" s="320">
        <f>SUM(Q90,S90,W90,AA90,AG90,AL90,AP90)</f>
        <v>0</v>
      </c>
      <c r="P90" s="213">
        <f>SUM(T90,Y90,AB90,AF90,AH90,AJ90,AM90,AR90)</f>
        <v>0</v>
      </c>
      <c r="Q90" s="214">
        <f>SUM(U90,X90,Z90, AC90, AE90, AI90, AK90, AN90, AQ90)</f>
        <v>0</v>
      </c>
      <c r="R90" s="221">
        <f>SUM(V90,AO90, AD90)</f>
        <v>0</v>
      </c>
      <c r="S90" s="321"/>
      <c r="T90" s="72"/>
      <c r="U90" s="73"/>
      <c r="V90" s="74"/>
      <c r="W90" s="72"/>
      <c r="X90" s="73"/>
      <c r="Y90" s="71"/>
      <c r="Z90" s="74"/>
      <c r="AA90" s="71"/>
      <c r="AB90" s="73"/>
      <c r="AC90" s="72"/>
      <c r="AD90" s="73"/>
      <c r="AE90" s="74"/>
      <c r="AF90" s="71"/>
      <c r="AG90" s="75"/>
      <c r="AH90" s="72"/>
      <c r="AI90" s="74"/>
      <c r="AJ90" s="73"/>
      <c r="AK90" s="71"/>
      <c r="AL90" s="71"/>
      <c r="AM90" s="72"/>
      <c r="AN90" s="73"/>
      <c r="AO90" s="74"/>
      <c r="AP90" s="73"/>
      <c r="AQ90" s="73"/>
      <c r="AR90" s="73"/>
      <c r="AS90" s="72"/>
      <c r="AT90" s="71"/>
      <c r="AU90" s="72"/>
      <c r="AV90" s="71"/>
      <c r="AW90" s="72"/>
      <c r="AX90" s="73"/>
      <c r="AY90" s="74"/>
      <c r="AZ90" s="72"/>
      <c r="BA90" s="72"/>
    </row>
    <row r="91" spans="1:53" x14ac:dyDescent="0.25">
      <c r="A91" s="232" t="s">
        <v>422</v>
      </c>
      <c r="B91" s="236" t="s">
        <v>72</v>
      </c>
      <c r="C91" s="69" t="s">
        <v>545</v>
      </c>
      <c r="D91" s="69" t="s">
        <v>202</v>
      </c>
      <c r="E91" s="69" t="s">
        <v>84</v>
      </c>
      <c r="F91" s="202">
        <f>SUMPRODUCT(($A:$A=racers7[[#This Row],[Cat]])*($G:$G&gt;racers7[[#This Row],[2017 ARC Series Points]]))+1</f>
        <v>39</v>
      </c>
      <c r="G91" s="282">
        <f>SUM(O91,P91,R91)</f>
        <v>0</v>
      </c>
      <c r="H91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91" s="319">
        <v>0</v>
      </c>
      <c r="J91" s="79">
        <v>0</v>
      </c>
      <c r="K91" s="84">
        <v>0</v>
      </c>
      <c r="L91" s="219">
        <v>0</v>
      </c>
      <c r="M91" s="320">
        <v>0</v>
      </c>
      <c r="N91" s="217">
        <v>0</v>
      </c>
      <c r="O91" s="320">
        <f>SUM(Q91,S91,W91,AA91,AG91,AL91,AP91)</f>
        <v>0</v>
      </c>
      <c r="P91" s="213">
        <f>SUM(T91,Y91,AB91,AF91,AH91,AJ91,AM91,AR91)</f>
        <v>0</v>
      </c>
      <c r="Q91" s="214">
        <f>SUM(U91,X91,Z91, AC91, AE91, AI91, AK91, AN91, AQ91)</f>
        <v>0</v>
      </c>
      <c r="R91" s="221">
        <f>SUM(V91,AO91, AD91)</f>
        <v>0</v>
      </c>
      <c r="S91" s="321"/>
      <c r="T91" s="72"/>
      <c r="U91" s="73"/>
      <c r="V91" s="74"/>
      <c r="W91" s="72"/>
      <c r="X91" s="73"/>
      <c r="Y91" s="71"/>
      <c r="Z91" s="74"/>
      <c r="AA91" s="71"/>
      <c r="AB91" s="73"/>
      <c r="AC91" s="72"/>
      <c r="AD91" s="73"/>
      <c r="AE91" s="74"/>
      <c r="AF91" s="71"/>
      <c r="AG91" s="75"/>
      <c r="AH91" s="72"/>
      <c r="AI91" s="74"/>
      <c r="AJ91" s="73"/>
      <c r="AK91" s="71"/>
      <c r="AL91" s="71"/>
      <c r="AM91" s="72"/>
      <c r="AN91" s="73"/>
      <c r="AO91" s="74"/>
      <c r="AP91" s="73"/>
      <c r="AQ91" s="73"/>
      <c r="AR91" s="73"/>
      <c r="AS91" s="72"/>
      <c r="AT91" s="71"/>
      <c r="AU91" s="72"/>
      <c r="AV91" s="71"/>
      <c r="AW91" s="72"/>
      <c r="AX91" s="73"/>
      <c r="AY91" s="74"/>
      <c r="AZ91" s="72"/>
      <c r="BA91" s="72"/>
    </row>
    <row r="92" spans="1:53" x14ac:dyDescent="0.25">
      <c r="A92" s="232" t="s">
        <v>422</v>
      </c>
      <c r="B92" s="200" t="s">
        <v>72</v>
      </c>
      <c r="C92" s="71" t="s">
        <v>869</v>
      </c>
      <c r="D92" s="71" t="s">
        <v>191</v>
      </c>
      <c r="E92" s="71" t="s">
        <v>537</v>
      </c>
      <c r="F92" s="202">
        <f>SUMPRODUCT(($A:$A=racers7[[#This Row],[Cat]])*($G:$G&gt;racers7[[#This Row],[2017 ARC Series Points]]))+1</f>
        <v>39</v>
      </c>
      <c r="G92" s="282">
        <f>SUM(O92,P92,R92)</f>
        <v>0</v>
      </c>
      <c r="H92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92" s="319">
        <v>0</v>
      </c>
      <c r="J92" s="79">
        <v>0</v>
      </c>
      <c r="K92" s="80">
        <v>0</v>
      </c>
      <c r="L92" s="217">
        <v>0</v>
      </c>
      <c r="M92" s="320">
        <v>0</v>
      </c>
      <c r="N92" s="217">
        <v>0</v>
      </c>
      <c r="O92" s="320">
        <f>SUM(Q92,S92,W92,AA92,AG92,AL92,AP92)</f>
        <v>0</v>
      </c>
      <c r="P92" s="213">
        <f>SUM(T92,Y92,AB92,AF92,AH92,AJ92,AM92,AR92)</f>
        <v>0</v>
      </c>
      <c r="Q92" s="214">
        <f>SUM(U92,X92,Z92, AC92, AE92, AI92, AK92, AN92, AQ92)</f>
        <v>0</v>
      </c>
      <c r="R92" s="221">
        <f>SUM(V92,AO92, AD92)</f>
        <v>0</v>
      </c>
      <c r="S92" s="321"/>
      <c r="T92" s="72"/>
      <c r="U92" s="73"/>
      <c r="V92" s="74"/>
      <c r="W92" s="72"/>
      <c r="X92" s="73"/>
      <c r="Y92" s="71"/>
      <c r="Z92" s="74"/>
      <c r="AA92" s="71"/>
      <c r="AB92" s="73"/>
      <c r="AC92" s="72"/>
      <c r="AD92" s="73"/>
      <c r="AE92" s="73"/>
      <c r="AF92" s="71"/>
      <c r="AG92" s="75"/>
      <c r="AH92" s="72"/>
      <c r="AI92" s="74"/>
      <c r="AJ92" s="73"/>
      <c r="AK92" s="71"/>
      <c r="AL92" s="71"/>
      <c r="AM92" s="72"/>
      <c r="AN92" s="73"/>
      <c r="AO92" s="74"/>
      <c r="AP92" s="73"/>
      <c r="AQ92" s="73"/>
      <c r="AR92" s="73"/>
      <c r="AS92" s="72"/>
      <c r="AT92" s="71"/>
      <c r="AU92" s="72"/>
      <c r="AV92" s="71"/>
      <c r="AW92" s="72"/>
      <c r="AX92" s="73"/>
      <c r="AY92" s="74"/>
      <c r="AZ92" s="72"/>
      <c r="BA92" s="72"/>
    </row>
    <row r="93" spans="1:53" x14ac:dyDescent="0.25">
      <c r="A93" s="232" t="s">
        <v>422</v>
      </c>
      <c r="B93" s="200" t="s">
        <v>72</v>
      </c>
      <c r="C93" s="71" t="s">
        <v>753</v>
      </c>
      <c r="D93" s="71" t="s">
        <v>187</v>
      </c>
      <c r="E93" s="71" t="s">
        <v>114</v>
      </c>
      <c r="F93" s="202">
        <f>SUMPRODUCT(($A:$A=racers7[[#This Row],[Cat]])*($G:$G&gt;racers7[[#This Row],[2017 ARC Series Points]]))+1</f>
        <v>39</v>
      </c>
      <c r="G93" s="282">
        <f>SUM(O93,P93,R93)</f>
        <v>0</v>
      </c>
      <c r="H93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93" s="319">
        <v>0</v>
      </c>
      <c r="J93" s="79">
        <v>0</v>
      </c>
      <c r="K93" s="80">
        <v>0</v>
      </c>
      <c r="L93" s="217">
        <v>0</v>
      </c>
      <c r="M93" s="320">
        <v>0</v>
      </c>
      <c r="N93" s="217">
        <v>0</v>
      </c>
      <c r="O93" s="320">
        <f>SUM(Q93,S93,W93,AA93,AG93,AL93,AP93)</f>
        <v>0</v>
      </c>
      <c r="P93" s="213">
        <f>SUM(T93,Y93,AB93,AF93,AH93,AJ93,AM93,AR93)</f>
        <v>0</v>
      </c>
      <c r="Q93" s="214">
        <f>SUM(U93,X93,Z93, AC93, AE93, AI93, AK93, AN93, AQ93)</f>
        <v>0</v>
      </c>
      <c r="R93" s="221">
        <f>SUM(V93,AO93, AD93)</f>
        <v>0</v>
      </c>
      <c r="S93" s="321"/>
      <c r="T93" s="72"/>
      <c r="U93" s="73"/>
      <c r="V93" s="74"/>
      <c r="W93" s="72"/>
      <c r="X93" s="73"/>
      <c r="Y93" s="71"/>
      <c r="Z93" s="74"/>
      <c r="AA93" s="71"/>
      <c r="AB93" s="73"/>
      <c r="AC93" s="72"/>
      <c r="AD93" s="73"/>
      <c r="AE93" s="73"/>
      <c r="AF93" s="71"/>
      <c r="AG93" s="75"/>
      <c r="AH93" s="72"/>
      <c r="AI93" s="74"/>
      <c r="AJ93" s="73"/>
      <c r="AK93" s="71"/>
      <c r="AL93" s="71"/>
      <c r="AM93" s="72"/>
      <c r="AN93" s="73"/>
      <c r="AO93" s="74"/>
      <c r="AP93" s="73"/>
      <c r="AQ93" s="73"/>
      <c r="AR93" s="73"/>
      <c r="AS93" s="72"/>
      <c r="AT93" s="71"/>
      <c r="AU93" s="72"/>
      <c r="AV93" s="71"/>
      <c r="AW93" s="72"/>
      <c r="AX93" s="73"/>
      <c r="AY93" s="74"/>
      <c r="AZ93" s="72"/>
      <c r="BA93" s="72"/>
    </row>
    <row r="94" spans="1:53" x14ac:dyDescent="0.25">
      <c r="A94" s="232" t="s">
        <v>422</v>
      </c>
      <c r="B94" s="200" t="s">
        <v>72</v>
      </c>
      <c r="C94" s="69" t="s">
        <v>679</v>
      </c>
      <c r="D94" s="69" t="s">
        <v>680</v>
      </c>
      <c r="E94" s="69" t="s">
        <v>114</v>
      </c>
      <c r="F94" s="202">
        <f>SUMPRODUCT(($A:$A=racers7[[#This Row],[Cat]])*($G:$G&gt;racers7[[#This Row],[2017 ARC Series Points]]))+1</f>
        <v>39</v>
      </c>
      <c r="G94" s="282">
        <f>SUM(O94,P94,R94)</f>
        <v>0</v>
      </c>
      <c r="H94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94" s="319">
        <v>0</v>
      </c>
      <c r="J94" s="79">
        <v>0</v>
      </c>
      <c r="K94" s="80">
        <v>0</v>
      </c>
      <c r="L94" s="217">
        <v>0</v>
      </c>
      <c r="M94" s="320">
        <v>0</v>
      </c>
      <c r="N94" s="217">
        <v>0</v>
      </c>
      <c r="O94" s="320">
        <f>SUM(Q94,S94,W94,AA94,AG94,AL94,AP94)</f>
        <v>0</v>
      </c>
      <c r="P94" s="213">
        <f>SUM(T94,Y94,AB94,AF94,AH94,AJ94,AM94,AR94)</f>
        <v>0</v>
      </c>
      <c r="Q94" s="214">
        <f>SUM(U94,X94,Z94, AC94, AE94, AI94, AK94, AN94, AQ94)</f>
        <v>0</v>
      </c>
      <c r="R94" s="221">
        <f>SUM(V94,AO94, AD94)</f>
        <v>0</v>
      </c>
      <c r="S94" s="321"/>
      <c r="T94" s="72"/>
      <c r="U94" s="73"/>
      <c r="V94" s="74"/>
      <c r="W94" s="72"/>
      <c r="X94" s="73"/>
      <c r="Y94" s="71"/>
      <c r="Z94" s="74"/>
      <c r="AA94" s="71"/>
      <c r="AB94" s="73"/>
      <c r="AC94" s="72"/>
      <c r="AD94" s="73"/>
      <c r="AE94" s="73"/>
      <c r="AF94" s="71"/>
      <c r="AG94" s="75"/>
      <c r="AH94" s="72"/>
      <c r="AI94" s="74"/>
      <c r="AJ94" s="73"/>
      <c r="AK94" s="71"/>
      <c r="AL94" s="71"/>
      <c r="AM94" s="72"/>
      <c r="AN94" s="73"/>
      <c r="AO94" s="74"/>
      <c r="AP94" s="73"/>
      <c r="AQ94" s="73"/>
      <c r="AR94" s="73"/>
      <c r="AS94" s="72"/>
      <c r="AT94" s="71"/>
      <c r="AU94" s="72"/>
      <c r="AV94" s="71"/>
      <c r="AW94" s="72"/>
      <c r="AX94" s="73"/>
      <c r="AY94" s="74"/>
      <c r="AZ94" s="72"/>
      <c r="BA94" s="72"/>
    </row>
    <row r="95" spans="1:53" x14ac:dyDescent="0.25">
      <c r="A95" s="232" t="s">
        <v>422</v>
      </c>
      <c r="B95" s="200" t="s">
        <v>72</v>
      </c>
      <c r="C95" s="71" t="s">
        <v>816</v>
      </c>
      <c r="D95" s="71" t="s">
        <v>198</v>
      </c>
      <c r="E95" s="71" t="s">
        <v>104</v>
      </c>
      <c r="F95" s="202">
        <f>SUMPRODUCT(($A:$A=racers7[[#This Row],[Cat]])*($G:$G&gt;racers7[[#This Row],[2017 ARC Series Points]]))+1</f>
        <v>39</v>
      </c>
      <c r="G95" s="282">
        <f>SUM(O95,P95,R95)</f>
        <v>0</v>
      </c>
      <c r="H95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95" s="319">
        <v>0</v>
      </c>
      <c r="J95" s="79">
        <v>0</v>
      </c>
      <c r="K95" s="80">
        <v>0</v>
      </c>
      <c r="L95" s="217">
        <v>0</v>
      </c>
      <c r="M95" s="320">
        <v>0</v>
      </c>
      <c r="N95" s="217">
        <v>0</v>
      </c>
      <c r="O95" s="320">
        <f>SUM(Q95,S95,W95,AA95,AG95,AL95,AP95)</f>
        <v>0</v>
      </c>
      <c r="P95" s="213">
        <f>SUM(T95,Y95,AB95,AF95,AH95,AJ95,AM95,AR95)</f>
        <v>0</v>
      </c>
      <c r="Q95" s="214">
        <f>SUM(U95,X95,Z95, AC95, AE95, AI95, AK95, AN95, AQ95)</f>
        <v>0</v>
      </c>
      <c r="R95" s="221">
        <f>SUM(V95,AO95, AD95)</f>
        <v>0</v>
      </c>
      <c r="S95" s="321"/>
      <c r="T95" s="72"/>
      <c r="U95" s="73"/>
      <c r="V95" s="74"/>
      <c r="W95" s="72"/>
      <c r="X95" s="73"/>
      <c r="Y95" s="71"/>
      <c r="Z95" s="74"/>
      <c r="AA95" s="71"/>
      <c r="AB95" s="73"/>
      <c r="AC95" s="72"/>
      <c r="AD95" s="73"/>
      <c r="AE95" s="73"/>
      <c r="AF95" s="71"/>
      <c r="AG95" s="75"/>
      <c r="AH95" s="72"/>
      <c r="AI95" s="74"/>
      <c r="AJ95" s="73"/>
      <c r="AK95" s="71"/>
      <c r="AL95" s="71"/>
      <c r="AM95" s="72"/>
      <c r="AN95" s="73"/>
      <c r="AO95" s="74"/>
      <c r="AP95" s="73"/>
      <c r="AQ95" s="73"/>
      <c r="AR95" s="73"/>
      <c r="AS95" s="72"/>
      <c r="AT95" s="71"/>
      <c r="AU95" s="72"/>
      <c r="AV95" s="71"/>
      <c r="AW95" s="72"/>
      <c r="AX95" s="73"/>
      <c r="AY95" s="74"/>
      <c r="AZ95" s="72"/>
      <c r="BA95" s="72"/>
    </row>
    <row r="96" spans="1:53" x14ac:dyDescent="0.25">
      <c r="A96" s="232" t="s">
        <v>422</v>
      </c>
      <c r="B96" s="200" t="s">
        <v>72</v>
      </c>
      <c r="C96" s="71" t="s">
        <v>745</v>
      </c>
      <c r="D96" s="71" t="s">
        <v>657</v>
      </c>
      <c r="E96" s="71" t="s">
        <v>746</v>
      </c>
      <c r="F96" s="202">
        <f>SUMPRODUCT(($A:$A=racers7[[#This Row],[Cat]])*($G:$G&gt;racers7[[#This Row],[2017 ARC Series Points]]))+1</f>
        <v>39</v>
      </c>
      <c r="G96" s="282">
        <f>SUM(O96,P96,R96)</f>
        <v>0</v>
      </c>
      <c r="H96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96" s="319">
        <v>0</v>
      </c>
      <c r="J96" s="79">
        <v>0</v>
      </c>
      <c r="K96" s="80">
        <v>0</v>
      </c>
      <c r="L96" s="217">
        <v>0</v>
      </c>
      <c r="M96" s="320">
        <v>0</v>
      </c>
      <c r="N96" s="217">
        <v>0</v>
      </c>
      <c r="O96" s="320">
        <f>SUM(Q96,S96,W96,AA96,AG96,AL96,AP96)</f>
        <v>0</v>
      </c>
      <c r="P96" s="213">
        <f>SUM(T96,Y96,AB96,AF96,AH96,AJ96,AM96,AR96)</f>
        <v>0</v>
      </c>
      <c r="Q96" s="214">
        <f>SUM(U96,X96,Z96, AC96, AE96, AI96, AK96, AN96, AQ96)</f>
        <v>0</v>
      </c>
      <c r="R96" s="221">
        <f>SUM(V96,AO96, AD96)</f>
        <v>0</v>
      </c>
      <c r="S96" s="321"/>
      <c r="T96" s="72"/>
      <c r="U96" s="73"/>
      <c r="V96" s="74"/>
      <c r="W96" s="72"/>
      <c r="X96" s="73"/>
      <c r="Y96" s="71"/>
      <c r="Z96" s="74"/>
      <c r="AA96" s="71"/>
      <c r="AB96" s="73"/>
      <c r="AC96" s="72"/>
      <c r="AD96" s="73"/>
      <c r="AE96" s="73"/>
      <c r="AF96" s="71"/>
      <c r="AG96" s="75"/>
      <c r="AH96" s="72"/>
      <c r="AI96" s="74"/>
      <c r="AJ96" s="73"/>
      <c r="AK96" s="71"/>
      <c r="AL96" s="71"/>
      <c r="AM96" s="72"/>
      <c r="AN96" s="73"/>
      <c r="AO96" s="74"/>
      <c r="AP96" s="73"/>
      <c r="AQ96" s="73"/>
      <c r="AR96" s="73"/>
      <c r="AS96" s="72"/>
      <c r="AT96" s="71"/>
      <c r="AU96" s="72"/>
      <c r="AV96" s="71"/>
      <c r="AW96" s="72"/>
      <c r="AX96" s="73"/>
      <c r="AY96" s="74"/>
      <c r="AZ96" s="72"/>
      <c r="BA96" s="72"/>
    </row>
    <row r="97" spans="1:53" x14ac:dyDescent="0.25">
      <c r="A97" s="232" t="s">
        <v>422</v>
      </c>
      <c r="B97" s="366" t="s">
        <v>72</v>
      </c>
      <c r="C97" s="69" t="s">
        <v>666</v>
      </c>
      <c r="D97" s="69" t="s">
        <v>198</v>
      </c>
      <c r="E97" s="69" t="s">
        <v>667</v>
      </c>
      <c r="F97" s="202">
        <f>SUMPRODUCT(($A:$A=racers7[[#This Row],[Cat]])*($G:$G&gt;racers7[[#This Row],[2017 ARC Series Points]]))+1</f>
        <v>39</v>
      </c>
      <c r="G97" s="282">
        <f>SUM(O97,P97,R97)</f>
        <v>0</v>
      </c>
      <c r="H97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97" s="319">
        <v>0</v>
      </c>
      <c r="J97" s="79">
        <v>0</v>
      </c>
      <c r="K97" s="80">
        <v>0</v>
      </c>
      <c r="L97" s="217">
        <v>0</v>
      </c>
      <c r="M97" s="320">
        <v>0</v>
      </c>
      <c r="N97" s="217">
        <v>0</v>
      </c>
      <c r="O97" s="320">
        <f>SUM(Q97,S97,W97,AA97,AG97,AL97,AP97)</f>
        <v>0</v>
      </c>
      <c r="P97" s="213">
        <f>SUM(T97,Y97,AB97,AF97,AH97,AJ97,AM97,AR97)</f>
        <v>0</v>
      </c>
      <c r="Q97" s="214">
        <f>SUM(U97,X97,Z97, AC97, AE97, AI97, AK97, AN97, AQ97)</f>
        <v>0</v>
      </c>
      <c r="R97" s="221">
        <f>SUM(V97,AO97, AD97)</f>
        <v>0</v>
      </c>
      <c r="S97" s="321"/>
      <c r="T97" s="72"/>
      <c r="U97" s="73"/>
      <c r="V97" s="74"/>
      <c r="W97" s="72"/>
      <c r="X97" s="73"/>
      <c r="Y97" s="71"/>
      <c r="Z97" s="74"/>
      <c r="AA97" s="71"/>
      <c r="AB97" s="73"/>
      <c r="AC97" s="72"/>
      <c r="AD97" s="73"/>
      <c r="AE97" s="73"/>
      <c r="AF97" s="71"/>
      <c r="AG97" s="75"/>
      <c r="AH97" s="72"/>
      <c r="AI97" s="74"/>
      <c r="AJ97" s="73"/>
      <c r="AK97" s="71"/>
      <c r="AL97" s="71"/>
      <c r="AM97" s="72"/>
      <c r="AN97" s="73"/>
      <c r="AO97" s="74"/>
      <c r="AP97" s="73"/>
      <c r="AQ97" s="73"/>
      <c r="AR97" s="73"/>
      <c r="AS97" s="72"/>
      <c r="AT97" s="71"/>
      <c r="AU97" s="72"/>
      <c r="AV97" s="71"/>
      <c r="AW97" s="72"/>
      <c r="AX97" s="73"/>
      <c r="AY97" s="74"/>
      <c r="AZ97" s="72"/>
      <c r="BA97" s="72"/>
    </row>
    <row r="98" spans="1:53" x14ac:dyDescent="0.25">
      <c r="A98" s="232" t="s">
        <v>422</v>
      </c>
      <c r="B98" s="200" t="s">
        <v>72</v>
      </c>
      <c r="C98" s="69" t="s">
        <v>728</v>
      </c>
      <c r="D98" s="69" t="s">
        <v>315</v>
      </c>
      <c r="E98" s="69" t="s">
        <v>64</v>
      </c>
      <c r="F98" s="202">
        <f>SUMPRODUCT(($A:$A=racers7[[#This Row],[Cat]])*($G:$G&gt;racers7[[#This Row],[2017 ARC Series Points]]))+1</f>
        <v>39</v>
      </c>
      <c r="G98" s="282">
        <f>SUM(O98,P98,R98)</f>
        <v>0</v>
      </c>
      <c r="H98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98" s="319">
        <v>0</v>
      </c>
      <c r="J98" s="79">
        <v>0</v>
      </c>
      <c r="K98" s="80">
        <v>0</v>
      </c>
      <c r="L98" s="217">
        <v>0</v>
      </c>
      <c r="M98" s="320">
        <v>0</v>
      </c>
      <c r="N98" s="217">
        <v>0</v>
      </c>
      <c r="O98" s="320">
        <f>SUM(Q98,S98,W98,AA98,AG98,AL98,AP98)</f>
        <v>0</v>
      </c>
      <c r="P98" s="213">
        <f>SUM(T98,Y98,AB98,AF98,AH98,AJ98,AM98,AR98)</f>
        <v>0</v>
      </c>
      <c r="Q98" s="214">
        <f>SUM(U98,X98,Z98, AC98, AE98, AI98, AK98, AN98, AQ98)</f>
        <v>0</v>
      </c>
      <c r="R98" s="221">
        <f>SUM(V98,AO98, AD98)</f>
        <v>0</v>
      </c>
      <c r="S98" s="321"/>
      <c r="T98" s="72"/>
      <c r="U98" s="73"/>
      <c r="V98" s="74"/>
      <c r="W98" s="72"/>
      <c r="X98" s="73"/>
      <c r="Y98" s="71"/>
      <c r="Z98" s="74"/>
      <c r="AA98" s="71"/>
      <c r="AB98" s="73"/>
      <c r="AC98" s="72"/>
      <c r="AD98" s="73"/>
      <c r="AE98" s="73"/>
      <c r="AF98" s="71"/>
      <c r="AG98" s="75"/>
      <c r="AH98" s="72"/>
      <c r="AI98" s="74"/>
      <c r="AJ98" s="73"/>
      <c r="AK98" s="71"/>
      <c r="AL98" s="71"/>
      <c r="AM98" s="72"/>
      <c r="AN98" s="73"/>
      <c r="AO98" s="74"/>
      <c r="AP98" s="73"/>
      <c r="AQ98" s="73"/>
      <c r="AR98" s="73"/>
      <c r="AS98" s="72"/>
      <c r="AT98" s="71"/>
      <c r="AU98" s="72"/>
      <c r="AV98" s="71"/>
      <c r="AW98" s="72"/>
      <c r="AX98" s="73"/>
      <c r="AY98" s="74"/>
      <c r="AZ98" s="72"/>
      <c r="BA98" s="72"/>
    </row>
    <row r="99" spans="1:53" x14ac:dyDescent="0.25">
      <c r="A99" s="232" t="s">
        <v>422</v>
      </c>
      <c r="B99" s="200" t="s">
        <v>72</v>
      </c>
      <c r="C99" s="69" t="s">
        <v>639</v>
      </c>
      <c r="D99" s="69" t="s">
        <v>640</v>
      </c>
      <c r="E99" s="69" t="s">
        <v>148</v>
      </c>
      <c r="F99" s="202">
        <f>SUMPRODUCT(($A:$A=racers7[[#This Row],[Cat]])*($G:$G&gt;racers7[[#This Row],[2017 ARC Series Points]]))+1</f>
        <v>39</v>
      </c>
      <c r="G99" s="282">
        <f>SUM(O99,P99,R99)</f>
        <v>0</v>
      </c>
      <c r="H99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99" s="319">
        <v>0</v>
      </c>
      <c r="J99" s="79">
        <v>0</v>
      </c>
      <c r="K99" s="80">
        <v>0</v>
      </c>
      <c r="L99" s="217">
        <v>0</v>
      </c>
      <c r="M99" s="320">
        <v>0</v>
      </c>
      <c r="N99" s="217">
        <v>0</v>
      </c>
      <c r="O99" s="320">
        <f>SUM(Q99,S99,W99,AA99,AG99,AL99,AP99)</f>
        <v>0</v>
      </c>
      <c r="P99" s="213">
        <f>SUM(T99,Y99,AB99,AF99,AH99,AJ99,AM99,AR99)</f>
        <v>0</v>
      </c>
      <c r="Q99" s="214">
        <f>SUM(U99,X99,Z99, AC99, AE99, AI99, AK99, AN99, AQ99)</f>
        <v>0</v>
      </c>
      <c r="R99" s="221">
        <f>SUM(V99,AO99, AD99)</f>
        <v>0</v>
      </c>
      <c r="S99" s="321"/>
      <c r="T99" s="72"/>
      <c r="U99" s="73"/>
      <c r="V99" s="74"/>
      <c r="W99" s="72"/>
      <c r="X99" s="73"/>
      <c r="Y99" s="71"/>
      <c r="Z99" s="74"/>
      <c r="AA99" s="71"/>
      <c r="AB99" s="73"/>
      <c r="AC99" s="72"/>
      <c r="AD99" s="73"/>
      <c r="AE99" s="73"/>
      <c r="AF99" s="71"/>
      <c r="AG99" s="75"/>
      <c r="AH99" s="72"/>
      <c r="AI99" s="74"/>
      <c r="AJ99" s="73"/>
      <c r="AK99" s="71"/>
      <c r="AL99" s="71"/>
      <c r="AM99" s="72"/>
      <c r="AN99" s="73"/>
      <c r="AO99" s="74"/>
      <c r="AP99" s="73"/>
      <c r="AQ99" s="73"/>
      <c r="AR99" s="73"/>
      <c r="AS99" s="72"/>
      <c r="AT99" s="71"/>
      <c r="AU99" s="72"/>
      <c r="AV99" s="71"/>
      <c r="AW99" s="72"/>
      <c r="AX99" s="73"/>
      <c r="AY99" s="74"/>
      <c r="AZ99" s="72"/>
      <c r="BA99" s="72"/>
    </row>
    <row r="100" spans="1:53" x14ac:dyDescent="0.25">
      <c r="A100" s="232" t="s">
        <v>422</v>
      </c>
      <c r="B100" s="200" t="s">
        <v>72</v>
      </c>
      <c r="C100" s="69" t="s">
        <v>931</v>
      </c>
      <c r="D100" s="69" t="s">
        <v>180</v>
      </c>
      <c r="E100" s="69" t="s">
        <v>67</v>
      </c>
      <c r="F100" s="202">
        <f>SUMPRODUCT(($A:$A=racers7[[#This Row],[Cat]])*($G:$G&gt;racers7[[#This Row],[2017 ARC Series Points]]))+1</f>
        <v>39</v>
      </c>
      <c r="G100" s="282">
        <f>SUM(O100,P100,R100)</f>
        <v>0</v>
      </c>
      <c r="H100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00" s="319">
        <v>0</v>
      </c>
      <c r="J100" s="79">
        <v>0</v>
      </c>
      <c r="K100" s="80">
        <v>0</v>
      </c>
      <c r="L100" s="217">
        <v>0</v>
      </c>
      <c r="M100" s="320">
        <v>0</v>
      </c>
      <c r="N100" s="217">
        <v>0</v>
      </c>
      <c r="O100" s="320">
        <f>SUM(Q100,S100,W100,AA100,AG100,AL100,AP100)</f>
        <v>0</v>
      </c>
      <c r="P100" s="213">
        <f>SUM(T100,Y100,AB100,AF100,AH100,AJ100,AM100,AR100)</f>
        <v>0</v>
      </c>
      <c r="Q100" s="214">
        <f>SUM(U100,X100,Z100, AC100, AE100, AI100, AK100, AN100, AQ100)</f>
        <v>0</v>
      </c>
      <c r="R100" s="221">
        <f>SUM(V100,AO100, AD100)</f>
        <v>0</v>
      </c>
      <c r="S100" s="321"/>
      <c r="T100" s="72"/>
      <c r="U100" s="73"/>
      <c r="V100" s="74"/>
      <c r="W100" s="72"/>
      <c r="X100" s="73"/>
      <c r="Y100" s="71"/>
      <c r="Z100" s="74"/>
      <c r="AA100" s="71"/>
      <c r="AB100" s="73"/>
      <c r="AC100" s="72"/>
      <c r="AD100" s="73"/>
      <c r="AE100" s="73"/>
      <c r="AF100" s="71"/>
      <c r="AG100" s="75"/>
      <c r="AH100" s="72"/>
      <c r="AI100" s="74"/>
      <c r="AJ100" s="73"/>
      <c r="AK100" s="71"/>
      <c r="AL100" s="71"/>
      <c r="AM100" s="72"/>
      <c r="AN100" s="73"/>
      <c r="AO100" s="74"/>
      <c r="AP100" s="73"/>
      <c r="AQ100" s="73"/>
      <c r="AR100" s="73"/>
      <c r="AS100" s="72"/>
      <c r="AT100" s="71"/>
      <c r="AU100" s="72"/>
      <c r="AV100" s="71"/>
      <c r="AW100" s="72"/>
      <c r="AX100" s="73"/>
      <c r="AY100" s="74"/>
      <c r="AZ100" s="72"/>
      <c r="BA100" s="72"/>
    </row>
    <row r="101" spans="1:53" x14ac:dyDescent="0.25">
      <c r="A101" s="232" t="s">
        <v>422</v>
      </c>
      <c r="B101" s="200" t="s">
        <v>72</v>
      </c>
      <c r="C101" s="69" t="s">
        <v>635</v>
      </c>
      <c r="D101" s="69" t="s">
        <v>164</v>
      </c>
      <c r="E101" s="69" t="s">
        <v>56</v>
      </c>
      <c r="F101" s="202">
        <f>SUMPRODUCT(($A:$A=racers7[[#This Row],[Cat]])*($G:$G&gt;racers7[[#This Row],[2017 ARC Series Points]]))+1</f>
        <v>39</v>
      </c>
      <c r="G101" s="282">
        <f>SUM(O101,P101,R101)</f>
        <v>0</v>
      </c>
      <c r="H101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01" s="319">
        <v>0</v>
      </c>
      <c r="J101" s="79">
        <v>0</v>
      </c>
      <c r="K101" s="80">
        <v>0</v>
      </c>
      <c r="L101" s="217">
        <v>0</v>
      </c>
      <c r="M101" s="320">
        <v>0</v>
      </c>
      <c r="N101" s="217">
        <v>0</v>
      </c>
      <c r="O101" s="320">
        <f>SUM(Q101,S101,W101,AA101,AG101,AL101,AP101)</f>
        <v>0</v>
      </c>
      <c r="P101" s="213">
        <f>SUM(T101,Y101,AB101,AF101,AH101,AJ101,AM101,AR101)</f>
        <v>0</v>
      </c>
      <c r="Q101" s="214">
        <f>SUM(U101,X101,Z101, AC101, AE101, AI101, AK101, AN101, AQ101)</f>
        <v>0</v>
      </c>
      <c r="R101" s="221">
        <f>SUM(V101,AO101, AD101)</f>
        <v>0</v>
      </c>
      <c r="S101" s="321"/>
      <c r="T101" s="72"/>
      <c r="U101" s="73"/>
      <c r="V101" s="74"/>
      <c r="W101" s="72"/>
      <c r="X101" s="73"/>
      <c r="Y101" s="71"/>
      <c r="Z101" s="74"/>
      <c r="AA101" s="71"/>
      <c r="AB101" s="73"/>
      <c r="AC101" s="72"/>
      <c r="AD101" s="73"/>
      <c r="AE101" s="73"/>
      <c r="AF101" s="71"/>
      <c r="AG101" s="75"/>
      <c r="AH101" s="72"/>
      <c r="AI101" s="74"/>
      <c r="AJ101" s="73"/>
      <c r="AK101" s="71"/>
      <c r="AL101" s="71"/>
      <c r="AM101" s="72"/>
      <c r="AN101" s="73"/>
      <c r="AO101" s="74"/>
      <c r="AP101" s="73"/>
      <c r="AQ101" s="73"/>
      <c r="AR101" s="73"/>
      <c r="AS101" s="72"/>
      <c r="AT101" s="71"/>
      <c r="AU101" s="72"/>
      <c r="AV101" s="71"/>
      <c r="AW101" s="72"/>
      <c r="AX101" s="73"/>
      <c r="AY101" s="74"/>
      <c r="AZ101" s="72"/>
      <c r="BA101" s="72"/>
    </row>
    <row r="102" spans="1:53" x14ac:dyDescent="0.25">
      <c r="A102" s="232" t="s">
        <v>422</v>
      </c>
      <c r="B102" s="366" t="s">
        <v>72</v>
      </c>
      <c r="C102" s="69" t="s">
        <v>631</v>
      </c>
      <c r="D102" s="69" t="s">
        <v>632</v>
      </c>
      <c r="E102" s="69" t="s">
        <v>633</v>
      </c>
      <c r="F102" s="202">
        <f>SUMPRODUCT(($A:$A=racers7[[#This Row],[Cat]])*($G:$G&gt;racers7[[#This Row],[2017 ARC Series Points]]))+1</f>
        <v>39</v>
      </c>
      <c r="G102" s="282">
        <f>SUM(O102,P102,R102)</f>
        <v>0</v>
      </c>
      <c r="H102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02" s="319">
        <v>0</v>
      </c>
      <c r="J102" s="79">
        <v>0</v>
      </c>
      <c r="K102" s="80">
        <v>0</v>
      </c>
      <c r="L102" s="217">
        <v>0</v>
      </c>
      <c r="M102" s="320">
        <v>0</v>
      </c>
      <c r="N102" s="217">
        <v>0</v>
      </c>
      <c r="O102" s="320">
        <f>SUM(Q102,S102,W102,AA102,AG102,AL102,AP102)</f>
        <v>0</v>
      </c>
      <c r="P102" s="213">
        <f>SUM(T102,Y102,AB102,AF102,AH102,AJ102,AM102,AR102)</f>
        <v>0</v>
      </c>
      <c r="Q102" s="214">
        <f>SUM(U102,X102,Z102, AC102, AE102, AI102, AK102, AN102, AQ102)</f>
        <v>0</v>
      </c>
      <c r="R102" s="221">
        <f>SUM(V102,AO102, AD102)</f>
        <v>0</v>
      </c>
      <c r="S102" s="321"/>
      <c r="T102" s="72"/>
      <c r="U102" s="73"/>
      <c r="V102" s="74"/>
      <c r="W102" s="72"/>
      <c r="X102" s="73"/>
      <c r="Y102" s="71"/>
      <c r="Z102" s="74"/>
      <c r="AA102" s="71"/>
      <c r="AB102" s="73"/>
      <c r="AC102" s="72"/>
      <c r="AD102" s="73"/>
      <c r="AE102" s="73"/>
      <c r="AF102" s="71"/>
      <c r="AG102" s="75"/>
      <c r="AH102" s="72"/>
      <c r="AI102" s="74"/>
      <c r="AJ102" s="73"/>
      <c r="AK102" s="71"/>
      <c r="AL102" s="71"/>
      <c r="AM102" s="72"/>
      <c r="AN102" s="73"/>
      <c r="AO102" s="74"/>
      <c r="AP102" s="73"/>
      <c r="AQ102" s="73"/>
      <c r="AR102" s="73"/>
      <c r="AS102" s="72"/>
      <c r="AT102" s="71"/>
      <c r="AU102" s="72"/>
      <c r="AV102" s="71"/>
      <c r="AW102" s="72"/>
      <c r="AX102" s="73"/>
      <c r="AY102" s="74"/>
      <c r="AZ102" s="72"/>
      <c r="BA102" s="72"/>
    </row>
    <row r="103" spans="1:53" x14ac:dyDescent="0.25">
      <c r="A103" s="232" t="s">
        <v>422</v>
      </c>
      <c r="B103" s="200" t="s">
        <v>72</v>
      </c>
      <c r="C103" s="71" t="s">
        <v>907</v>
      </c>
      <c r="D103" s="71" t="s">
        <v>348</v>
      </c>
      <c r="E103" s="71" t="s">
        <v>123</v>
      </c>
      <c r="F103" s="202">
        <f>SUMPRODUCT(($A:$A=racers7[[#This Row],[Cat]])*($G:$G&gt;racers7[[#This Row],[2017 ARC Series Points]]))+1</f>
        <v>39</v>
      </c>
      <c r="G103" s="282">
        <f>SUM(O103,P103,R103)</f>
        <v>0</v>
      </c>
      <c r="H103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03" s="319">
        <v>0</v>
      </c>
      <c r="J103" s="79">
        <v>0</v>
      </c>
      <c r="K103" s="80">
        <v>0</v>
      </c>
      <c r="L103" s="217">
        <v>0</v>
      </c>
      <c r="M103" s="320">
        <v>0</v>
      </c>
      <c r="N103" s="217">
        <v>0</v>
      </c>
      <c r="O103" s="320">
        <f>SUM(Q103,S103,W103,AA103,AG103,AL103,AP103)</f>
        <v>0</v>
      </c>
      <c r="P103" s="213">
        <f>SUM(T103,Y103,AB103,AF103,AH103,AJ103,AM103,AR103)</f>
        <v>0</v>
      </c>
      <c r="Q103" s="214">
        <f>SUM(U103,X103,Z103, AC103, AE103, AI103, AK103, AN103, AQ103)</f>
        <v>0</v>
      </c>
      <c r="R103" s="221">
        <f>SUM(V103,AO103, AD103)</f>
        <v>0</v>
      </c>
      <c r="S103" s="321"/>
      <c r="T103" s="72"/>
      <c r="U103" s="73"/>
      <c r="V103" s="74"/>
      <c r="W103" s="72"/>
      <c r="X103" s="73"/>
      <c r="Y103" s="71"/>
      <c r="Z103" s="74"/>
      <c r="AA103" s="71"/>
      <c r="AB103" s="73"/>
      <c r="AC103" s="72"/>
      <c r="AD103" s="73"/>
      <c r="AE103" s="73"/>
      <c r="AF103" s="71"/>
      <c r="AG103" s="75"/>
      <c r="AH103" s="72"/>
      <c r="AI103" s="74"/>
      <c r="AJ103" s="73"/>
      <c r="AK103" s="71"/>
      <c r="AL103" s="71"/>
      <c r="AM103" s="72"/>
      <c r="AN103" s="73"/>
      <c r="AO103" s="74"/>
      <c r="AP103" s="73"/>
      <c r="AQ103" s="73"/>
      <c r="AR103" s="73"/>
      <c r="AS103" s="72"/>
      <c r="AT103" s="71"/>
      <c r="AU103" s="72"/>
      <c r="AV103" s="71"/>
      <c r="AW103" s="72"/>
      <c r="AX103" s="73"/>
      <c r="AY103" s="74"/>
      <c r="AZ103" s="72"/>
      <c r="BA103" s="72"/>
    </row>
    <row r="104" spans="1:53" x14ac:dyDescent="0.25">
      <c r="A104" s="232" t="s">
        <v>422</v>
      </c>
      <c r="B104" s="200" t="s">
        <v>72</v>
      </c>
      <c r="C104" s="71" t="s">
        <v>932</v>
      </c>
      <c r="D104" s="71" t="s">
        <v>652</v>
      </c>
      <c r="E104" s="71" t="s">
        <v>89</v>
      </c>
      <c r="F104" s="202">
        <f>SUMPRODUCT(($A:$A=racers7[[#This Row],[Cat]])*($G:$G&gt;racers7[[#This Row],[2017 ARC Series Points]]))+1</f>
        <v>39</v>
      </c>
      <c r="G104" s="282">
        <f>SUM(O104,P104,R104)</f>
        <v>0</v>
      </c>
      <c r="H104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04" s="319">
        <v>0</v>
      </c>
      <c r="J104" s="79">
        <v>0</v>
      </c>
      <c r="K104" s="80">
        <v>0</v>
      </c>
      <c r="L104" s="217">
        <v>0</v>
      </c>
      <c r="M104" s="320">
        <v>0</v>
      </c>
      <c r="N104" s="217">
        <v>0</v>
      </c>
      <c r="O104" s="320">
        <f>SUM(Q104,S104,W104,AA104,AG104,AL104,AP104)</f>
        <v>0</v>
      </c>
      <c r="P104" s="213">
        <f>SUM(T104,Y104,AB104,AF104,AH104,AJ104,AM104,AR104)</f>
        <v>0</v>
      </c>
      <c r="Q104" s="214">
        <f>SUM(U104,X104,Z104, AC104, AE104, AI104, AK104, AN104, AQ104)</f>
        <v>0</v>
      </c>
      <c r="R104" s="221">
        <f>SUM(V104,AO104, AD104)</f>
        <v>0</v>
      </c>
      <c r="S104" s="321"/>
      <c r="T104" s="72"/>
      <c r="U104" s="73"/>
      <c r="V104" s="74"/>
      <c r="W104" s="72"/>
      <c r="X104" s="73"/>
      <c r="Y104" s="71"/>
      <c r="Z104" s="74"/>
      <c r="AA104" s="71"/>
      <c r="AB104" s="73"/>
      <c r="AC104" s="72"/>
      <c r="AD104" s="73"/>
      <c r="AE104" s="73"/>
      <c r="AF104" s="71"/>
      <c r="AG104" s="75"/>
      <c r="AH104" s="72"/>
      <c r="AI104" s="74"/>
      <c r="AJ104" s="73"/>
      <c r="AK104" s="71"/>
      <c r="AL104" s="71"/>
      <c r="AM104" s="72"/>
      <c r="AN104" s="73"/>
      <c r="AO104" s="74"/>
      <c r="AP104" s="73"/>
      <c r="AQ104" s="73"/>
      <c r="AR104" s="73"/>
      <c r="AS104" s="72"/>
      <c r="AT104" s="71"/>
      <c r="AU104" s="72"/>
      <c r="AV104" s="71"/>
      <c r="AW104" s="72"/>
      <c r="AX104" s="73"/>
      <c r="AY104" s="74"/>
      <c r="AZ104" s="72"/>
      <c r="BA104" s="72"/>
    </row>
    <row r="105" spans="1:53" x14ac:dyDescent="0.25">
      <c r="A105" s="232" t="s">
        <v>422</v>
      </c>
      <c r="B105" s="200" t="s">
        <v>72</v>
      </c>
      <c r="C105" s="71" t="s">
        <v>664</v>
      </c>
      <c r="D105" s="71" t="s">
        <v>665</v>
      </c>
      <c r="E105" s="71" t="s">
        <v>114</v>
      </c>
      <c r="F105" s="202">
        <f>SUMPRODUCT(($A:$A=racers7[[#This Row],[Cat]])*($G:$G&gt;racers7[[#This Row],[2017 ARC Series Points]]))+1</f>
        <v>39</v>
      </c>
      <c r="G105" s="282">
        <f>SUM(O105,P105,R105)</f>
        <v>0</v>
      </c>
      <c r="H105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05" s="319">
        <v>0</v>
      </c>
      <c r="J105" s="79">
        <v>0</v>
      </c>
      <c r="K105" s="80">
        <v>0</v>
      </c>
      <c r="L105" s="217">
        <v>0</v>
      </c>
      <c r="M105" s="320">
        <v>0</v>
      </c>
      <c r="N105" s="217">
        <v>0</v>
      </c>
      <c r="O105" s="320">
        <f>SUM(Q105,S105,W105,AA105,AG105,AL105,AP105)</f>
        <v>0</v>
      </c>
      <c r="P105" s="213">
        <f>SUM(T105,Y105,AB105,AF105,AH105,AJ105,AM105,AR105)</f>
        <v>0</v>
      </c>
      <c r="Q105" s="214">
        <f>SUM(U105,X105,Z105, AC105, AE105, AI105, AK105, AN105, AQ105)</f>
        <v>0</v>
      </c>
      <c r="R105" s="221">
        <f>SUM(V105,AO105, AD105)</f>
        <v>0</v>
      </c>
      <c r="S105" s="321"/>
      <c r="T105" s="72"/>
      <c r="U105" s="73"/>
      <c r="V105" s="74"/>
      <c r="W105" s="72"/>
      <c r="X105" s="73"/>
      <c r="Y105" s="71"/>
      <c r="Z105" s="74"/>
      <c r="AA105" s="71"/>
      <c r="AB105" s="73"/>
      <c r="AC105" s="72"/>
      <c r="AD105" s="73"/>
      <c r="AE105" s="73"/>
      <c r="AF105" s="71"/>
      <c r="AG105" s="75"/>
      <c r="AH105" s="72"/>
      <c r="AI105" s="74"/>
      <c r="AJ105" s="73"/>
      <c r="AK105" s="71"/>
      <c r="AL105" s="71"/>
      <c r="AM105" s="72"/>
      <c r="AN105" s="73"/>
      <c r="AO105" s="74"/>
      <c r="AP105" s="73"/>
      <c r="AQ105" s="73"/>
      <c r="AR105" s="73"/>
      <c r="AS105" s="72"/>
      <c r="AT105" s="71"/>
      <c r="AU105" s="72"/>
      <c r="AV105" s="71"/>
      <c r="AW105" s="72"/>
      <c r="AX105" s="73"/>
      <c r="AY105" s="74"/>
      <c r="AZ105" s="72"/>
      <c r="BA105" s="72"/>
    </row>
    <row r="106" spans="1:53" x14ac:dyDescent="0.25">
      <c r="A106" s="232" t="s">
        <v>422</v>
      </c>
      <c r="B106" s="366" t="s">
        <v>72</v>
      </c>
      <c r="C106" s="69" t="s">
        <v>689</v>
      </c>
      <c r="D106" s="69" t="s">
        <v>448</v>
      </c>
      <c r="E106" s="69" t="s">
        <v>89</v>
      </c>
      <c r="F106" s="202">
        <f>SUMPRODUCT(($A:$A=racers7[[#This Row],[Cat]])*($G:$G&gt;racers7[[#This Row],[2017 ARC Series Points]]))+1</f>
        <v>39</v>
      </c>
      <c r="G106" s="282">
        <f>SUM(O106,P106,R106)</f>
        <v>0</v>
      </c>
      <c r="H106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06" s="319">
        <v>0</v>
      </c>
      <c r="J106" s="79">
        <v>0</v>
      </c>
      <c r="K106" s="80">
        <v>0</v>
      </c>
      <c r="L106" s="217">
        <v>0</v>
      </c>
      <c r="M106" s="320">
        <v>0</v>
      </c>
      <c r="N106" s="217">
        <v>0</v>
      </c>
      <c r="O106" s="320">
        <f>SUM(Q106,S106,W106,AA106,AG106,AL106,AP106)</f>
        <v>0</v>
      </c>
      <c r="P106" s="213">
        <f>SUM(T106,Y106,AB106,AF106,AH106,AJ106,AM106,AR106)</f>
        <v>0</v>
      </c>
      <c r="Q106" s="214">
        <f>SUM(U106,X106,Z106, AC106, AE106, AI106, AK106, AN106, AQ106)</f>
        <v>0</v>
      </c>
      <c r="R106" s="221">
        <f>SUM(V106,AO106, AD106)</f>
        <v>0</v>
      </c>
      <c r="S106" s="321"/>
      <c r="T106" s="72"/>
      <c r="U106" s="73"/>
      <c r="V106" s="74"/>
      <c r="W106" s="72"/>
      <c r="X106" s="73"/>
      <c r="Y106" s="71"/>
      <c r="Z106" s="74"/>
      <c r="AA106" s="71"/>
      <c r="AB106" s="73"/>
      <c r="AC106" s="72"/>
      <c r="AD106" s="73"/>
      <c r="AE106" s="73"/>
      <c r="AF106" s="71"/>
      <c r="AG106" s="75"/>
      <c r="AH106" s="72"/>
      <c r="AI106" s="74"/>
      <c r="AJ106" s="73"/>
      <c r="AK106" s="71"/>
      <c r="AL106" s="71"/>
      <c r="AM106" s="72"/>
      <c r="AN106" s="73"/>
      <c r="AO106" s="74"/>
      <c r="AP106" s="73"/>
      <c r="AQ106" s="73"/>
      <c r="AR106" s="73"/>
      <c r="AS106" s="72"/>
      <c r="AT106" s="71"/>
      <c r="AU106" s="72"/>
      <c r="AV106" s="71"/>
      <c r="AW106" s="72"/>
      <c r="AX106" s="73"/>
      <c r="AY106" s="74"/>
      <c r="AZ106" s="72"/>
      <c r="BA106" s="72"/>
    </row>
    <row r="107" spans="1:53" x14ac:dyDescent="0.25">
      <c r="A107" s="232" t="s">
        <v>422</v>
      </c>
      <c r="B107" s="200" t="s">
        <v>72</v>
      </c>
      <c r="C107" s="71" t="s">
        <v>920</v>
      </c>
      <c r="D107" s="71" t="s">
        <v>921</v>
      </c>
      <c r="E107" s="71" t="s">
        <v>401</v>
      </c>
      <c r="F107" s="202">
        <f>SUMPRODUCT(($A:$A=racers7[[#This Row],[Cat]])*($G:$G&gt;racers7[[#This Row],[2017 ARC Series Points]]))+1</f>
        <v>39</v>
      </c>
      <c r="G107" s="282">
        <f>SUM(O107,P107,R107)</f>
        <v>0</v>
      </c>
      <c r="H107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07" s="319">
        <v>0</v>
      </c>
      <c r="J107" s="79">
        <v>0</v>
      </c>
      <c r="K107" s="80">
        <v>0</v>
      </c>
      <c r="L107" s="217">
        <v>0</v>
      </c>
      <c r="M107" s="320">
        <v>0</v>
      </c>
      <c r="N107" s="217">
        <v>0</v>
      </c>
      <c r="O107" s="320">
        <f>SUM(Q107,S107,W107,AA107,AG107,AL107,AP107)</f>
        <v>0</v>
      </c>
      <c r="P107" s="213">
        <f>SUM(T107,Y107,AB107,AF107,AH107,AJ107,AM107,AR107)</f>
        <v>0</v>
      </c>
      <c r="Q107" s="214">
        <f>SUM(U107,X107,Z107, AC107, AE107, AI107, AK107, AN107, AQ107)</f>
        <v>0</v>
      </c>
      <c r="R107" s="221">
        <f>SUM(V107,AO107, AD107)</f>
        <v>0</v>
      </c>
      <c r="S107" s="321"/>
      <c r="T107" s="72"/>
      <c r="U107" s="73"/>
      <c r="V107" s="74"/>
      <c r="W107" s="72"/>
      <c r="X107" s="73"/>
      <c r="Y107" s="71"/>
      <c r="Z107" s="74"/>
      <c r="AA107" s="71"/>
      <c r="AB107" s="73"/>
      <c r="AC107" s="72"/>
      <c r="AD107" s="73"/>
      <c r="AE107" s="73"/>
      <c r="AF107" s="71"/>
      <c r="AG107" s="75"/>
      <c r="AH107" s="72"/>
      <c r="AI107" s="74"/>
      <c r="AJ107" s="73"/>
      <c r="AK107" s="71"/>
      <c r="AL107" s="71"/>
      <c r="AM107" s="72"/>
      <c r="AN107" s="73"/>
      <c r="AO107" s="74"/>
      <c r="AP107" s="73"/>
      <c r="AQ107" s="73"/>
      <c r="AR107" s="73"/>
      <c r="AS107" s="72"/>
      <c r="AT107" s="71"/>
      <c r="AU107" s="72"/>
      <c r="AV107" s="71"/>
      <c r="AW107" s="72"/>
      <c r="AX107" s="73"/>
      <c r="AY107" s="74"/>
      <c r="AZ107" s="72"/>
      <c r="BA107" s="72"/>
    </row>
    <row r="108" spans="1:53" x14ac:dyDescent="0.25">
      <c r="A108" s="232" t="s">
        <v>422</v>
      </c>
      <c r="B108" s="200" t="s">
        <v>72</v>
      </c>
      <c r="C108" s="71" t="s">
        <v>817</v>
      </c>
      <c r="D108" s="71" t="s">
        <v>499</v>
      </c>
      <c r="E108" s="71" t="s">
        <v>104</v>
      </c>
      <c r="F108" s="202">
        <f>SUMPRODUCT(($A:$A=racers7[[#This Row],[Cat]])*($G:$G&gt;racers7[[#This Row],[2017 ARC Series Points]]))+1</f>
        <v>39</v>
      </c>
      <c r="G108" s="282">
        <f>SUM(O108,P108,R108)</f>
        <v>0</v>
      </c>
      <c r="H108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08" s="319">
        <v>0</v>
      </c>
      <c r="J108" s="79">
        <v>0</v>
      </c>
      <c r="K108" s="80">
        <v>0</v>
      </c>
      <c r="L108" s="217">
        <v>0</v>
      </c>
      <c r="M108" s="320">
        <v>0</v>
      </c>
      <c r="N108" s="217">
        <v>0</v>
      </c>
      <c r="O108" s="320">
        <f>SUM(Q108,S108,W108,AA108,AG108,AL108,AP108)</f>
        <v>0</v>
      </c>
      <c r="P108" s="213">
        <f>SUM(T108,Y108,AB108,AF108,AH108,AJ108,AM108,AR108)</f>
        <v>0</v>
      </c>
      <c r="Q108" s="214">
        <f>SUM(U108,X108,Z108, AC108, AE108, AI108, AK108, AN108, AQ108)</f>
        <v>0</v>
      </c>
      <c r="R108" s="221">
        <f>SUM(V108,AO108, AD108)</f>
        <v>0</v>
      </c>
      <c r="S108" s="321"/>
      <c r="T108" s="72"/>
      <c r="U108" s="73"/>
      <c r="V108" s="74"/>
      <c r="W108" s="72"/>
      <c r="X108" s="73"/>
      <c r="Y108" s="71"/>
      <c r="Z108" s="74"/>
      <c r="AA108" s="71"/>
      <c r="AB108" s="73"/>
      <c r="AC108" s="72"/>
      <c r="AD108" s="73"/>
      <c r="AE108" s="73"/>
      <c r="AF108" s="71"/>
      <c r="AG108" s="75"/>
      <c r="AH108" s="72"/>
      <c r="AI108" s="74"/>
      <c r="AJ108" s="73"/>
      <c r="AK108" s="71"/>
      <c r="AL108" s="71"/>
      <c r="AM108" s="72"/>
      <c r="AN108" s="73"/>
      <c r="AO108" s="74"/>
      <c r="AP108" s="73"/>
      <c r="AQ108" s="73"/>
      <c r="AR108" s="73"/>
      <c r="AS108" s="72"/>
      <c r="AT108" s="71"/>
      <c r="AU108" s="72"/>
      <c r="AV108" s="71"/>
      <c r="AW108" s="72"/>
      <c r="AX108" s="73"/>
      <c r="AY108" s="74"/>
      <c r="AZ108" s="72"/>
      <c r="BA108" s="72"/>
    </row>
    <row r="109" spans="1:53" x14ac:dyDescent="0.25">
      <c r="A109" s="232" t="s">
        <v>422</v>
      </c>
      <c r="B109" s="200" t="s">
        <v>72</v>
      </c>
      <c r="C109" s="71" t="s">
        <v>742</v>
      </c>
      <c r="D109" s="71" t="s">
        <v>143</v>
      </c>
      <c r="E109" s="71" t="s">
        <v>446</v>
      </c>
      <c r="F109" s="202">
        <f>SUMPRODUCT(($A:$A=racers7[[#This Row],[Cat]])*($G:$G&gt;racers7[[#This Row],[2017 ARC Series Points]]))+1</f>
        <v>39</v>
      </c>
      <c r="G109" s="282">
        <f>SUM(O109,P109,R109)</f>
        <v>0</v>
      </c>
      <c r="H109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09" s="319">
        <v>0</v>
      </c>
      <c r="J109" s="79">
        <v>0</v>
      </c>
      <c r="K109" s="80">
        <v>0</v>
      </c>
      <c r="L109" s="217">
        <v>0</v>
      </c>
      <c r="M109" s="320">
        <v>0</v>
      </c>
      <c r="N109" s="217">
        <v>0</v>
      </c>
      <c r="O109" s="320">
        <f>SUM(Q109,S109,W109,AA109,AG109,AL109,AP109)</f>
        <v>0</v>
      </c>
      <c r="P109" s="213">
        <f>SUM(T109,Y109,AB109,AF109,AH109,AJ109,AM109,AR109)</f>
        <v>0</v>
      </c>
      <c r="Q109" s="214">
        <f>SUM(U109,X109,Z109, AC109, AE109, AI109, AK109, AN109, AQ109)</f>
        <v>0</v>
      </c>
      <c r="R109" s="221">
        <f>SUM(V109,AO109, AD109)</f>
        <v>0</v>
      </c>
      <c r="S109" s="321"/>
      <c r="T109" s="72"/>
      <c r="U109" s="73"/>
      <c r="V109" s="74"/>
      <c r="W109" s="72"/>
      <c r="X109" s="73"/>
      <c r="Y109" s="71"/>
      <c r="Z109" s="74"/>
      <c r="AA109" s="71"/>
      <c r="AB109" s="73"/>
      <c r="AC109" s="72"/>
      <c r="AD109" s="73"/>
      <c r="AE109" s="73"/>
      <c r="AF109" s="71"/>
      <c r="AG109" s="75"/>
      <c r="AH109" s="72"/>
      <c r="AI109" s="74"/>
      <c r="AJ109" s="73"/>
      <c r="AK109" s="71"/>
      <c r="AL109" s="71"/>
      <c r="AM109" s="72"/>
      <c r="AN109" s="73"/>
      <c r="AO109" s="74"/>
      <c r="AP109" s="73"/>
      <c r="AQ109" s="73"/>
      <c r="AR109" s="73"/>
      <c r="AS109" s="72"/>
      <c r="AT109" s="71"/>
      <c r="AU109" s="72"/>
      <c r="AV109" s="71"/>
      <c r="AW109" s="72"/>
      <c r="AX109" s="73"/>
      <c r="AY109" s="74"/>
      <c r="AZ109" s="72"/>
      <c r="BA109" s="72"/>
    </row>
    <row r="110" spans="1:53" x14ac:dyDescent="0.25">
      <c r="A110" s="232" t="s">
        <v>422</v>
      </c>
      <c r="B110" s="200" t="s">
        <v>72</v>
      </c>
      <c r="C110" s="71" t="s">
        <v>942</v>
      </c>
      <c r="D110" s="71" t="s">
        <v>943</v>
      </c>
      <c r="E110" s="71" t="s">
        <v>446</v>
      </c>
      <c r="F110" s="202">
        <f>SUMPRODUCT(($A:$A=racers7[[#This Row],[Cat]])*($G:$G&gt;racers7[[#This Row],[2017 ARC Series Points]]))+1</f>
        <v>39</v>
      </c>
      <c r="G110" s="282">
        <f>SUM(O110,P110,R110)</f>
        <v>0</v>
      </c>
      <c r="H110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10" s="319">
        <v>0</v>
      </c>
      <c r="J110" s="79">
        <v>0</v>
      </c>
      <c r="K110" s="80">
        <v>0</v>
      </c>
      <c r="L110" s="217">
        <v>0</v>
      </c>
      <c r="M110" s="320">
        <v>0</v>
      </c>
      <c r="N110" s="217">
        <v>0</v>
      </c>
      <c r="O110" s="320">
        <f>SUM(Q110,S110,W110,AA110,AG110,AL110,AP110)</f>
        <v>0</v>
      </c>
      <c r="P110" s="213">
        <f>SUM(T110,Y110,AB110,AF110,AH110,AJ110,AM110,AR110)</f>
        <v>0</v>
      </c>
      <c r="Q110" s="214">
        <f>SUM(U110,X110,Z110, AC110, AE110, AI110, AK110, AN110, AQ110)</f>
        <v>0</v>
      </c>
      <c r="R110" s="221">
        <f>SUM(V110,AO110, AD110)</f>
        <v>0</v>
      </c>
      <c r="S110" s="321"/>
      <c r="T110" s="72"/>
      <c r="U110" s="73"/>
      <c r="V110" s="74"/>
      <c r="W110" s="72"/>
      <c r="X110" s="73"/>
      <c r="Y110" s="71"/>
      <c r="Z110" s="74"/>
      <c r="AA110" s="71"/>
      <c r="AB110" s="73"/>
      <c r="AC110" s="72"/>
      <c r="AD110" s="73"/>
      <c r="AE110" s="73"/>
      <c r="AF110" s="71"/>
      <c r="AG110" s="75"/>
      <c r="AH110" s="72"/>
      <c r="AI110" s="74"/>
      <c r="AJ110" s="73"/>
      <c r="AK110" s="71"/>
      <c r="AL110" s="71"/>
      <c r="AM110" s="72"/>
      <c r="AN110" s="73"/>
      <c r="AO110" s="74"/>
      <c r="AP110" s="73"/>
      <c r="AQ110" s="73"/>
      <c r="AR110" s="73"/>
      <c r="AS110" s="72"/>
      <c r="AT110" s="71"/>
      <c r="AU110" s="72"/>
      <c r="AV110" s="71"/>
      <c r="AW110" s="72"/>
      <c r="AX110" s="73"/>
      <c r="AY110" s="74"/>
      <c r="AZ110" s="72"/>
      <c r="BA110" s="72"/>
    </row>
    <row r="111" spans="1:53" x14ac:dyDescent="0.25">
      <c r="A111" s="232" t="s">
        <v>422</v>
      </c>
      <c r="B111" s="366" t="s">
        <v>72</v>
      </c>
      <c r="C111" s="69" t="s">
        <v>697</v>
      </c>
      <c r="D111" s="69" t="s">
        <v>302</v>
      </c>
      <c r="E111" s="69" t="s">
        <v>67</v>
      </c>
      <c r="F111" s="202">
        <f>SUMPRODUCT(($A:$A=racers7[[#This Row],[Cat]])*($G:$G&gt;racers7[[#This Row],[2017 ARC Series Points]]))+1</f>
        <v>39</v>
      </c>
      <c r="G111" s="282">
        <f>SUM(O111,P111,R111)</f>
        <v>0</v>
      </c>
      <c r="H111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11" s="319">
        <v>0</v>
      </c>
      <c r="J111" s="79">
        <v>0</v>
      </c>
      <c r="K111" s="80">
        <v>0</v>
      </c>
      <c r="L111" s="217">
        <v>0</v>
      </c>
      <c r="M111" s="320">
        <v>0</v>
      </c>
      <c r="N111" s="217">
        <v>0</v>
      </c>
      <c r="O111" s="320">
        <f>SUM(Q111,S111,W111,AA111,AG111,AL111,AP111)</f>
        <v>0</v>
      </c>
      <c r="P111" s="213">
        <f>SUM(T111,Y111,AB111,AF111,AH111,AJ111,AM111,AR111)</f>
        <v>0</v>
      </c>
      <c r="Q111" s="214">
        <f>SUM(U111,X111,Z111, AC111, AE111, AI111, AK111, AN111, AQ111)</f>
        <v>0</v>
      </c>
      <c r="R111" s="221">
        <f>SUM(V111,AO111, AD111)</f>
        <v>0</v>
      </c>
      <c r="S111" s="321"/>
      <c r="T111" s="72"/>
      <c r="U111" s="73"/>
      <c r="V111" s="74"/>
      <c r="W111" s="72"/>
      <c r="X111" s="73"/>
      <c r="Y111" s="71"/>
      <c r="Z111" s="74"/>
      <c r="AA111" s="71"/>
      <c r="AB111" s="73"/>
      <c r="AC111" s="72"/>
      <c r="AD111" s="73"/>
      <c r="AE111" s="73"/>
      <c r="AF111" s="71"/>
      <c r="AG111" s="75"/>
      <c r="AH111" s="72"/>
      <c r="AI111" s="74"/>
      <c r="AJ111" s="73"/>
      <c r="AK111" s="71"/>
      <c r="AL111" s="71"/>
      <c r="AM111" s="72"/>
      <c r="AN111" s="73"/>
      <c r="AO111" s="74"/>
      <c r="AP111" s="73"/>
      <c r="AQ111" s="73"/>
      <c r="AR111" s="73"/>
      <c r="AS111" s="72"/>
      <c r="AT111" s="71"/>
      <c r="AU111" s="72"/>
      <c r="AV111" s="71"/>
      <c r="AW111" s="72"/>
      <c r="AX111" s="73"/>
      <c r="AY111" s="74"/>
      <c r="AZ111" s="72"/>
      <c r="BA111" s="72"/>
    </row>
    <row r="112" spans="1:53" x14ac:dyDescent="0.25">
      <c r="A112" s="232" t="s">
        <v>422</v>
      </c>
      <c r="B112" s="366" t="s">
        <v>72</v>
      </c>
      <c r="C112" s="69" t="s">
        <v>685</v>
      </c>
      <c r="D112" s="69" t="s">
        <v>686</v>
      </c>
      <c r="E112" s="69" t="s">
        <v>941</v>
      </c>
      <c r="F112" s="202">
        <f>SUMPRODUCT(($A:$A=racers7[[#This Row],[Cat]])*($G:$G&gt;racers7[[#This Row],[2017 ARC Series Points]]))+1</f>
        <v>39</v>
      </c>
      <c r="G112" s="282">
        <f>SUM(O112,P112,R112)</f>
        <v>0</v>
      </c>
      <c r="H112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12" s="319">
        <v>0</v>
      </c>
      <c r="J112" s="79">
        <v>0</v>
      </c>
      <c r="K112" s="80">
        <v>0</v>
      </c>
      <c r="L112" s="217">
        <v>0</v>
      </c>
      <c r="M112" s="320">
        <v>0</v>
      </c>
      <c r="N112" s="217">
        <v>0</v>
      </c>
      <c r="O112" s="320">
        <f>SUM(Q112,S112,W112,AA112,AG112,AL112,AP112)</f>
        <v>0</v>
      </c>
      <c r="P112" s="213">
        <f>SUM(T112,Y112,AB112,AF112,AH112,AJ112,AM112,AR112)</f>
        <v>0</v>
      </c>
      <c r="Q112" s="214">
        <f>SUM(U112,X112,Z112, AC112, AE112, AI112, AK112, AN112, AQ112)</f>
        <v>0</v>
      </c>
      <c r="R112" s="221">
        <f>SUM(V112,AO112, AD112)</f>
        <v>0</v>
      </c>
      <c r="S112" s="321"/>
      <c r="T112" s="72"/>
      <c r="U112" s="73"/>
      <c r="V112" s="74"/>
      <c r="W112" s="72"/>
      <c r="X112" s="73"/>
      <c r="Y112" s="71"/>
      <c r="Z112" s="74"/>
      <c r="AA112" s="71"/>
      <c r="AB112" s="73"/>
      <c r="AC112" s="72"/>
      <c r="AD112" s="73"/>
      <c r="AE112" s="73"/>
      <c r="AF112" s="71"/>
      <c r="AG112" s="75"/>
      <c r="AH112" s="72"/>
      <c r="AI112" s="74"/>
      <c r="AJ112" s="73"/>
      <c r="AK112" s="71"/>
      <c r="AL112" s="71"/>
      <c r="AM112" s="72"/>
      <c r="AN112" s="73"/>
      <c r="AO112" s="74"/>
      <c r="AP112" s="73"/>
      <c r="AQ112" s="73"/>
      <c r="AR112" s="73"/>
      <c r="AS112" s="72"/>
      <c r="AT112" s="71"/>
      <c r="AU112" s="72"/>
      <c r="AV112" s="71"/>
      <c r="AW112" s="72"/>
      <c r="AX112" s="73"/>
      <c r="AY112" s="74"/>
      <c r="AZ112" s="72"/>
      <c r="BA112" s="72"/>
    </row>
    <row r="113" spans="1:53" x14ac:dyDescent="0.25">
      <c r="A113" s="232" t="s">
        <v>422</v>
      </c>
      <c r="B113" s="200" t="s">
        <v>72</v>
      </c>
      <c r="C113" s="71" t="s">
        <v>873</v>
      </c>
      <c r="D113" s="71" t="s">
        <v>77</v>
      </c>
      <c r="E113" s="71" t="s">
        <v>114</v>
      </c>
      <c r="F113" s="202">
        <f>SUMPRODUCT(($A:$A=racers7[[#This Row],[Cat]])*($G:$G&gt;racers7[[#This Row],[2017 ARC Series Points]]))+1</f>
        <v>39</v>
      </c>
      <c r="G113" s="282">
        <f>SUM(O113,P113,R113)</f>
        <v>0</v>
      </c>
      <c r="H113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13" s="319">
        <v>0</v>
      </c>
      <c r="J113" s="79">
        <v>0</v>
      </c>
      <c r="K113" s="80">
        <v>0</v>
      </c>
      <c r="L113" s="217">
        <v>0</v>
      </c>
      <c r="M113" s="320">
        <v>0</v>
      </c>
      <c r="N113" s="217">
        <v>0</v>
      </c>
      <c r="O113" s="320">
        <f>SUM(Q113,S113,W113,AA113,AG113,AL113,AP113)</f>
        <v>0</v>
      </c>
      <c r="P113" s="213">
        <f>SUM(T113,Y113,AB113,AF113,AH113,AJ113,AM113,AR113)</f>
        <v>0</v>
      </c>
      <c r="Q113" s="214">
        <f>SUM(U113,X113,Z113, AC113, AE113, AI113, AK113, AN113, AQ113)</f>
        <v>0</v>
      </c>
      <c r="R113" s="221">
        <f>SUM(V113,AO113, AD113)</f>
        <v>0</v>
      </c>
      <c r="S113" s="321"/>
      <c r="T113" s="72"/>
      <c r="U113" s="73"/>
      <c r="V113" s="74"/>
      <c r="W113" s="72"/>
      <c r="X113" s="73"/>
      <c r="Y113" s="71"/>
      <c r="Z113" s="74"/>
      <c r="AA113" s="71"/>
      <c r="AB113" s="73"/>
      <c r="AC113" s="72"/>
      <c r="AD113" s="73"/>
      <c r="AE113" s="73"/>
      <c r="AF113" s="71"/>
      <c r="AG113" s="75"/>
      <c r="AH113" s="72"/>
      <c r="AI113" s="74"/>
      <c r="AJ113" s="73"/>
      <c r="AK113" s="71"/>
      <c r="AL113" s="71"/>
      <c r="AM113" s="72"/>
      <c r="AN113" s="73"/>
      <c r="AO113" s="74"/>
      <c r="AP113" s="73"/>
      <c r="AQ113" s="73"/>
      <c r="AR113" s="73"/>
      <c r="AS113" s="72"/>
      <c r="AT113" s="71"/>
      <c r="AU113" s="72"/>
      <c r="AV113" s="71"/>
      <c r="AW113" s="72"/>
      <c r="AX113" s="73"/>
      <c r="AY113" s="74"/>
      <c r="AZ113" s="72"/>
      <c r="BA113" s="72"/>
    </row>
    <row r="114" spans="1:53" x14ac:dyDescent="0.25">
      <c r="A114" s="232" t="s">
        <v>422</v>
      </c>
      <c r="B114" s="200" t="s">
        <v>72</v>
      </c>
      <c r="C114" s="71" t="s">
        <v>903</v>
      </c>
      <c r="D114" s="71" t="s">
        <v>904</v>
      </c>
      <c r="E114" s="71" t="s">
        <v>905</v>
      </c>
      <c r="F114" s="202">
        <f>SUMPRODUCT(($A:$A=racers7[[#This Row],[Cat]])*($G:$G&gt;racers7[[#This Row],[2017 ARC Series Points]]))+1</f>
        <v>39</v>
      </c>
      <c r="G114" s="282">
        <f>SUM(O114,P114,R114)</f>
        <v>0</v>
      </c>
      <c r="H114" s="78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0</v>
      </c>
      <c r="I114" s="319">
        <v>0</v>
      </c>
      <c r="J114" s="79">
        <v>0</v>
      </c>
      <c r="K114" s="80">
        <v>0</v>
      </c>
      <c r="L114" s="217">
        <v>0</v>
      </c>
      <c r="M114" s="320">
        <v>0</v>
      </c>
      <c r="N114" s="217">
        <v>0</v>
      </c>
      <c r="O114" s="320">
        <f>SUM(Q114,S114,W114,AA114,AG114,AL114,AP114)</f>
        <v>0</v>
      </c>
      <c r="P114" s="213">
        <f>SUM(T114,Y114,AB114,AF114,AH114,AJ114,AM114,AR114)</f>
        <v>0</v>
      </c>
      <c r="Q114" s="214">
        <f>SUM(U114,X114,Z114, AC114, AE114, AI114, AK114, AN114, AQ114)</f>
        <v>0</v>
      </c>
      <c r="R114" s="221">
        <f>SUM(V114,AO114, AD114)</f>
        <v>0</v>
      </c>
      <c r="S114" s="321"/>
      <c r="T114" s="72"/>
      <c r="U114" s="73"/>
      <c r="V114" s="74"/>
      <c r="W114" s="72"/>
      <c r="X114" s="73"/>
      <c r="Y114" s="71"/>
      <c r="Z114" s="74"/>
      <c r="AA114" s="71"/>
      <c r="AB114" s="73"/>
      <c r="AC114" s="72"/>
      <c r="AD114" s="73"/>
      <c r="AE114" s="73"/>
      <c r="AF114" s="71"/>
      <c r="AG114" s="75"/>
      <c r="AH114" s="72"/>
      <c r="AI114" s="74"/>
      <c r="AJ114" s="73"/>
      <c r="AK114" s="71"/>
      <c r="AL114" s="71"/>
      <c r="AM114" s="72"/>
      <c r="AN114" s="73"/>
      <c r="AO114" s="74"/>
      <c r="AP114" s="73"/>
      <c r="AQ114" s="73"/>
      <c r="AR114" s="73"/>
      <c r="AS114" s="72"/>
      <c r="AT114" s="71"/>
      <c r="AU114" s="72"/>
      <c r="AV114" s="71"/>
      <c r="AW114" s="72"/>
      <c r="AX114" s="73"/>
      <c r="AY114" s="74"/>
      <c r="AZ114" s="72"/>
      <c r="BA114" s="72"/>
    </row>
  </sheetData>
  <conditionalFormatting sqref="H1:H1048576">
    <cfRule type="expression" dxfId="83" priority="1">
      <formula>"AND([@Cat]=""3M"",[@[Total Upgrade Points]]=50)"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Teams!$A:$A</xm:f>
          </x14:formula1>
          <xm:sqref>E1:E1048576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8"/>
  <sheetViews>
    <sheetView topLeftCell="C1" zoomScale="80" zoomScaleNormal="80" workbookViewId="0">
      <pane ySplit="1" topLeftCell="A2" activePane="bottomLeft" state="frozen"/>
      <selection activeCell="AL1" sqref="AL1:AL1048576"/>
      <selection pane="bottomLeft" activeCell="J36" sqref="J36"/>
    </sheetView>
  </sheetViews>
  <sheetFormatPr defaultColWidth="8.85546875" defaultRowHeight="15" x14ac:dyDescent="0.25"/>
  <cols>
    <col min="1" max="1" width="5.7109375" style="86" customWidth="1"/>
    <col min="2" max="2" width="9" style="86" customWidth="1"/>
    <col min="3" max="3" width="21" style="26" bestFit="1" customWidth="1"/>
    <col min="4" max="4" width="13.140625" style="26" bestFit="1" customWidth="1"/>
    <col min="5" max="5" width="39.140625" style="26" bestFit="1" customWidth="1"/>
    <col min="6" max="6" width="7.140625" style="87" customWidth="1"/>
    <col min="7" max="7" width="7.85546875" style="87" bestFit="1" customWidth="1"/>
    <col min="8" max="8" width="8.42578125" style="88" bestFit="1" customWidth="1"/>
    <col min="9" max="10" width="7.85546875" style="89" customWidth="1"/>
    <col min="11" max="11" width="7.85546875" style="90" customWidth="1"/>
    <col min="12" max="15" width="7.85546875" style="89" customWidth="1"/>
    <col min="16" max="16" width="7.85546875" style="91" customWidth="1"/>
    <col min="17" max="17" width="7.85546875" style="92" customWidth="1"/>
    <col min="18" max="18" width="7.85546875" style="93" customWidth="1"/>
    <col min="19" max="19" width="3.5703125" style="26" customWidth="1"/>
    <col min="20" max="20" width="3.5703125" style="94" customWidth="1"/>
    <col min="21" max="21" width="3.5703125" style="95" customWidth="1"/>
    <col min="22" max="22" width="3.5703125" style="96" customWidth="1"/>
    <col min="23" max="23" width="3.5703125" style="94" customWidth="1"/>
    <col min="24" max="24" width="3.5703125" style="95" customWidth="1"/>
    <col min="25" max="25" width="3.5703125" style="26" customWidth="1"/>
    <col min="26" max="26" width="3.5703125" style="96" customWidth="1"/>
    <col min="27" max="27" width="3.5703125" style="26" customWidth="1"/>
    <col min="28" max="28" width="3.5703125" style="95" customWidth="1"/>
    <col min="29" max="29" width="3.5703125" style="94" customWidth="1"/>
    <col min="30" max="31" width="3.5703125" style="95" customWidth="1"/>
    <col min="32" max="32" width="3.5703125" style="26" customWidth="1"/>
    <col min="33" max="33" width="3.5703125" style="97" customWidth="1"/>
    <col min="34" max="34" width="3.5703125" style="94" customWidth="1"/>
    <col min="35" max="35" width="3.5703125" style="96" customWidth="1"/>
    <col min="36" max="36" width="3.5703125" style="95" customWidth="1"/>
    <col min="37" max="37" width="3.5703125" style="26" bestFit="1" customWidth="1"/>
    <col min="38" max="38" width="3.5703125" style="26" customWidth="1"/>
    <col min="39" max="39" width="3.5703125" style="94" bestFit="1" customWidth="1"/>
    <col min="40" max="40" width="3.5703125" style="95" bestFit="1" customWidth="1"/>
    <col min="41" max="41" width="3.5703125" style="96" bestFit="1" customWidth="1"/>
    <col min="42" max="42" width="3.5703125" style="95" customWidth="1"/>
    <col min="43" max="43" width="3.5703125" style="95" bestFit="1" customWidth="1"/>
    <col min="44" max="44" width="3.7109375" style="95" bestFit="1" customWidth="1"/>
    <col min="45" max="45" width="3.7109375" style="94" bestFit="1" customWidth="1"/>
    <col min="46" max="46" width="3.7109375" style="26" bestFit="1" customWidth="1"/>
    <col min="47" max="47" width="3.7109375" style="94" bestFit="1" customWidth="1"/>
    <col min="48" max="48" width="3.7109375" style="26" bestFit="1" customWidth="1"/>
    <col min="49" max="49" width="3.7109375" style="94" bestFit="1" customWidth="1"/>
    <col min="50" max="50" width="3.7109375" style="95" bestFit="1" customWidth="1"/>
    <col min="51" max="51" width="3.7109375" style="96" bestFit="1" customWidth="1"/>
    <col min="52" max="53" width="3.7109375" style="94" bestFit="1" customWidth="1"/>
    <col min="54" max="16384" width="8.85546875" style="26"/>
  </cols>
  <sheetData>
    <row r="1" spans="1:53" ht="124.9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11</v>
      </c>
      <c r="M1" s="7" t="s">
        <v>12</v>
      </c>
      <c r="N1" s="11" t="s">
        <v>13</v>
      </c>
      <c r="O1" s="12" t="s">
        <v>14</v>
      </c>
      <c r="P1" s="13" t="s">
        <v>839</v>
      </c>
      <c r="Q1" s="14" t="s">
        <v>16</v>
      </c>
      <c r="R1" s="15" t="s">
        <v>17</v>
      </c>
      <c r="S1" s="393" t="s">
        <v>18</v>
      </c>
      <c r="T1" s="16" t="s">
        <v>19</v>
      </c>
      <c r="U1" s="17" t="s">
        <v>20</v>
      </c>
      <c r="V1" s="18" t="s">
        <v>21</v>
      </c>
      <c r="W1" s="19" t="s">
        <v>22</v>
      </c>
      <c r="X1" s="17" t="s">
        <v>23</v>
      </c>
      <c r="Y1" s="16" t="s">
        <v>24</v>
      </c>
      <c r="Z1" s="20" t="s">
        <v>25</v>
      </c>
      <c r="AA1" s="19" t="s">
        <v>883</v>
      </c>
      <c r="AB1" s="16" t="s">
        <v>27</v>
      </c>
      <c r="AC1" s="17" t="s">
        <v>28</v>
      </c>
      <c r="AD1" s="21" t="s">
        <v>29</v>
      </c>
      <c r="AE1" s="22" t="s">
        <v>911</v>
      </c>
      <c r="AF1" s="16" t="s">
        <v>31</v>
      </c>
      <c r="AG1" s="23" t="s">
        <v>32</v>
      </c>
      <c r="AH1" s="16" t="s">
        <v>948</v>
      </c>
      <c r="AI1" s="17" t="s">
        <v>949</v>
      </c>
      <c r="AJ1" s="16" t="s">
        <v>35</v>
      </c>
      <c r="AK1" s="22" t="s">
        <v>36</v>
      </c>
      <c r="AL1" s="392" t="s">
        <v>945</v>
      </c>
      <c r="AM1" s="16" t="s">
        <v>37</v>
      </c>
      <c r="AN1" s="17" t="s">
        <v>38</v>
      </c>
      <c r="AO1" s="24" t="s">
        <v>39</v>
      </c>
      <c r="AP1" s="23" t="s">
        <v>946</v>
      </c>
      <c r="AQ1" s="17" t="s">
        <v>947</v>
      </c>
      <c r="AR1" s="25" t="s">
        <v>42</v>
      </c>
      <c r="AS1" s="17" t="s">
        <v>43</v>
      </c>
      <c r="AT1" s="24" t="s">
        <v>44</v>
      </c>
      <c r="AU1" s="16" t="s">
        <v>45</v>
      </c>
      <c r="AV1" s="25" t="s">
        <v>46</v>
      </c>
      <c r="AW1" s="16" t="s">
        <v>47</v>
      </c>
      <c r="AX1" s="17" t="s">
        <v>48</v>
      </c>
      <c r="AY1" s="24" t="s">
        <v>49</v>
      </c>
      <c r="AZ1" s="16" t="s">
        <v>50</v>
      </c>
      <c r="BA1" s="25" t="s">
        <v>51</v>
      </c>
    </row>
    <row r="2" spans="1:53" x14ac:dyDescent="0.25">
      <c r="A2" s="27" t="s">
        <v>627</v>
      </c>
      <c r="B2" s="28" t="s">
        <v>72</v>
      </c>
      <c r="C2" s="29" t="s">
        <v>901</v>
      </c>
      <c r="D2" s="29" t="s">
        <v>83</v>
      </c>
      <c r="E2" s="29" t="s">
        <v>872</v>
      </c>
      <c r="F2" s="30">
        <f>SUMPRODUCT(($A:$A=racers6[[#This Row],[Cat]])*($G:$G&gt;racers6[[#This Row],[2017 ARC Series Points]]))+1</f>
        <v>1</v>
      </c>
      <c r="G2" s="31">
        <f>SUM(O2,P2,R2)</f>
        <v>45</v>
      </c>
      <c r="H2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25</v>
      </c>
      <c r="I2" s="33">
        <v>0</v>
      </c>
      <c r="J2" s="33">
        <v>0</v>
      </c>
      <c r="K2" s="185">
        <v>0</v>
      </c>
      <c r="L2" s="186">
        <v>0</v>
      </c>
      <c r="M2" s="35">
        <v>0</v>
      </c>
      <c r="N2" s="59">
        <v>0</v>
      </c>
      <c r="O2" s="36">
        <f>SUM(Q2,S2,W2,AA2,AG2,AL2,AP2)</f>
        <v>25</v>
      </c>
      <c r="P2" s="37">
        <f>SUM(T2,Y2,AB2,AF2,AH2,AJ2,AM2,AR2)</f>
        <v>0</v>
      </c>
      <c r="Q2" s="38">
        <f>SUM(U2,X2,Z2, AC2, AE2, AI2, AK2, AN2, AQ2)</f>
        <v>10</v>
      </c>
      <c r="R2" s="39">
        <f>SUM(V2,AO2, AD2)</f>
        <v>20</v>
      </c>
      <c r="S2" s="40"/>
      <c r="T2" s="41"/>
      <c r="U2" s="42"/>
      <c r="V2" s="43"/>
      <c r="W2" s="41"/>
      <c r="X2" s="42"/>
      <c r="Y2" s="44"/>
      <c r="Z2" s="43"/>
      <c r="AA2" s="44">
        <v>15</v>
      </c>
      <c r="AB2" s="42"/>
      <c r="AC2" s="41">
        <v>10</v>
      </c>
      <c r="AD2" s="42">
        <v>20</v>
      </c>
      <c r="AE2" s="42"/>
      <c r="AF2" s="44"/>
      <c r="AG2" s="45"/>
      <c r="AH2" s="41"/>
      <c r="AI2" s="43"/>
      <c r="AJ2" s="42"/>
      <c r="AK2" s="44"/>
      <c r="AL2" s="44"/>
      <c r="AM2" s="41"/>
      <c r="AN2" s="42"/>
      <c r="AO2" s="43"/>
      <c r="AP2" s="44"/>
      <c r="AQ2" s="42"/>
      <c r="AR2" s="46"/>
      <c r="AS2" s="41"/>
      <c r="AT2" s="44"/>
      <c r="AU2" s="41"/>
      <c r="AV2" s="44"/>
      <c r="AW2" s="41"/>
      <c r="AX2" s="42"/>
      <c r="AY2" s="43"/>
      <c r="AZ2" s="41"/>
      <c r="BA2" s="41"/>
    </row>
    <row r="3" spans="1:53" x14ac:dyDescent="0.25">
      <c r="A3" s="27" t="s">
        <v>627</v>
      </c>
      <c r="B3" s="28" t="s">
        <v>72</v>
      </c>
      <c r="C3" s="29" t="s">
        <v>916</v>
      </c>
      <c r="D3" s="29" t="s">
        <v>917</v>
      </c>
      <c r="E3" s="29" t="s">
        <v>89</v>
      </c>
      <c r="F3" s="30">
        <f>SUMPRODUCT(($A:$A=racers6[[#This Row],[Cat]])*($G:$G&gt;racers6[[#This Row],[2017 ARC Series Points]]))+1</f>
        <v>2</v>
      </c>
      <c r="G3" s="31">
        <f>SUM(O3,P3,R3)</f>
        <v>40</v>
      </c>
      <c r="H3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15</v>
      </c>
      <c r="I3" s="33">
        <v>0</v>
      </c>
      <c r="J3" s="33">
        <v>0</v>
      </c>
      <c r="K3" s="185">
        <v>0</v>
      </c>
      <c r="L3" s="186">
        <v>0</v>
      </c>
      <c r="M3" s="35">
        <v>0</v>
      </c>
      <c r="N3" s="59">
        <v>0</v>
      </c>
      <c r="O3" s="36">
        <f>SUM(Q3,S3,W3,AA3,AG3,AL3,AP3)</f>
        <v>0</v>
      </c>
      <c r="P3" s="37">
        <f>SUM(T3,Y3,AB3,AF3,AH3,AJ3,AM3,AR3)</f>
        <v>40</v>
      </c>
      <c r="Q3" s="38">
        <f>SUM(U3,X3,Z3, AC3, AE3, AI3, AK3, AN3, AQ3)</f>
        <v>0</v>
      </c>
      <c r="R3" s="39">
        <f>SUM(V3,AO3, AD3)</f>
        <v>0</v>
      </c>
      <c r="S3" s="40"/>
      <c r="T3" s="41"/>
      <c r="U3" s="42"/>
      <c r="V3" s="43"/>
      <c r="W3" s="41"/>
      <c r="X3" s="42"/>
      <c r="Y3" s="44"/>
      <c r="Z3" s="43"/>
      <c r="AA3" s="44"/>
      <c r="AB3" s="42"/>
      <c r="AC3" s="41"/>
      <c r="AD3" s="42"/>
      <c r="AE3" s="42"/>
      <c r="AF3" s="44">
        <v>20</v>
      </c>
      <c r="AG3" s="45"/>
      <c r="AH3" s="41"/>
      <c r="AI3" s="43"/>
      <c r="AJ3" s="42">
        <v>20</v>
      </c>
      <c r="AK3" s="44"/>
      <c r="AL3" s="44"/>
      <c r="AM3" s="41"/>
      <c r="AN3" s="42"/>
      <c r="AO3" s="43"/>
      <c r="AP3" s="44"/>
      <c r="AQ3" s="42"/>
      <c r="AR3" s="46"/>
      <c r="AS3" s="41"/>
      <c r="AT3" s="44"/>
      <c r="AU3" s="41"/>
      <c r="AV3" s="44"/>
      <c r="AW3" s="41"/>
      <c r="AX3" s="42"/>
      <c r="AY3" s="43"/>
      <c r="AZ3" s="41"/>
      <c r="BA3" s="41"/>
    </row>
    <row r="4" spans="1:53" x14ac:dyDescent="0.25">
      <c r="A4" s="27" t="s">
        <v>627</v>
      </c>
      <c r="B4" s="55" t="s">
        <v>72</v>
      </c>
      <c r="C4" s="49" t="s">
        <v>644</v>
      </c>
      <c r="D4" s="49" t="s">
        <v>645</v>
      </c>
      <c r="E4" s="49" t="s">
        <v>123</v>
      </c>
      <c r="F4" s="30">
        <f>SUMPRODUCT(($A:$A=racers6[[#This Row],[Cat]])*($G:$G&gt;racers6[[#This Row],[2017 ARC Series Points]]))+1</f>
        <v>2</v>
      </c>
      <c r="G4" s="36">
        <f>SUM(O4,P4,R4)</f>
        <v>40</v>
      </c>
      <c r="H4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15</v>
      </c>
      <c r="I4" s="33">
        <v>0</v>
      </c>
      <c r="J4" s="33">
        <v>0</v>
      </c>
      <c r="K4" s="57">
        <v>0</v>
      </c>
      <c r="L4" s="58">
        <v>52</v>
      </c>
      <c r="M4" s="35">
        <v>0</v>
      </c>
      <c r="N4" s="59">
        <v>0</v>
      </c>
      <c r="O4" s="36">
        <f>SUM(Q4,S4,W4,AA4,AG4,AL4,AP4)</f>
        <v>0</v>
      </c>
      <c r="P4" s="37">
        <f>SUM(T4,Y4,AB4,AF4,AH4,AJ4,AM4,AR4)</f>
        <v>40</v>
      </c>
      <c r="Q4" s="38">
        <f>SUM(U4,X4,Z4, AC4, AE4, AI4, AK4, AN4, AQ4)</f>
        <v>0</v>
      </c>
      <c r="R4" s="39">
        <f>SUM(V4,AO4, AD4)</f>
        <v>0</v>
      </c>
      <c r="S4" s="40"/>
      <c r="T4" s="41"/>
      <c r="U4" s="42"/>
      <c r="V4" s="43"/>
      <c r="W4" s="41"/>
      <c r="X4" s="42"/>
      <c r="Y4" s="44"/>
      <c r="Z4" s="43"/>
      <c r="AA4" s="44"/>
      <c r="AB4" s="42"/>
      <c r="AC4" s="41"/>
      <c r="AD4" s="42"/>
      <c r="AE4" s="43"/>
      <c r="AF4" s="44"/>
      <c r="AG4" s="45"/>
      <c r="AH4" s="41">
        <v>15</v>
      </c>
      <c r="AI4" s="43"/>
      <c r="AJ4" s="42"/>
      <c r="AK4" s="44"/>
      <c r="AL4" s="44"/>
      <c r="AM4" s="41"/>
      <c r="AN4" s="42"/>
      <c r="AO4" s="43"/>
      <c r="AP4" s="44"/>
      <c r="AQ4" s="42"/>
      <c r="AR4" s="46">
        <v>25</v>
      </c>
      <c r="AS4" s="41"/>
      <c r="AT4" s="44"/>
      <c r="AU4" s="41"/>
      <c r="AV4" s="44"/>
      <c r="AW4" s="41"/>
      <c r="AX4" s="42"/>
      <c r="AY4" s="43"/>
      <c r="AZ4" s="41"/>
      <c r="BA4" s="41"/>
    </row>
    <row r="5" spans="1:53" x14ac:dyDescent="0.25">
      <c r="A5" s="27" t="s">
        <v>627</v>
      </c>
      <c r="B5" s="28" t="s">
        <v>72</v>
      </c>
      <c r="C5" s="29" t="s">
        <v>811</v>
      </c>
      <c r="D5" s="29" t="s">
        <v>812</v>
      </c>
      <c r="E5" s="29" t="s">
        <v>401</v>
      </c>
      <c r="F5" s="30">
        <f>SUMPRODUCT(($A:$A=racers6[[#This Row],[Cat]])*($G:$G&gt;racers6[[#This Row],[2017 ARC Series Points]]))+1</f>
        <v>4</v>
      </c>
      <c r="G5" s="36">
        <f>SUM(O5,P5,R5)</f>
        <v>35</v>
      </c>
      <c r="H5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15</v>
      </c>
      <c r="I5" s="33">
        <v>0</v>
      </c>
      <c r="J5" s="33">
        <v>0</v>
      </c>
      <c r="K5" s="185">
        <v>0</v>
      </c>
      <c r="L5" s="186">
        <v>0</v>
      </c>
      <c r="M5" s="35">
        <v>0</v>
      </c>
      <c r="N5" s="59">
        <v>0</v>
      </c>
      <c r="O5" s="36">
        <f>SUM(Q5,S5,W5,AA5,AG5,AL5,AP5)</f>
        <v>0</v>
      </c>
      <c r="P5" s="37">
        <f>SUM(T5,Y5,AB5,AF5,AH5,AJ5,AM5,AR5)</f>
        <v>15</v>
      </c>
      <c r="Q5" s="38">
        <f>SUM(U5,X5,Z5, AC5, AE5, AI5, AK5, AN5, AQ5)</f>
        <v>0</v>
      </c>
      <c r="R5" s="39">
        <f>SUM(V5,AO5, AD5)</f>
        <v>20</v>
      </c>
      <c r="S5" s="40"/>
      <c r="T5" s="41">
        <v>15</v>
      </c>
      <c r="U5" s="42"/>
      <c r="V5" s="43">
        <v>20</v>
      </c>
      <c r="W5" s="41"/>
      <c r="X5" s="42"/>
      <c r="Y5" s="44"/>
      <c r="Z5" s="43"/>
      <c r="AA5" s="44"/>
      <c r="AB5" s="42"/>
      <c r="AC5" s="41"/>
      <c r="AD5" s="42"/>
      <c r="AE5" s="42"/>
      <c r="AF5" s="44"/>
      <c r="AG5" s="45"/>
      <c r="AH5" s="41"/>
      <c r="AI5" s="43"/>
      <c r="AJ5" s="42"/>
      <c r="AK5" s="44"/>
      <c r="AL5" s="44"/>
      <c r="AM5" s="41"/>
      <c r="AN5" s="42"/>
      <c r="AO5" s="43"/>
      <c r="AP5" s="44"/>
      <c r="AQ5" s="42"/>
      <c r="AR5" s="46"/>
      <c r="AS5" s="41"/>
      <c r="AT5" s="44"/>
      <c r="AU5" s="41"/>
      <c r="AV5" s="44"/>
      <c r="AW5" s="41"/>
      <c r="AX5" s="42"/>
      <c r="AY5" s="43"/>
      <c r="AZ5" s="41"/>
      <c r="BA5" s="41"/>
    </row>
    <row r="6" spans="1:53" x14ac:dyDescent="0.25">
      <c r="A6" s="27" t="s">
        <v>627</v>
      </c>
      <c r="B6" s="28" t="s">
        <v>72</v>
      </c>
      <c r="C6" s="29" t="s">
        <v>902</v>
      </c>
      <c r="D6" s="29" t="s">
        <v>182</v>
      </c>
      <c r="E6" s="29" t="s">
        <v>284</v>
      </c>
      <c r="F6" s="30">
        <f>SUMPRODUCT(($A:$A=racers6[[#This Row],[Cat]])*($G:$G&gt;racers6[[#This Row],[2017 ARC Series Points]]))+1</f>
        <v>5</v>
      </c>
      <c r="G6" s="31">
        <f>SUM(O6,P6,R6)</f>
        <v>34</v>
      </c>
      <c r="H6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16</v>
      </c>
      <c r="I6" s="33">
        <v>0</v>
      </c>
      <c r="J6" s="33">
        <v>0</v>
      </c>
      <c r="K6" s="185">
        <v>0</v>
      </c>
      <c r="L6" s="186">
        <v>0</v>
      </c>
      <c r="M6" s="35">
        <v>0</v>
      </c>
      <c r="N6" s="59">
        <v>0</v>
      </c>
      <c r="O6" s="36">
        <f>SUM(Q6,S6,W6,AA6,AG6,AL6,AP6)</f>
        <v>16</v>
      </c>
      <c r="P6" s="37">
        <f>SUM(T6,Y6,AB6,AF6,AH6,AJ6,AM6,AR6)</f>
        <v>0</v>
      </c>
      <c r="Q6" s="38">
        <f>SUM(U6,X6,Z6, AC6, AE6, AI6, AK6, AN6, AQ6)</f>
        <v>10</v>
      </c>
      <c r="R6" s="39">
        <f>SUM(V6,AO6, AD6)</f>
        <v>18</v>
      </c>
      <c r="S6" s="40"/>
      <c r="T6" s="41"/>
      <c r="U6" s="42"/>
      <c r="V6" s="43"/>
      <c r="W6" s="41"/>
      <c r="X6" s="42"/>
      <c r="Y6" s="44"/>
      <c r="Z6" s="43"/>
      <c r="AA6" s="44">
        <v>6</v>
      </c>
      <c r="AB6" s="42"/>
      <c r="AC6" s="41">
        <v>8</v>
      </c>
      <c r="AD6" s="42">
        <v>12</v>
      </c>
      <c r="AE6" s="42"/>
      <c r="AF6" s="44"/>
      <c r="AG6" s="45"/>
      <c r="AH6" s="41"/>
      <c r="AI6" s="43"/>
      <c r="AJ6" s="42"/>
      <c r="AK6" s="44"/>
      <c r="AL6" s="44"/>
      <c r="AM6" s="41"/>
      <c r="AN6" s="42">
        <v>2</v>
      </c>
      <c r="AO6" s="43">
        <v>6</v>
      </c>
      <c r="AP6" s="44"/>
      <c r="AQ6" s="42"/>
      <c r="AR6" s="46"/>
      <c r="AS6" s="41"/>
      <c r="AT6" s="44"/>
      <c r="AU6" s="41"/>
      <c r="AV6" s="44"/>
      <c r="AW6" s="41"/>
      <c r="AX6" s="42"/>
      <c r="AY6" s="43"/>
      <c r="AZ6" s="41"/>
      <c r="BA6" s="41"/>
    </row>
    <row r="7" spans="1:53" s="378" customFormat="1" x14ac:dyDescent="0.25">
      <c r="A7" s="27" t="s">
        <v>627</v>
      </c>
      <c r="B7" s="28" t="s">
        <v>72</v>
      </c>
      <c r="C7" s="29" t="s">
        <v>814</v>
      </c>
      <c r="D7" s="29" t="s">
        <v>703</v>
      </c>
      <c r="E7" s="29" t="s">
        <v>56</v>
      </c>
      <c r="F7" s="30">
        <f>SUMPRODUCT(($A:$A=racers6[[#This Row],[Cat]])*($G:$G&gt;racers6[[#This Row],[2017 ARC Series Points]]))+1</f>
        <v>6</v>
      </c>
      <c r="G7" s="36">
        <f>SUM(O7,P7,R7)</f>
        <v>28</v>
      </c>
      <c r="H7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22</v>
      </c>
      <c r="I7" s="33">
        <v>0</v>
      </c>
      <c r="J7" s="33">
        <v>0</v>
      </c>
      <c r="K7" s="185">
        <v>0</v>
      </c>
      <c r="L7" s="186">
        <v>0</v>
      </c>
      <c r="M7" s="35">
        <v>0</v>
      </c>
      <c r="N7" s="59">
        <v>0</v>
      </c>
      <c r="O7" s="36">
        <f>SUM(Q7,S7,W7,AA7,AG7,AL7,AP7)</f>
        <v>12</v>
      </c>
      <c r="P7" s="37">
        <f>SUM(T7,Y7,AB7,AF7,AH7,AJ7,AM7,AR7)</f>
        <v>10</v>
      </c>
      <c r="Q7" s="38">
        <f>SUM(U7,X7,Z7, AC7, AE7, AI7, AK7, AN7, AQ7)</f>
        <v>12</v>
      </c>
      <c r="R7" s="39">
        <f>SUM(V7,AO7, AD7)</f>
        <v>6</v>
      </c>
      <c r="S7" s="40"/>
      <c r="T7" s="41"/>
      <c r="U7" s="42"/>
      <c r="V7" s="43">
        <v>6</v>
      </c>
      <c r="W7" s="41"/>
      <c r="X7" s="42"/>
      <c r="Y7" s="44"/>
      <c r="Z7" s="43">
        <v>8</v>
      </c>
      <c r="AA7" s="44"/>
      <c r="AB7" s="42"/>
      <c r="AC7" s="41"/>
      <c r="AD7" s="42"/>
      <c r="AE7" s="42">
        <v>4</v>
      </c>
      <c r="AF7" s="44"/>
      <c r="AG7" s="45"/>
      <c r="AH7" s="41">
        <v>10</v>
      </c>
      <c r="AI7" s="43"/>
      <c r="AJ7" s="42"/>
      <c r="AK7" s="44"/>
      <c r="AL7" s="44"/>
      <c r="AM7" s="41"/>
      <c r="AN7" s="42"/>
      <c r="AO7" s="43"/>
      <c r="AP7" s="44"/>
      <c r="AQ7" s="42"/>
      <c r="AR7" s="46"/>
      <c r="AS7" s="41"/>
      <c r="AT7" s="44"/>
      <c r="AU7" s="41"/>
      <c r="AV7" s="44"/>
      <c r="AW7" s="41"/>
      <c r="AX7" s="42"/>
      <c r="AY7" s="43"/>
      <c r="AZ7" s="41"/>
      <c r="BA7" s="41"/>
    </row>
    <row r="8" spans="1:53" x14ac:dyDescent="0.25">
      <c r="A8" s="27" t="s">
        <v>627</v>
      </c>
      <c r="B8" s="55" t="s">
        <v>72</v>
      </c>
      <c r="C8" s="49" t="s">
        <v>683</v>
      </c>
      <c r="D8" s="49" t="s">
        <v>684</v>
      </c>
      <c r="E8" s="49" t="s">
        <v>255</v>
      </c>
      <c r="F8" s="30">
        <f>SUMPRODUCT(($A:$A=racers6[[#This Row],[Cat]])*($G:$G&gt;racers6[[#This Row],[2017 ARC Series Points]]))+1</f>
        <v>6</v>
      </c>
      <c r="G8" s="36">
        <f>SUM(O8,P8,R8)</f>
        <v>28</v>
      </c>
      <c r="H8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15</v>
      </c>
      <c r="I8" s="33">
        <v>0</v>
      </c>
      <c r="J8" s="33">
        <v>0</v>
      </c>
      <c r="K8" s="57">
        <v>0</v>
      </c>
      <c r="L8" s="58">
        <v>4</v>
      </c>
      <c r="M8" s="35">
        <v>0</v>
      </c>
      <c r="N8" s="59">
        <v>0</v>
      </c>
      <c r="O8" s="36">
        <f>SUM(Q8,S8,W8,AA8,AG8,AL8,AP8)</f>
        <v>0</v>
      </c>
      <c r="P8" s="37">
        <f>SUM(T8,Y8,AB8,AF8,AH8,AJ8,AM8,AR8)</f>
        <v>28</v>
      </c>
      <c r="Q8" s="38">
        <f>SUM(U8,X8,Z8, AC8, AE8, AI8, AK8, AN8, AQ8)</f>
        <v>0</v>
      </c>
      <c r="R8" s="39">
        <f>SUM(V8,AO8, AD8)</f>
        <v>0</v>
      </c>
      <c r="S8" s="40"/>
      <c r="T8" s="41"/>
      <c r="U8" s="42"/>
      <c r="V8" s="43"/>
      <c r="W8" s="41"/>
      <c r="X8" s="42"/>
      <c r="Y8" s="44"/>
      <c r="Z8" s="43"/>
      <c r="AA8" s="44"/>
      <c r="AB8" s="42"/>
      <c r="AC8" s="41"/>
      <c r="AD8" s="42"/>
      <c r="AE8" s="43"/>
      <c r="AF8" s="44"/>
      <c r="AG8" s="45"/>
      <c r="AH8" s="41"/>
      <c r="AI8" s="43"/>
      <c r="AJ8" s="42">
        <v>8</v>
      </c>
      <c r="AK8" s="44"/>
      <c r="AL8" s="44"/>
      <c r="AM8" s="41"/>
      <c r="AN8" s="42"/>
      <c r="AO8" s="43"/>
      <c r="AP8" s="44"/>
      <c r="AQ8" s="42"/>
      <c r="AR8" s="46">
        <v>20</v>
      </c>
      <c r="AS8" s="41"/>
      <c r="AT8" s="44"/>
      <c r="AU8" s="41"/>
      <c r="AV8" s="44"/>
      <c r="AW8" s="41"/>
      <c r="AX8" s="42"/>
      <c r="AY8" s="43"/>
      <c r="AZ8" s="41"/>
      <c r="BA8" s="41"/>
    </row>
    <row r="9" spans="1:53" x14ac:dyDescent="0.25">
      <c r="A9" s="27" t="s">
        <v>627</v>
      </c>
      <c r="B9" s="55" t="s">
        <v>72</v>
      </c>
      <c r="C9" s="49" t="s">
        <v>690</v>
      </c>
      <c r="D9" s="49" t="s">
        <v>198</v>
      </c>
      <c r="E9" s="49" t="s">
        <v>691</v>
      </c>
      <c r="F9" s="50">
        <f>SUMPRODUCT(($A:$A=racers6[[#This Row],[Cat]])*($G:$G&gt;racers6[[#This Row],[2017 ARC Series Points]]))+1</f>
        <v>8</v>
      </c>
      <c r="G9" s="36">
        <f>SUM(O9,P9,R9)</f>
        <v>25</v>
      </c>
      <c r="H9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25</v>
      </c>
      <c r="I9" s="33">
        <v>0</v>
      </c>
      <c r="J9" s="33">
        <v>0</v>
      </c>
      <c r="K9" s="57">
        <v>0</v>
      </c>
      <c r="L9" s="58">
        <v>2</v>
      </c>
      <c r="M9" s="35">
        <v>0</v>
      </c>
      <c r="N9" s="59">
        <v>0</v>
      </c>
      <c r="O9" s="36">
        <f>SUM(Q9,S9,W9,AA9,AG9,AL9,AP9)</f>
        <v>10</v>
      </c>
      <c r="P9" s="37">
        <f>SUM(T9,Y9,AB9,AF9,AH9,AJ9,AM9,AR9)</f>
        <v>15</v>
      </c>
      <c r="Q9" s="38">
        <f>SUM(U9,X9,Z9, AC9, AE9, AI9, AK9, AN9, AQ9)</f>
        <v>0</v>
      </c>
      <c r="R9" s="39">
        <f>SUM(V9,AO9, AD9)</f>
        <v>0</v>
      </c>
      <c r="S9" s="53"/>
      <c r="T9" s="41"/>
      <c r="U9" s="42"/>
      <c r="V9" s="43"/>
      <c r="W9" s="41"/>
      <c r="X9" s="42"/>
      <c r="Y9" s="54"/>
      <c r="Z9" s="43"/>
      <c r="AA9" s="54"/>
      <c r="AB9" s="42"/>
      <c r="AC9" s="41"/>
      <c r="AD9" s="42"/>
      <c r="AE9" s="42"/>
      <c r="AF9" s="54"/>
      <c r="AG9" s="45"/>
      <c r="AH9" s="41"/>
      <c r="AI9" s="43"/>
      <c r="AJ9" s="42"/>
      <c r="AK9" s="54"/>
      <c r="AL9" s="44"/>
      <c r="AM9" s="41"/>
      <c r="AN9" s="42"/>
      <c r="AO9" s="43"/>
      <c r="AP9" s="44">
        <v>10</v>
      </c>
      <c r="AQ9" s="42"/>
      <c r="AR9" s="46">
        <v>15</v>
      </c>
      <c r="AS9" s="41"/>
      <c r="AT9" s="54"/>
      <c r="AU9" s="41"/>
      <c r="AV9" s="54"/>
      <c r="AW9" s="41"/>
      <c r="AX9" s="42"/>
      <c r="AY9" s="43"/>
      <c r="AZ9" s="41"/>
      <c r="BA9" s="41"/>
    </row>
    <row r="10" spans="1:53" x14ac:dyDescent="0.25">
      <c r="A10" s="27" t="s">
        <v>627</v>
      </c>
      <c r="B10" s="28" t="s">
        <v>72</v>
      </c>
      <c r="C10" s="29" t="s">
        <v>908</v>
      </c>
      <c r="D10" s="29" t="s">
        <v>101</v>
      </c>
      <c r="E10" s="29" t="s">
        <v>56</v>
      </c>
      <c r="F10" s="30">
        <f>SUMPRODUCT(($A:$A=racers6[[#This Row],[Cat]])*($G:$G&gt;racers6[[#This Row],[2017 ARC Series Points]]))+1</f>
        <v>9</v>
      </c>
      <c r="G10" s="31">
        <f>SUM(O10,P10,R10)</f>
        <v>23</v>
      </c>
      <c r="H10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23</v>
      </c>
      <c r="I10" s="33">
        <v>0</v>
      </c>
      <c r="J10" s="33">
        <v>0</v>
      </c>
      <c r="K10" s="185">
        <v>0</v>
      </c>
      <c r="L10" s="186">
        <v>0</v>
      </c>
      <c r="M10" s="35">
        <v>0</v>
      </c>
      <c r="N10" s="59">
        <v>0</v>
      </c>
      <c r="O10" s="36">
        <f>SUM(Q10,S10,W10,AA10,AG10,AL10,AP10)</f>
        <v>15</v>
      </c>
      <c r="P10" s="37">
        <f>SUM(T10,Y10,AB10,AF10,AH10,AJ10,AM10,AR10)</f>
        <v>8</v>
      </c>
      <c r="Q10" s="38">
        <f>SUM(U10,X10,Z10, AC10, AE10, AI10, AK10, AN10, AQ10)</f>
        <v>0</v>
      </c>
      <c r="R10" s="39">
        <f>SUM(V10,AO10, AD10)</f>
        <v>0</v>
      </c>
      <c r="S10" s="40"/>
      <c r="T10" s="41"/>
      <c r="U10" s="42"/>
      <c r="V10" s="43"/>
      <c r="W10" s="41"/>
      <c r="X10" s="42"/>
      <c r="Y10" s="44"/>
      <c r="Z10" s="43"/>
      <c r="AA10" s="44"/>
      <c r="AB10" s="42">
        <v>4</v>
      </c>
      <c r="AC10" s="41"/>
      <c r="AD10" s="42"/>
      <c r="AE10" s="42"/>
      <c r="AF10" s="44"/>
      <c r="AG10" s="45"/>
      <c r="AH10" s="41">
        <v>4</v>
      </c>
      <c r="AI10" s="43"/>
      <c r="AJ10" s="42"/>
      <c r="AK10" s="44"/>
      <c r="AL10" s="44"/>
      <c r="AM10" s="41"/>
      <c r="AN10" s="42"/>
      <c r="AO10" s="43"/>
      <c r="AP10" s="44">
        <v>15</v>
      </c>
      <c r="AQ10" s="42"/>
      <c r="AR10" s="46"/>
      <c r="AS10" s="41"/>
      <c r="AT10" s="44"/>
      <c r="AU10" s="41"/>
      <c r="AV10" s="44"/>
      <c r="AW10" s="41"/>
      <c r="AX10" s="42"/>
      <c r="AY10" s="43"/>
      <c r="AZ10" s="41"/>
      <c r="BA10" s="41"/>
    </row>
    <row r="11" spans="1:53" x14ac:dyDescent="0.25">
      <c r="A11" s="47" t="s">
        <v>627</v>
      </c>
      <c r="B11" s="48" t="s">
        <v>72</v>
      </c>
      <c r="C11" s="49" t="s">
        <v>385</v>
      </c>
      <c r="D11" s="49" t="s">
        <v>77</v>
      </c>
      <c r="E11" s="49" t="s">
        <v>446</v>
      </c>
      <c r="F11" s="50">
        <f>SUMPRODUCT(($A:$A=racers6[[#This Row],[Cat]])*($G:$G&gt;racers6[[#This Row],[2017 ARC Series Points]]))+1</f>
        <v>10</v>
      </c>
      <c r="G11" s="36">
        <f>SUM(O11,P11,R11)</f>
        <v>20</v>
      </c>
      <c r="H11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29</v>
      </c>
      <c r="I11" s="33">
        <v>10</v>
      </c>
      <c r="J11" s="33">
        <v>0</v>
      </c>
      <c r="K11" s="57">
        <v>0</v>
      </c>
      <c r="L11" s="58">
        <v>0</v>
      </c>
      <c r="M11" s="35">
        <v>0</v>
      </c>
      <c r="N11" s="59">
        <v>0</v>
      </c>
      <c r="O11" s="36">
        <f>SUM(Q11,S11,W11,AA11,AG11,AL11,AP11)</f>
        <v>4</v>
      </c>
      <c r="P11" s="37">
        <f>SUM(T11,Y11,AB11,AF11,AH11,AJ11,AM11,AR11)</f>
        <v>16</v>
      </c>
      <c r="Q11" s="38">
        <f>SUM(U11,X11,Z11, AC11, AE11, AI11, AK11, AN11, AQ11)</f>
        <v>4</v>
      </c>
      <c r="R11" s="39">
        <f>SUM(V11,AO11, AD11)</f>
        <v>0</v>
      </c>
      <c r="S11" s="53"/>
      <c r="T11" s="41"/>
      <c r="U11" s="42"/>
      <c r="V11" s="43"/>
      <c r="W11" s="41"/>
      <c r="X11" s="42"/>
      <c r="Y11" s="54"/>
      <c r="Z11" s="43"/>
      <c r="AA11" s="54"/>
      <c r="AB11" s="42"/>
      <c r="AC11" s="41">
        <v>4</v>
      </c>
      <c r="AD11" s="42"/>
      <c r="AE11" s="42"/>
      <c r="AF11" s="54"/>
      <c r="AG11" s="45"/>
      <c r="AH11" s="41"/>
      <c r="AI11" s="43"/>
      <c r="AJ11" s="42">
        <v>10</v>
      </c>
      <c r="AK11" s="54"/>
      <c r="AL11" s="44"/>
      <c r="AM11" s="41">
        <v>6</v>
      </c>
      <c r="AN11" s="42"/>
      <c r="AO11" s="43"/>
      <c r="AP11" s="44"/>
      <c r="AQ11" s="42"/>
      <c r="AR11" s="46"/>
      <c r="AS11" s="41"/>
      <c r="AT11" s="54"/>
      <c r="AU11" s="41"/>
      <c r="AV11" s="54"/>
      <c r="AW11" s="41"/>
      <c r="AX11" s="42"/>
      <c r="AY11" s="43"/>
      <c r="AZ11" s="41"/>
      <c r="BA11" s="41"/>
    </row>
    <row r="12" spans="1:53" x14ac:dyDescent="0.25">
      <c r="A12" s="404" t="s">
        <v>627</v>
      </c>
      <c r="B12" s="405" t="s">
        <v>72</v>
      </c>
      <c r="C12" s="403" t="s">
        <v>977</v>
      </c>
      <c r="D12" s="403" t="s">
        <v>777</v>
      </c>
      <c r="E12" s="403" t="s">
        <v>123</v>
      </c>
      <c r="F12" s="406">
        <f>SUMPRODUCT(($A:$A=racers6[[#This Row],[Cat]])*($G:$G&gt;racers6[[#This Row],[2017 ARC Series Points]]))+1</f>
        <v>10</v>
      </c>
      <c r="G12" s="407">
        <f>SUM(O12,P12,R12)</f>
        <v>20</v>
      </c>
      <c r="H12" s="408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20</v>
      </c>
      <c r="I12" s="409">
        <v>0</v>
      </c>
      <c r="J12" s="409">
        <v>0</v>
      </c>
      <c r="K12" s="410">
        <v>0</v>
      </c>
      <c r="L12" s="411">
        <v>0</v>
      </c>
      <c r="M12" s="412">
        <v>0</v>
      </c>
      <c r="N12" s="413">
        <v>0</v>
      </c>
      <c r="O12" s="414">
        <f>SUM(Q12,S12,W12,AA12,AG12,AL12,AP12)</f>
        <v>20</v>
      </c>
      <c r="P12" s="415">
        <f>SUM(T12,Y12,AB12,AF12,AH12,AJ12,AM12,AR12)</f>
        <v>0</v>
      </c>
      <c r="Q12" s="416">
        <f>SUM(U12,X12,Z12, AC12, AE12, AI12, AK12, AN12, AQ12)</f>
        <v>20</v>
      </c>
      <c r="R12" s="417">
        <f>SUM(V12,AO12, AD12)</f>
        <v>0</v>
      </c>
      <c r="S12" s="418"/>
      <c r="T12" s="419"/>
      <c r="U12" s="420"/>
      <c r="V12" s="421"/>
      <c r="W12" s="419"/>
      <c r="X12" s="420"/>
      <c r="Y12" s="422"/>
      <c r="Z12" s="421"/>
      <c r="AA12" s="422"/>
      <c r="AB12" s="420"/>
      <c r="AC12" s="419"/>
      <c r="AD12" s="420"/>
      <c r="AE12" s="420"/>
      <c r="AF12" s="422"/>
      <c r="AG12" s="423"/>
      <c r="AH12" s="419"/>
      <c r="AI12" s="421"/>
      <c r="AJ12" s="420"/>
      <c r="AK12" s="422"/>
      <c r="AL12" s="422"/>
      <c r="AM12" s="419"/>
      <c r="AN12" s="420"/>
      <c r="AO12" s="421"/>
      <c r="AP12" s="422"/>
      <c r="AQ12" s="42">
        <v>20</v>
      </c>
      <c r="AR12" s="424"/>
      <c r="AS12" s="419"/>
      <c r="AT12" s="422"/>
      <c r="AU12" s="419"/>
      <c r="AV12" s="422"/>
      <c r="AW12" s="419"/>
      <c r="AX12" s="420"/>
      <c r="AY12" s="421"/>
      <c r="AZ12" s="419"/>
      <c r="BA12" s="419"/>
    </row>
    <row r="13" spans="1:53" x14ac:dyDescent="0.25">
      <c r="A13" s="27" t="s">
        <v>627</v>
      </c>
      <c r="B13" s="55" t="s">
        <v>72</v>
      </c>
      <c r="C13" s="49" t="s">
        <v>675</v>
      </c>
      <c r="D13" s="49" t="s">
        <v>676</v>
      </c>
      <c r="E13" s="49" t="s">
        <v>114</v>
      </c>
      <c r="F13" s="30">
        <f>SUMPRODUCT(($A:$A=racers6[[#This Row],[Cat]])*($G:$G&gt;racers6[[#This Row],[2017 ARC Series Points]]))+1</f>
        <v>12</v>
      </c>
      <c r="G13" s="36">
        <f>SUM(O13,P13,R13)</f>
        <v>18</v>
      </c>
      <c r="H13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26</v>
      </c>
      <c r="I13" s="33">
        <v>0</v>
      </c>
      <c r="J13" s="33">
        <v>0</v>
      </c>
      <c r="K13" s="57">
        <v>8</v>
      </c>
      <c r="L13" s="58">
        <v>0</v>
      </c>
      <c r="M13" s="35">
        <v>0</v>
      </c>
      <c r="N13" s="59">
        <v>0</v>
      </c>
      <c r="O13" s="36">
        <f>SUM(Q13,S13,W13,AA13,AG13,AL13,AP13)</f>
        <v>18</v>
      </c>
      <c r="P13" s="37">
        <f>SUM(T13,Y13,AB13,AF13,AH13,AJ13,AM13,AR13)</f>
        <v>0</v>
      </c>
      <c r="Q13" s="38">
        <f>SUM(U13,X13,Z13, AC13, AE13, AI13, AK13, AN13, AQ13)</f>
        <v>18</v>
      </c>
      <c r="R13" s="39">
        <f>SUM(V13,AO13, AD13)</f>
        <v>0</v>
      </c>
      <c r="S13" s="40"/>
      <c r="T13" s="41"/>
      <c r="U13" s="42"/>
      <c r="V13" s="43"/>
      <c r="W13" s="41"/>
      <c r="X13" s="42">
        <v>10</v>
      </c>
      <c r="Y13" s="44"/>
      <c r="Z13" s="43"/>
      <c r="AA13" s="44"/>
      <c r="AB13" s="42"/>
      <c r="AC13" s="41"/>
      <c r="AD13" s="42"/>
      <c r="AE13" s="335">
        <v>8</v>
      </c>
      <c r="AF13" s="44"/>
      <c r="AG13" s="45"/>
      <c r="AH13" s="41"/>
      <c r="AI13" s="43"/>
      <c r="AJ13" s="42"/>
      <c r="AK13" s="44"/>
      <c r="AL13" s="44"/>
      <c r="AM13" s="41"/>
      <c r="AN13" s="42"/>
      <c r="AO13" s="43"/>
      <c r="AP13" s="44"/>
      <c r="AQ13" s="42"/>
      <c r="AR13" s="46"/>
      <c r="AS13" s="41"/>
      <c r="AT13" s="44"/>
      <c r="AU13" s="41"/>
      <c r="AV13" s="44"/>
      <c r="AW13" s="41"/>
      <c r="AX13" s="42"/>
      <c r="AY13" s="43"/>
      <c r="AZ13" s="41"/>
      <c r="BA13" s="41"/>
    </row>
    <row r="14" spans="1:53" s="378" customFormat="1" x14ac:dyDescent="0.25">
      <c r="A14" s="27" t="s">
        <v>627</v>
      </c>
      <c r="B14" s="28" t="s">
        <v>72</v>
      </c>
      <c r="C14" s="29" t="s">
        <v>909</v>
      </c>
      <c r="D14" s="29" t="s">
        <v>648</v>
      </c>
      <c r="E14" s="29" t="s">
        <v>123</v>
      </c>
      <c r="F14" s="30">
        <f>SUMPRODUCT(($A:$A=racers6[[#This Row],[Cat]])*($G:$G&gt;racers6[[#This Row],[2017 ARC Series Points]]))+1</f>
        <v>13</v>
      </c>
      <c r="G14" s="31">
        <f>SUM(O14,P14,R14)</f>
        <v>16</v>
      </c>
      <c r="H14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14" s="33">
        <v>0</v>
      </c>
      <c r="J14" s="33">
        <v>0</v>
      </c>
      <c r="K14" s="185">
        <v>0</v>
      </c>
      <c r="L14" s="186">
        <v>0</v>
      </c>
      <c r="M14" s="35">
        <v>0</v>
      </c>
      <c r="N14" s="59">
        <v>0</v>
      </c>
      <c r="O14" s="36">
        <f>SUM(Q14,S14,W14,AA14,AG14,AL14,AP14)</f>
        <v>10</v>
      </c>
      <c r="P14" s="37">
        <f>SUM(T14,Y14,AB14,AF14,AH14,AJ14,AM14,AR14)</f>
        <v>0</v>
      </c>
      <c r="Q14" s="38">
        <f>SUM(U14,X14,Z14, AC14, AE14, AI14, AK14, AN14, AQ14)</f>
        <v>0</v>
      </c>
      <c r="R14" s="39">
        <f>SUM(V14,AO14, AD14)</f>
        <v>6</v>
      </c>
      <c r="S14" s="40"/>
      <c r="T14" s="41"/>
      <c r="U14" s="42"/>
      <c r="V14" s="43"/>
      <c r="W14" s="41"/>
      <c r="X14" s="42"/>
      <c r="Y14" s="44"/>
      <c r="Z14" s="43"/>
      <c r="AA14" s="44">
        <v>10</v>
      </c>
      <c r="AB14" s="42"/>
      <c r="AC14" s="41"/>
      <c r="AD14" s="42">
        <v>6</v>
      </c>
      <c r="AE14" s="42"/>
      <c r="AF14" s="44"/>
      <c r="AG14" s="45"/>
      <c r="AH14" s="41"/>
      <c r="AI14" s="43"/>
      <c r="AJ14" s="42"/>
      <c r="AK14" s="44"/>
      <c r="AL14" s="44"/>
      <c r="AM14" s="41"/>
      <c r="AN14" s="42"/>
      <c r="AO14" s="43"/>
      <c r="AP14" s="44"/>
      <c r="AQ14" s="42"/>
      <c r="AR14" s="46"/>
      <c r="AS14" s="41"/>
      <c r="AT14" s="44"/>
      <c r="AU14" s="41"/>
      <c r="AV14" s="44"/>
      <c r="AW14" s="41"/>
      <c r="AX14" s="42"/>
      <c r="AY14" s="43"/>
      <c r="AZ14" s="41"/>
      <c r="BA14" s="41"/>
    </row>
    <row r="15" spans="1:53" x14ac:dyDescent="0.25">
      <c r="A15" s="27" t="s">
        <v>627</v>
      </c>
      <c r="B15" s="28" t="s">
        <v>72</v>
      </c>
      <c r="C15" s="29" t="s">
        <v>821</v>
      </c>
      <c r="D15" s="29" t="s">
        <v>822</v>
      </c>
      <c r="E15" s="29" t="s">
        <v>89</v>
      </c>
      <c r="F15" s="30">
        <f>SUMPRODUCT(($A:$A=racers6[[#This Row],[Cat]])*($G:$G&gt;racers6[[#This Row],[2017 ARC Series Points]]))+1</f>
        <v>14</v>
      </c>
      <c r="G15" s="36">
        <f>SUM(O15,P15,R15)</f>
        <v>15</v>
      </c>
      <c r="H15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15</v>
      </c>
      <c r="I15" s="33">
        <v>0</v>
      </c>
      <c r="J15" s="33">
        <v>0</v>
      </c>
      <c r="K15" s="185">
        <v>0</v>
      </c>
      <c r="L15" s="186">
        <v>0</v>
      </c>
      <c r="M15" s="35">
        <v>0</v>
      </c>
      <c r="N15" s="59">
        <v>0</v>
      </c>
      <c r="O15" s="36">
        <f>SUM(Q15,S15,W15,AA15,AG15,AL15,AP15)</f>
        <v>15</v>
      </c>
      <c r="P15" s="37">
        <f>SUM(T15,Y15,AB15,AF15,AH15,AJ15,AM15,AR15)</f>
        <v>0</v>
      </c>
      <c r="Q15" s="38">
        <f>SUM(U15,X15,Z15, AC15, AE15, AI15, AK15, AN15, AQ15)</f>
        <v>0</v>
      </c>
      <c r="R15" s="39">
        <f>SUM(V15,AO15, AD15)</f>
        <v>0</v>
      </c>
      <c r="S15" s="40">
        <v>15</v>
      </c>
      <c r="T15" s="41"/>
      <c r="U15" s="42"/>
      <c r="V15" s="43"/>
      <c r="W15" s="41"/>
      <c r="X15" s="42"/>
      <c r="Y15" s="44"/>
      <c r="Z15" s="43"/>
      <c r="AA15" s="44"/>
      <c r="AB15" s="42"/>
      <c r="AC15" s="41"/>
      <c r="AD15" s="42"/>
      <c r="AE15" s="42"/>
      <c r="AF15" s="44"/>
      <c r="AG15" s="45"/>
      <c r="AH15" s="41"/>
      <c r="AI15" s="43"/>
      <c r="AJ15" s="42"/>
      <c r="AK15" s="44"/>
      <c r="AL15" s="44"/>
      <c r="AM15" s="41"/>
      <c r="AN15" s="42"/>
      <c r="AO15" s="43"/>
      <c r="AP15" s="44"/>
      <c r="AQ15" s="42"/>
      <c r="AR15" s="46"/>
      <c r="AS15" s="41"/>
      <c r="AT15" s="44"/>
      <c r="AU15" s="41"/>
      <c r="AV15" s="44"/>
      <c r="AW15" s="41"/>
      <c r="AX15" s="42"/>
      <c r="AY15" s="43"/>
      <c r="AZ15" s="41"/>
      <c r="BA15" s="41"/>
    </row>
    <row r="16" spans="1:53" x14ac:dyDescent="0.25">
      <c r="A16" s="27" t="s">
        <v>627</v>
      </c>
      <c r="B16" s="28" t="s">
        <v>72</v>
      </c>
      <c r="C16" s="29" t="s">
        <v>857</v>
      </c>
      <c r="D16" s="29" t="s">
        <v>164</v>
      </c>
      <c r="E16" s="29" t="s">
        <v>630</v>
      </c>
      <c r="F16" s="30">
        <f>SUMPRODUCT(($A:$A=racers6[[#This Row],[Cat]])*($G:$G&gt;racers6[[#This Row],[2017 ARC Series Points]]))+1</f>
        <v>15</v>
      </c>
      <c r="G16" s="31">
        <f>SUM(O16,P16,R16)</f>
        <v>12</v>
      </c>
      <c r="H16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12</v>
      </c>
      <c r="I16" s="33">
        <v>0</v>
      </c>
      <c r="J16" s="33">
        <v>0</v>
      </c>
      <c r="K16" s="185">
        <v>0</v>
      </c>
      <c r="L16" s="186">
        <v>0</v>
      </c>
      <c r="M16" s="35">
        <v>0</v>
      </c>
      <c r="N16" s="59">
        <v>0</v>
      </c>
      <c r="O16" s="36">
        <f>SUM(Q16,S16,W16,AA16,AG16,AL16,AP16)</f>
        <v>12</v>
      </c>
      <c r="P16" s="37">
        <f>SUM(T16,Y16,AB16,AF16,AH16,AJ16,AM16,AR16)</f>
        <v>0</v>
      </c>
      <c r="Q16" s="38">
        <f>SUM(U16,X16,Z16, AC16, AE16, AI16, AK16, AN16, AQ16)</f>
        <v>0</v>
      </c>
      <c r="R16" s="39">
        <f>SUM(V16,AO16, AD16)</f>
        <v>0</v>
      </c>
      <c r="S16" s="40"/>
      <c r="T16" s="41"/>
      <c r="U16" s="42"/>
      <c r="V16" s="43"/>
      <c r="W16" s="41">
        <v>12</v>
      </c>
      <c r="X16" s="42"/>
      <c r="Y16" s="44"/>
      <c r="Z16" s="43"/>
      <c r="AA16" s="44"/>
      <c r="AB16" s="42"/>
      <c r="AC16" s="41"/>
      <c r="AD16" s="42"/>
      <c r="AE16" s="42"/>
      <c r="AF16" s="44"/>
      <c r="AG16" s="45"/>
      <c r="AH16" s="41"/>
      <c r="AI16" s="43"/>
      <c r="AJ16" s="42"/>
      <c r="AK16" s="44"/>
      <c r="AL16" s="44"/>
      <c r="AM16" s="41"/>
      <c r="AN16" s="42"/>
      <c r="AO16" s="43"/>
      <c r="AP16" s="44"/>
      <c r="AQ16" s="42"/>
      <c r="AR16" s="46"/>
      <c r="AS16" s="41"/>
      <c r="AT16" s="44"/>
      <c r="AU16" s="41"/>
      <c r="AV16" s="44"/>
      <c r="AW16" s="41"/>
      <c r="AX16" s="42"/>
      <c r="AY16" s="43"/>
      <c r="AZ16" s="41"/>
      <c r="BA16" s="41"/>
    </row>
    <row r="17" spans="1:53" x14ac:dyDescent="0.25">
      <c r="A17" s="27" t="s">
        <v>627</v>
      </c>
      <c r="B17" s="55" t="s">
        <v>72</v>
      </c>
      <c r="C17" s="49" t="s">
        <v>660</v>
      </c>
      <c r="D17" s="49" t="s">
        <v>432</v>
      </c>
      <c r="E17" s="49" t="s">
        <v>70</v>
      </c>
      <c r="F17" s="30">
        <f>SUMPRODUCT(($A:$A=racers6[[#This Row],[Cat]])*($G:$G&gt;racers6[[#This Row],[2017 ARC Series Points]]))+1</f>
        <v>15</v>
      </c>
      <c r="G17" s="36">
        <f>SUM(O17,P17,R17)</f>
        <v>12</v>
      </c>
      <c r="H17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15</v>
      </c>
      <c r="I17" s="33">
        <v>0</v>
      </c>
      <c r="J17" s="33">
        <v>0</v>
      </c>
      <c r="K17" s="57">
        <v>0</v>
      </c>
      <c r="L17" s="58">
        <v>15</v>
      </c>
      <c r="M17" s="35">
        <v>0</v>
      </c>
      <c r="N17" s="59">
        <v>0</v>
      </c>
      <c r="O17" s="36">
        <f>SUM(Q17,S17,W17,AA17,AG17,AL17,AP17)</f>
        <v>0</v>
      </c>
      <c r="P17" s="37">
        <f>SUM(T17,Y17,AB17,AF17,AH17,AJ17,AM17,AR17)</f>
        <v>12</v>
      </c>
      <c r="Q17" s="38">
        <f>SUM(U17,X17,Z17, AC17, AE17, AI17, AK17, AN17, AQ17)</f>
        <v>0</v>
      </c>
      <c r="R17" s="39">
        <f>SUM(V17,AO17, AD17)</f>
        <v>0</v>
      </c>
      <c r="S17" s="40"/>
      <c r="T17" s="41"/>
      <c r="U17" s="42"/>
      <c r="V17" s="43"/>
      <c r="W17" s="41"/>
      <c r="X17" s="42"/>
      <c r="Y17" s="44"/>
      <c r="Z17" s="43"/>
      <c r="AA17" s="44"/>
      <c r="AB17" s="42"/>
      <c r="AC17" s="41"/>
      <c r="AD17" s="42"/>
      <c r="AE17" s="43"/>
      <c r="AF17" s="44">
        <v>12</v>
      </c>
      <c r="AG17" s="45"/>
      <c r="AH17" s="41"/>
      <c r="AI17" s="43"/>
      <c r="AJ17" s="42"/>
      <c r="AK17" s="44"/>
      <c r="AL17" s="44"/>
      <c r="AM17" s="41"/>
      <c r="AN17" s="42"/>
      <c r="AO17" s="43"/>
      <c r="AP17" s="44"/>
      <c r="AQ17" s="42"/>
      <c r="AR17" s="46"/>
      <c r="AS17" s="41"/>
      <c r="AT17" s="44"/>
      <c r="AU17" s="41"/>
      <c r="AV17" s="44"/>
      <c r="AW17" s="41"/>
      <c r="AX17" s="42"/>
      <c r="AY17" s="43"/>
      <c r="AZ17" s="41"/>
      <c r="BA17" s="41"/>
    </row>
    <row r="18" spans="1:53" x14ac:dyDescent="0.25">
      <c r="A18" s="27" t="s">
        <v>627</v>
      </c>
      <c r="B18" s="28" t="s">
        <v>72</v>
      </c>
      <c r="C18" s="29" t="s">
        <v>958</v>
      </c>
      <c r="D18" s="29" t="s">
        <v>959</v>
      </c>
      <c r="E18" s="29" t="s">
        <v>401</v>
      </c>
      <c r="F18" s="30">
        <f>SUMPRODUCT(($A:$A=racers6[[#This Row],[Cat]])*($G:$G&gt;racers6[[#This Row],[2017 ARC Series Points]]))+1</f>
        <v>15</v>
      </c>
      <c r="G18" s="31">
        <f>SUM(O18,P18,R18)</f>
        <v>12</v>
      </c>
      <c r="H18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12</v>
      </c>
      <c r="I18" s="33">
        <v>0</v>
      </c>
      <c r="J18" s="33">
        <v>0</v>
      </c>
      <c r="K18" s="185">
        <v>0</v>
      </c>
      <c r="L18" s="186">
        <v>0</v>
      </c>
      <c r="M18" s="35">
        <v>0</v>
      </c>
      <c r="N18" s="59">
        <v>0</v>
      </c>
      <c r="O18" s="36">
        <f>SUM(Q18,S18,W18,AA18,AG18,AL18,AP18)</f>
        <v>12</v>
      </c>
      <c r="P18" s="37">
        <f>SUM(T18,Y18,AB18,AF18,AH18,AJ18,AM18,AR18)</f>
        <v>0</v>
      </c>
      <c r="Q18" s="38">
        <f>SUM(U18,X18,Z18, AC18, AE18, AI18, AK18, AN18, AQ18)</f>
        <v>4</v>
      </c>
      <c r="R18" s="39">
        <f>SUM(V18,AO18, AD18)</f>
        <v>0</v>
      </c>
      <c r="S18" s="40"/>
      <c r="T18" s="41"/>
      <c r="U18" s="42"/>
      <c r="V18" s="43"/>
      <c r="W18" s="41"/>
      <c r="X18" s="42"/>
      <c r="Y18" s="44"/>
      <c r="Z18" s="43"/>
      <c r="AA18" s="44"/>
      <c r="AB18" s="42"/>
      <c r="AC18" s="41"/>
      <c r="AD18" s="42"/>
      <c r="AE18" s="42"/>
      <c r="AF18" s="44"/>
      <c r="AG18" s="45"/>
      <c r="AH18" s="41"/>
      <c r="AI18" s="43"/>
      <c r="AJ18" s="42"/>
      <c r="AK18" s="44"/>
      <c r="AL18" s="44">
        <v>8</v>
      </c>
      <c r="AM18" s="41"/>
      <c r="AN18" s="42">
        <v>4</v>
      </c>
      <c r="AO18" s="43"/>
      <c r="AP18" s="44"/>
      <c r="AQ18" s="42"/>
      <c r="AR18" s="46"/>
      <c r="AS18" s="41"/>
      <c r="AT18" s="44"/>
      <c r="AU18" s="41"/>
      <c r="AV18" s="44"/>
      <c r="AW18" s="41"/>
      <c r="AX18" s="42"/>
      <c r="AY18" s="43"/>
      <c r="AZ18" s="41"/>
      <c r="BA18" s="41"/>
    </row>
    <row r="19" spans="1:53" x14ac:dyDescent="0.25">
      <c r="A19" s="47" t="s">
        <v>627</v>
      </c>
      <c r="B19" s="48" t="s">
        <v>72</v>
      </c>
      <c r="C19" s="49" t="s">
        <v>656</v>
      </c>
      <c r="D19" s="49" t="s">
        <v>336</v>
      </c>
      <c r="E19" s="49" t="s">
        <v>141</v>
      </c>
      <c r="F19" s="50">
        <f>SUMPRODUCT(($A:$A=racers6[[#This Row],[Cat]])*($G:$G&gt;racers6[[#This Row],[2017 ARC Series Points]]))+1</f>
        <v>18</v>
      </c>
      <c r="G19" s="36">
        <f>SUM(O19,P19,R19)</f>
        <v>11</v>
      </c>
      <c r="H19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15</v>
      </c>
      <c r="I19" s="33">
        <v>0</v>
      </c>
      <c r="J19" s="33">
        <v>0</v>
      </c>
      <c r="K19" s="57">
        <v>0</v>
      </c>
      <c r="L19" s="58">
        <v>12</v>
      </c>
      <c r="M19" s="35">
        <v>0</v>
      </c>
      <c r="N19" s="59">
        <v>0</v>
      </c>
      <c r="O19" s="36">
        <f>SUM(Q19,S19,W19,AA19,AG19,AL19,AP19)</f>
        <v>0</v>
      </c>
      <c r="P19" s="37">
        <f>SUM(T19,Y19,AB19,AF19,AH19,AJ19,AM19,AR19)</f>
        <v>10</v>
      </c>
      <c r="Q19" s="38">
        <f>SUM(U19,X19,Z19, AC19, AE19, AI19, AK19, AN19, AQ19)</f>
        <v>0</v>
      </c>
      <c r="R19" s="39">
        <f>SUM(V19,AO19, AD19)</f>
        <v>1</v>
      </c>
      <c r="S19" s="53"/>
      <c r="T19" s="41"/>
      <c r="U19" s="42"/>
      <c r="V19" s="43"/>
      <c r="W19" s="41"/>
      <c r="X19" s="42"/>
      <c r="Y19" s="54"/>
      <c r="Z19" s="43"/>
      <c r="AA19" s="54"/>
      <c r="AB19" s="42">
        <v>10</v>
      </c>
      <c r="AC19" s="41"/>
      <c r="AD19" s="42">
        <v>1</v>
      </c>
      <c r="AE19" s="42"/>
      <c r="AF19" s="54"/>
      <c r="AG19" s="45"/>
      <c r="AH19" s="41"/>
      <c r="AI19" s="43"/>
      <c r="AJ19" s="42"/>
      <c r="AK19" s="54"/>
      <c r="AL19" s="44"/>
      <c r="AM19" s="41"/>
      <c r="AN19" s="42"/>
      <c r="AO19" s="43"/>
      <c r="AP19" s="44"/>
      <c r="AQ19" s="42"/>
      <c r="AR19" s="46"/>
      <c r="AS19" s="41"/>
      <c r="AT19" s="54"/>
      <c r="AU19" s="41"/>
      <c r="AV19" s="54"/>
      <c r="AW19" s="41"/>
      <c r="AX19" s="42"/>
      <c r="AY19" s="43"/>
      <c r="AZ19" s="41"/>
      <c r="BA19" s="41"/>
    </row>
    <row r="20" spans="1:53" x14ac:dyDescent="0.25">
      <c r="A20" s="27" t="s">
        <v>627</v>
      </c>
      <c r="B20" s="28" t="s">
        <v>72</v>
      </c>
      <c r="C20" s="29" t="s">
        <v>918</v>
      </c>
      <c r="D20" s="29" t="s">
        <v>919</v>
      </c>
      <c r="E20" s="29" t="s">
        <v>70</v>
      </c>
      <c r="F20" s="30">
        <f>SUMPRODUCT(($A:$A=racers6[[#This Row],[Cat]])*($G:$G&gt;racers6[[#This Row],[2017 ARC Series Points]]))+1</f>
        <v>19</v>
      </c>
      <c r="G20" s="31">
        <f>SUM(O20,P20,R20)</f>
        <v>10</v>
      </c>
      <c r="H20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20" s="33">
        <v>0</v>
      </c>
      <c r="J20" s="33">
        <v>0</v>
      </c>
      <c r="K20" s="185">
        <v>0</v>
      </c>
      <c r="L20" s="186">
        <v>0</v>
      </c>
      <c r="M20" s="35">
        <v>0</v>
      </c>
      <c r="N20" s="59">
        <v>0</v>
      </c>
      <c r="O20" s="36">
        <f>SUM(Q20,S20,W20,AA20,AG20,AL20,AP20)</f>
        <v>0</v>
      </c>
      <c r="P20" s="37">
        <f>SUM(T20,Y20,AB20,AF20,AH20,AJ20,AM20,AR20)</f>
        <v>10</v>
      </c>
      <c r="Q20" s="38">
        <f>SUM(U20,X20,Z20, AC20, AE20, AI20, AK20, AN20, AQ20)</f>
        <v>0</v>
      </c>
      <c r="R20" s="39">
        <f>SUM(V20,AO20, AD20)</f>
        <v>0</v>
      </c>
      <c r="S20" s="40"/>
      <c r="T20" s="41"/>
      <c r="U20" s="42"/>
      <c r="V20" s="43"/>
      <c r="W20" s="41"/>
      <c r="X20" s="42"/>
      <c r="Y20" s="44"/>
      <c r="Z20" s="43"/>
      <c r="AA20" s="44"/>
      <c r="AB20" s="42"/>
      <c r="AC20" s="41"/>
      <c r="AD20" s="42"/>
      <c r="AE20" s="42"/>
      <c r="AF20" s="44">
        <v>10</v>
      </c>
      <c r="AG20" s="45"/>
      <c r="AH20" s="41"/>
      <c r="AI20" s="43"/>
      <c r="AJ20" s="42"/>
      <c r="AK20" s="44"/>
      <c r="AL20" s="44"/>
      <c r="AM20" s="41"/>
      <c r="AN20" s="42"/>
      <c r="AO20" s="43"/>
      <c r="AP20" s="44"/>
      <c r="AQ20" s="42"/>
      <c r="AR20" s="46"/>
      <c r="AS20" s="41"/>
      <c r="AT20" s="44"/>
      <c r="AU20" s="41"/>
      <c r="AV20" s="44"/>
      <c r="AW20" s="41"/>
      <c r="AX20" s="42"/>
      <c r="AY20" s="43"/>
      <c r="AZ20" s="41"/>
      <c r="BA20" s="41"/>
    </row>
    <row r="21" spans="1:53" x14ac:dyDescent="0.25">
      <c r="A21" s="27" t="s">
        <v>627</v>
      </c>
      <c r="B21" s="55" t="s">
        <v>72</v>
      </c>
      <c r="C21" s="49" t="s">
        <v>709</v>
      </c>
      <c r="D21" s="49" t="s">
        <v>710</v>
      </c>
      <c r="E21" s="49" t="s">
        <v>104</v>
      </c>
      <c r="F21" s="30">
        <f>SUMPRODUCT(($A:$A=racers6[[#This Row],[Cat]])*($G:$G&gt;racers6[[#This Row],[2017 ARC Series Points]]))+1</f>
        <v>19</v>
      </c>
      <c r="G21" s="36">
        <f>SUM(O21,P21,R21)</f>
        <v>10</v>
      </c>
      <c r="H21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18</v>
      </c>
      <c r="I21" s="33">
        <v>0</v>
      </c>
      <c r="J21" s="33">
        <v>10</v>
      </c>
      <c r="K21" s="57">
        <v>0</v>
      </c>
      <c r="L21" s="58">
        <v>0</v>
      </c>
      <c r="M21" s="35">
        <v>0</v>
      </c>
      <c r="N21" s="59">
        <v>0</v>
      </c>
      <c r="O21" s="36">
        <f>SUM(Q21,S21,W21,AA21,AG21,AL21,AP21)</f>
        <v>0</v>
      </c>
      <c r="P21" s="37">
        <f>SUM(T21,Y21,AB21,AF21,AH21,AJ21,AM21,AR21)</f>
        <v>8</v>
      </c>
      <c r="Q21" s="38">
        <f>SUM(U21,X21,Z21, AC21, AE21, AI21, AK21, AN21, AQ21)</f>
        <v>0</v>
      </c>
      <c r="R21" s="39">
        <f>SUM(V21,AO21, AD21)</f>
        <v>2</v>
      </c>
      <c r="S21" s="40"/>
      <c r="T21" s="41"/>
      <c r="U21" s="42"/>
      <c r="V21" s="43"/>
      <c r="W21" s="41"/>
      <c r="X21" s="42"/>
      <c r="Y21" s="44"/>
      <c r="Z21" s="43"/>
      <c r="AA21" s="44"/>
      <c r="AB21" s="42"/>
      <c r="AC21" s="41"/>
      <c r="AD21" s="42"/>
      <c r="AE21" s="43"/>
      <c r="AF21" s="44"/>
      <c r="AG21" s="45"/>
      <c r="AH21" s="41"/>
      <c r="AI21" s="43"/>
      <c r="AJ21" s="42"/>
      <c r="AK21" s="44"/>
      <c r="AL21" s="44"/>
      <c r="AM21" s="41">
        <v>8</v>
      </c>
      <c r="AN21" s="42"/>
      <c r="AO21" s="43">
        <v>2</v>
      </c>
      <c r="AP21" s="44"/>
      <c r="AQ21" s="42"/>
      <c r="AR21" s="46"/>
      <c r="AS21" s="41"/>
      <c r="AT21" s="44"/>
      <c r="AU21" s="41"/>
      <c r="AV21" s="44"/>
      <c r="AW21" s="41"/>
      <c r="AX21" s="42"/>
      <c r="AY21" s="43"/>
      <c r="AZ21" s="41"/>
      <c r="BA21" s="41"/>
    </row>
    <row r="22" spans="1:53" s="378" customFormat="1" ht="15.75" customHeight="1" x14ac:dyDescent="0.25">
      <c r="A22" s="27" t="s">
        <v>627</v>
      </c>
      <c r="B22" s="28" t="s">
        <v>72</v>
      </c>
      <c r="C22" s="29" t="s">
        <v>978</v>
      </c>
      <c r="D22" s="29" t="s">
        <v>979</v>
      </c>
      <c r="E22" s="29" t="s">
        <v>123</v>
      </c>
      <c r="F22" s="30">
        <f>SUMPRODUCT(($A:$A=racers6[[#This Row],[Cat]])*($G:$G&gt;racers6[[#This Row],[2017 ARC Series Points]]))+1</f>
        <v>19</v>
      </c>
      <c r="G22" s="31">
        <f>SUM(O22,P22,R22)</f>
        <v>10</v>
      </c>
      <c r="H22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22" s="33">
        <v>0</v>
      </c>
      <c r="J22" s="33">
        <v>0</v>
      </c>
      <c r="K22" s="185">
        <v>0</v>
      </c>
      <c r="L22" s="186">
        <v>0</v>
      </c>
      <c r="M22" s="35">
        <v>0</v>
      </c>
      <c r="N22" s="59">
        <v>0</v>
      </c>
      <c r="O22" s="36">
        <f>SUM(Q22,S22,W22,AA22,AG22,AL22,AP22)</f>
        <v>10</v>
      </c>
      <c r="P22" s="37">
        <f>SUM(T22,Y22,AB22,AF22,AH22,AJ22,AM22,AR22)</f>
        <v>0</v>
      </c>
      <c r="Q22" s="38">
        <f>SUM(U22,X22,Z22, AC22, AE22, AI22, AK22, AN22, AQ22)</f>
        <v>10</v>
      </c>
      <c r="R22" s="39">
        <f>SUM(V22,AO22, AD22)</f>
        <v>0</v>
      </c>
      <c r="S22" s="40"/>
      <c r="T22" s="41"/>
      <c r="U22" s="42"/>
      <c r="V22" s="43"/>
      <c r="W22" s="41"/>
      <c r="X22" s="42"/>
      <c r="Y22" s="44"/>
      <c r="Z22" s="43"/>
      <c r="AA22" s="44"/>
      <c r="AB22" s="42"/>
      <c r="AC22" s="41"/>
      <c r="AD22" s="42"/>
      <c r="AE22" s="42"/>
      <c r="AF22" s="44"/>
      <c r="AG22" s="45"/>
      <c r="AH22" s="41"/>
      <c r="AI22" s="43"/>
      <c r="AJ22" s="42"/>
      <c r="AK22" s="44"/>
      <c r="AL22" s="44"/>
      <c r="AM22" s="41"/>
      <c r="AN22" s="42"/>
      <c r="AO22" s="43"/>
      <c r="AP22" s="44"/>
      <c r="AQ22" s="42">
        <v>10</v>
      </c>
      <c r="AR22" s="46"/>
      <c r="AS22" s="41"/>
      <c r="AT22" s="44"/>
      <c r="AU22" s="41"/>
      <c r="AV22" s="44"/>
      <c r="AW22" s="41"/>
      <c r="AX22" s="42"/>
      <c r="AY22" s="43"/>
      <c r="AZ22" s="41"/>
      <c r="BA22" s="41"/>
    </row>
    <row r="23" spans="1:53" x14ac:dyDescent="0.25">
      <c r="A23" s="27" t="s">
        <v>627</v>
      </c>
      <c r="B23" s="28" t="s">
        <v>72</v>
      </c>
      <c r="C23" s="29" t="s">
        <v>859</v>
      </c>
      <c r="D23" s="29" t="s">
        <v>204</v>
      </c>
      <c r="E23" s="29" t="s">
        <v>691</v>
      </c>
      <c r="F23" s="30">
        <f>SUMPRODUCT(($A:$A=racers6[[#This Row],[Cat]])*($G:$G&gt;racers6[[#This Row],[2017 ARC Series Points]]))+1</f>
        <v>19</v>
      </c>
      <c r="G23" s="31">
        <f>SUM(O23,P23,R23)</f>
        <v>10</v>
      </c>
      <c r="H23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23" s="33">
        <v>0</v>
      </c>
      <c r="J23" s="33">
        <v>0</v>
      </c>
      <c r="K23" s="185">
        <v>0</v>
      </c>
      <c r="L23" s="186">
        <v>0</v>
      </c>
      <c r="M23" s="35">
        <v>0</v>
      </c>
      <c r="N23" s="59">
        <v>0</v>
      </c>
      <c r="O23" s="36">
        <f>SUM(Q23,S23,W23,AA23,AG23,AL23,AP23)</f>
        <v>10</v>
      </c>
      <c r="P23" s="37">
        <f>SUM(T23,Y23,AB23,AF23,AH23,AJ23,AM23,AR23)</f>
        <v>0</v>
      </c>
      <c r="Q23" s="38">
        <f>SUM(U23,X23,Z23, AC23, AE23, AI23, AK23, AN23, AQ23)</f>
        <v>10</v>
      </c>
      <c r="R23" s="39">
        <f>SUM(V23,AO23, AD23)</f>
        <v>0</v>
      </c>
      <c r="S23" s="40"/>
      <c r="T23" s="41"/>
      <c r="U23" s="42"/>
      <c r="V23" s="43"/>
      <c r="W23" s="41"/>
      <c r="X23" s="42">
        <v>6</v>
      </c>
      <c r="Y23" s="44"/>
      <c r="Z23" s="43"/>
      <c r="AA23" s="44"/>
      <c r="AB23" s="42"/>
      <c r="AC23" s="41"/>
      <c r="AD23" s="42"/>
      <c r="AE23" s="42"/>
      <c r="AF23" s="44"/>
      <c r="AG23" s="45"/>
      <c r="AH23" s="41"/>
      <c r="AI23" s="43"/>
      <c r="AJ23" s="42"/>
      <c r="AK23" s="44"/>
      <c r="AL23" s="44"/>
      <c r="AM23" s="41"/>
      <c r="AN23" s="42"/>
      <c r="AO23" s="43"/>
      <c r="AP23" s="44"/>
      <c r="AQ23" s="42">
        <v>4</v>
      </c>
      <c r="AR23" s="46"/>
      <c r="AS23" s="41"/>
      <c r="AT23" s="44"/>
      <c r="AU23" s="41"/>
      <c r="AV23" s="44"/>
      <c r="AW23" s="41"/>
      <c r="AX23" s="42"/>
      <c r="AY23" s="43"/>
      <c r="AZ23" s="41"/>
      <c r="BA23" s="41"/>
    </row>
    <row r="24" spans="1:53" s="378" customFormat="1" x14ac:dyDescent="0.25">
      <c r="A24" s="27" t="s">
        <v>627</v>
      </c>
      <c r="B24" s="28" t="s">
        <v>72</v>
      </c>
      <c r="C24" s="29" t="s">
        <v>980</v>
      </c>
      <c r="D24" s="29" t="s">
        <v>448</v>
      </c>
      <c r="E24" s="29" t="s">
        <v>798</v>
      </c>
      <c r="F24" s="30">
        <f>SUMPRODUCT(($A:$A=racers6[[#This Row],[Cat]])*($G:$G&gt;racers6[[#This Row],[2017 ARC Series Points]]))+1</f>
        <v>19</v>
      </c>
      <c r="G24" s="31">
        <f>SUM(O24,P24,R24)</f>
        <v>10</v>
      </c>
      <c r="H24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24" s="33">
        <v>0</v>
      </c>
      <c r="J24" s="33">
        <v>0</v>
      </c>
      <c r="K24" s="185">
        <v>0</v>
      </c>
      <c r="L24" s="186">
        <v>0</v>
      </c>
      <c r="M24" s="35">
        <v>0</v>
      </c>
      <c r="N24" s="59">
        <v>0</v>
      </c>
      <c r="O24" s="36">
        <f>SUM(Q24,S24,W24,AA24,AG24,AL24,AP24)</f>
        <v>10</v>
      </c>
      <c r="P24" s="37">
        <f>SUM(T24,Y24,AB24,AF24,AH24,AJ24,AM24,AR24)</f>
        <v>0</v>
      </c>
      <c r="Q24" s="38">
        <f>SUM(U24,X24,Z24, AC24, AE24, AI24, AK24, AN24, AQ24)</f>
        <v>6</v>
      </c>
      <c r="R24" s="39">
        <f>SUM(V24,AO24, AD24)</f>
        <v>0</v>
      </c>
      <c r="S24" s="40"/>
      <c r="T24" s="41"/>
      <c r="U24" s="42"/>
      <c r="V24" s="43"/>
      <c r="W24" s="41"/>
      <c r="X24" s="42"/>
      <c r="Y24" s="44"/>
      <c r="Z24" s="43"/>
      <c r="AA24" s="44"/>
      <c r="AB24" s="42"/>
      <c r="AC24" s="41"/>
      <c r="AD24" s="42"/>
      <c r="AE24" s="42"/>
      <c r="AF24" s="44"/>
      <c r="AG24" s="45"/>
      <c r="AH24" s="41"/>
      <c r="AI24" s="43"/>
      <c r="AJ24" s="42"/>
      <c r="AK24" s="44"/>
      <c r="AL24" s="44"/>
      <c r="AM24" s="41"/>
      <c r="AN24" s="42"/>
      <c r="AO24" s="43"/>
      <c r="AP24" s="44">
        <v>4</v>
      </c>
      <c r="AQ24" s="42">
        <v>6</v>
      </c>
      <c r="AR24" s="46"/>
      <c r="AS24" s="41"/>
      <c r="AT24" s="44"/>
      <c r="AU24" s="41"/>
      <c r="AV24" s="44"/>
      <c r="AW24" s="41"/>
      <c r="AX24" s="42"/>
      <c r="AY24" s="43"/>
      <c r="AZ24" s="41"/>
      <c r="BA24" s="41"/>
    </row>
    <row r="25" spans="1:53" s="378" customFormat="1" x14ac:dyDescent="0.25">
      <c r="A25" s="47" t="s">
        <v>627</v>
      </c>
      <c r="B25" s="63" t="s">
        <v>72</v>
      </c>
      <c r="C25" s="64" t="s">
        <v>754</v>
      </c>
      <c r="D25" s="64" t="s">
        <v>755</v>
      </c>
      <c r="E25" s="64" t="s">
        <v>114</v>
      </c>
      <c r="F25" s="50">
        <f>SUMPRODUCT(($A:$A=racers6[[#This Row],[Cat]])*($G:$G&gt;racers6[[#This Row],[2017 ARC Series Points]]))+1</f>
        <v>24</v>
      </c>
      <c r="G25" s="36">
        <f>SUM(O25,P25,R25)</f>
        <v>8</v>
      </c>
      <c r="H25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18</v>
      </c>
      <c r="I25" s="33">
        <v>10</v>
      </c>
      <c r="J25" s="33">
        <v>0</v>
      </c>
      <c r="K25" s="57">
        <v>0</v>
      </c>
      <c r="L25" s="58">
        <v>0</v>
      </c>
      <c r="M25" s="35">
        <v>0</v>
      </c>
      <c r="N25" s="59">
        <v>0</v>
      </c>
      <c r="O25" s="36">
        <f>SUM(Q25,S25,W25,AA25,AG25,AL25,AP25)</f>
        <v>6</v>
      </c>
      <c r="P25" s="37">
        <f>SUM(T25,Y25,AB25,AF25,AH25,AJ25,AM25,AR25)</f>
        <v>2</v>
      </c>
      <c r="Q25" s="38">
        <f>SUM(U25,X25,Z25, AC25, AE25, AI25, AK25, AN25, AQ25)</f>
        <v>4</v>
      </c>
      <c r="R25" s="39">
        <f>SUM(V25,AO25, AD25)</f>
        <v>0</v>
      </c>
      <c r="S25" s="53">
        <v>2</v>
      </c>
      <c r="T25" s="41"/>
      <c r="U25" s="42"/>
      <c r="V25" s="43"/>
      <c r="W25" s="41"/>
      <c r="X25" s="42">
        <v>4</v>
      </c>
      <c r="Y25" s="54"/>
      <c r="Z25" s="43"/>
      <c r="AA25" s="54"/>
      <c r="AB25" s="42"/>
      <c r="AC25" s="41"/>
      <c r="AD25" s="42"/>
      <c r="AE25" s="42"/>
      <c r="AF25" s="54"/>
      <c r="AG25" s="45"/>
      <c r="AH25" s="41">
        <v>2</v>
      </c>
      <c r="AI25" s="43"/>
      <c r="AJ25" s="42"/>
      <c r="AK25" s="54"/>
      <c r="AL25" s="44"/>
      <c r="AM25" s="41"/>
      <c r="AN25" s="42"/>
      <c r="AO25" s="43"/>
      <c r="AP25" s="44"/>
      <c r="AQ25" s="42"/>
      <c r="AR25" s="46"/>
      <c r="AS25" s="41"/>
      <c r="AT25" s="54"/>
      <c r="AU25" s="41"/>
      <c r="AV25" s="54"/>
      <c r="AW25" s="41"/>
      <c r="AX25" s="42"/>
      <c r="AY25" s="43"/>
      <c r="AZ25" s="41"/>
      <c r="BA25" s="41"/>
    </row>
    <row r="26" spans="1:53" x14ac:dyDescent="0.25">
      <c r="A26" s="27" t="s">
        <v>627</v>
      </c>
      <c r="B26" s="61" t="s">
        <v>72</v>
      </c>
      <c r="C26" s="62" t="s">
        <v>744</v>
      </c>
      <c r="D26" s="62" t="s">
        <v>79</v>
      </c>
      <c r="E26" s="62" t="s">
        <v>114</v>
      </c>
      <c r="F26" s="50">
        <f>SUMPRODUCT(($A:$A=racers6[[#This Row],[Cat]])*($G:$G&gt;racers6[[#This Row],[2017 ARC Series Points]]))+1</f>
        <v>24</v>
      </c>
      <c r="G26" s="36">
        <f>SUM(O26,P26,R26)</f>
        <v>8</v>
      </c>
      <c r="H26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18</v>
      </c>
      <c r="I26" s="33">
        <v>10</v>
      </c>
      <c r="J26" s="33">
        <v>0</v>
      </c>
      <c r="K26" s="57">
        <v>0</v>
      </c>
      <c r="L26" s="58">
        <v>0</v>
      </c>
      <c r="M26" s="35">
        <v>0</v>
      </c>
      <c r="N26" s="59">
        <v>0</v>
      </c>
      <c r="O26" s="36">
        <f>SUM(Q26,S26,W26,AA26,AG26,AL26,AP26)</f>
        <v>8</v>
      </c>
      <c r="P26" s="37">
        <f>SUM(T26,Y26,AB26,AF26,AH26,AJ26,AM26,AR26)</f>
        <v>0</v>
      </c>
      <c r="Q26" s="38">
        <f>SUM(U26,X26,Z26, AC26, AE26, AI26, AK26, AN26, AQ26)</f>
        <v>8</v>
      </c>
      <c r="R26" s="39">
        <f>SUM(V26,AO26, AD26)</f>
        <v>0</v>
      </c>
      <c r="S26" s="53"/>
      <c r="T26" s="41"/>
      <c r="U26" s="42"/>
      <c r="V26" s="43"/>
      <c r="W26" s="41"/>
      <c r="X26" s="42"/>
      <c r="Y26" s="54"/>
      <c r="Z26" s="43"/>
      <c r="AA26" s="54"/>
      <c r="AB26" s="42"/>
      <c r="AC26" s="41"/>
      <c r="AD26" s="42"/>
      <c r="AE26" s="42"/>
      <c r="AF26" s="54"/>
      <c r="AG26" s="45"/>
      <c r="AH26" s="41"/>
      <c r="AI26" s="43">
        <v>8</v>
      </c>
      <c r="AJ26" s="42"/>
      <c r="AK26" s="54"/>
      <c r="AL26" s="44"/>
      <c r="AM26" s="41"/>
      <c r="AN26" s="42"/>
      <c r="AO26" s="43"/>
      <c r="AP26" s="44"/>
      <c r="AQ26" s="42"/>
      <c r="AR26" s="46"/>
      <c r="AS26" s="41"/>
      <c r="AT26" s="54"/>
      <c r="AU26" s="41"/>
      <c r="AV26" s="54"/>
      <c r="AW26" s="41"/>
      <c r="AX26" s="42"/>
      <c r="AY26" s="43"/>
      <c r="AZ26" s="41"/>
      <c r="BA26" s="41"/>
    </row>
    <row r="27" spans="1:53" s="378" customFormat="1" x14ac:dyDescent="0.25">
      <c r="A27" s="27" t="s">
        <v>627</v>
      </c>
      <c r="B27" s="28" t="s">
        <v>72</v>
      </c>
      <c r="C27" s="29" t="s">
        <v>149</v>
      </c>
      <c r="D27" s="29" t="s">
        <v>823</v>
      </c>
      <c r="E27" s="29" t="s">
        <v>56</v>
      </c>
      <c r="F27" s="30">
        <f>SUMPRODUCT(($A:$A=racers6[[#This Row],[Cat]])*($G:$G&gt;racers6[[#This Row],[2017 ARC Series Points]]))+1</f>
        <v>26</v>
      </c>
      <c r="G27" s="36">
        <f>SUM(O27,P27,R27)</f>
        <v>6</v>
      </c>
      <c r="H27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6</v>
      </c>
      <c r="I27" s="33">
        <v>0</v>
      </c>
      <c r="J27" s="33">
        <v>0</v>
      </c>
      <c r="K27" s="185">
        <v>0</v>
      </c>
      <c r="L27" s="186">
        <v>0</v>
      </c>
      <c r="M27" s="35">
        <v>0</v>
      </c>
      <c r="N27" s="59">
        <v>0</v>
      </c>
      <c r="O27" s="36">
        <f>SUM(Q27,S27,W27,AA27,AG27,AL27,AP27)</f>
        <v>6</v>
      </c>
      <c r="P27" s="37">
        <f>SUM(T27,Y27,AB27,AF27,AH27,AJ27,AM27,AR27)</f>
        <v>0</v>
      </c>
      <c r="Q27" s="38">
        <f>SUM(U27,X27,Z27, AC27, AE27, AI27, AK27, AN27, AQ27)</f>
        <v>0</v>
      </c>
      <c r="R27" s="39">
        <f>SUM(V27,AO27, AD27)</f>
        <v>0</v>
      </c>
      <c r="S27" s="40">
        <v>6</v>
      </c>
      <c r="T27" s="41"/>
      <c r="U27" s="42"/>
      <c r="V27" s="43"/>
      <c r="W27" s="41"/>
      <c r="X27" s="42"/>
      <c r="Y27" s="44"/>
      <c r="Z27" s="43"/>
      <c r="AA27" s="44"/>
      <c r="AB27" s="42"/>
      <c r="AC27" s="41"/>
      <c r="AD27" s="42"/>
      <c r="AE27" s="42"/>
      <c r="AF27" s="44"/>
      <c r="AG27" s="45"/>
      <c r="AH27" s="41"/>
      <c r="AI27" s="43"/>
      <c r="AJ27" s="42"/>
      <c r="AK27" s="44"/>
      <c r="AL27" s="44"/>
      <c r="AM27" s="41"/>
      <c r="AN27" s="42"/>
      <c r="AO27" s="43"/>
      <c r="AP27" s="44"/>
      <c r="AQ27" s="42"/>
      <c r="AR27" s="46"/>
      <c r="AS27" s="41"/>
      <c r="AT27" s="44"/>
      <c r="AU27" s="41"/>
      <c r="AV27" s="44"/>
      <c r="AW27" s="41"/>
      <c r="AX27" s="42"/>
      <c r="AY27" s="43"/>
      <c r="AZ27" s="41"/>
      <c r="BA27" s="41"/>
    </row>
    <row r="28" spans="1:53" x14ac:dyDescent="0.25">
      <c r="A28" s="27" t="s">
        <v>627</v>
      </c>
      <c r="B28" s="55" t="s">
        <v>72</v>
      </c>
      <c r="C28" s="49" t="s">
        <v>722</v>
      </c>
      <c r="D28" s="49" t="s">
        <v>202</v>
      </c>
      <c r="E28" s="49" t="s">
        <v>300</v>
      </c>
      <c r="F28" s="30">
        <f>SUMPRODUCT(($A:$A=racers6[[#This Row],[Cat]])*($G:$G&gt;racers6[[#This Row],[2017 ARC Series Points]]))+1</f>
        <v>26</v>
      </c>
      <c r="G28" s="36">
        <f>SUM(O28,P28,R28)</f>
        <v>6</v>
      </c>
      <c r="H28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16</v>
      </c>
      <c r="I28" s="33">
        <v>0</v>
      </c>
      <c r="J28" s="33">
        <v>0</v>
      </c>
      <c r="K28" s="57">
        <v>0</v>
      </c>
      <c r="L28" s="58">
        <v>0</v>
      </c>
      <c r="M28" s="35">
        <v>10</v>
      </c>
      <c r="N28" s="59">
        <v>0</v>
      </c>
      <c r="O28" s="36">
        <f>SUM(Q28,S28,W28,AA28,AG28,AL28,AP28)</f>
        <v>0</v>
      </c>
      <c r="P28" s="37">
        <f>SUM(T28,Y28,AB28,AF28,AH28,AJ28,AM28,AR28)</f>
        <v>6</v>
      </c>
      <c r="Q28" s="38">
        <f>SUM(U28,X28,Z28, AC28, AE28, AI28, AK28, AN28, AQ28)</f>
        <v>0</v>
      </c>
      <c r="R28" s="39">
        <f>SUM(V28,AO28, AD28)</f>
        <v>0</v>
      </c>
      <c r="S28" s="40"/>
      <c r="T28" s="41"/>
      <c r="U28" s="42"/>
      <c r="V28" s="43"/>
      <c r="W28" s="41"/>
      <c r="X28" s="42"/>
      <c r="Y28" s="44"/>
      <c r="Z28" s="43"/>
      <c r="AA28" s="44"/>
      <c r="AB28" s="42"/>
      <c r="AC28" s="41"/>
      <c r="AD28" s="42"/>
      <c r="AE28" s="43"/>
      <c r="AF28" s="44">
        <v>6</v>
      </c>
      <c r="AG28" s="45"/>
      <c r="AH28" s="41"/>
      <c r="AI28" s="43"/>
      <c r="AJ28" s="42"/>
      <c r="AK28" s="44"/>
      <c r="AL28" s="44"/>
      <c r="AM28" s="41"/>
      <c r="AN28" s="42"/>
      <c r="AO28" s="43"/>
      <c r="AP28" s="44"/>
      <c r="AQ28" s="42"/>
      <c r="AR28" s="46"/>
      <c r="AS28" s="41"/>
      <c r="AT28" s="44"/>
      <c r="AU28" s="41"/>
      <c r="AV28" s="44"/>
      <c r="AW28" s="41"/>
      <c r="AX28" s="42"/>
      <c r="AY28" s="43"/>
      <c r="AZ28" s="41"/>
      <c r="BA28" s="41"/>
    </row>
    <row r="29" spans="1:53" x14ac:dyDescent="0.25">
      <c r="A29" s="27" t="s">
        <v>627</v>
      </c>
      <c r="B29" s="28" t="s">
        <v>72</v>
      </c>
      <c r="C29" s="29" t="s">
        <v>973</v>
      </c>
      <c r="D29" s="29" t="s">
        <v>101</v>
      </c>
      <c r="E29" s="29" t="s">
        <v>633</v>
      </c>
      <c r="F29" s="30">
        <f>SUMPRODUCT(($A:$A=racers6[[#This Row],[Cat]])*($G:$G&gt;racers6[[#This Row],[2017 ARC Series Points]]))+1</f>
        <v>26</v>
      </c>
      <c r="G29" s="31">
        <f>SUM(O29,P29,R29)</f>
        <v>6</v>
      </c>
      <c r="H29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6</v>
      </c>
      <c r="I29" s="33">
        <v>0</v>
      </c>
      <c r="J29" s="33">
        <v>0</v>
      </c>
      <c r="K29" s="185">
        <v>0</v>
      </c>
      <c r="L29" s="186">
        <v>0</v>
      </c>
      <c r="M29" s="35">
        <v>0</v>
      </c>
      <c r="N29" s="59">
        <v>0</v>
      </c>
      <c r="O29" s="36">
        <f>SUM(Q29,S29,W29,AA29,AG29,AL29,AP29)</f>
        <v>6</v>
      </c>
      <c r="P29" s="37">
        <f>SUM(T29,Y29,AB29,AF29,AH29,AJ29,AM29,AR29)</f>
        <v>0</v>
      </c>
      <c r="Q29" s="38">
        <f>SUM(U29,X29,Z29, AC29, AE29, AI29, AK29, AN29, AQ29)</f>
        <v>0</v>
      </c>
      <c r="R29" s="39">
        <f>SUM(V29,AO29, AD29)</f>
        <v>0</v>
      </c>
      <c r="S29" s="40"/>
      <c r="T29" s="41"/>
      <c r="U29" s="42"/>
      <c r="V29" s="43"/>
      <c r="W29" s="41"/>
      <c r="X29" s="42"/>
      <c r="Y29" s="44"/>
      <c r="Z29" s="43"/>
      <c r="AA29" s="44"/>
      <c r="AB29" s="42"/>
      <c r="AC29" s="41"/>
      <c r="AD29" s="42"/>
      <c r="AE29" s="42"/>
      <c r="AF29" s="44"/>
      <c r="AG29" s="45"/>
      <c r="AH29" s="41"/>
      <c r="AI29" s="43"/>
      <c r="AJ29" s="42"/>
      <c r="AK29" s="44"/>
      <c r="AL29" s="44">
        <v>6</v>
      </c>
      <c r="AM29" s="41"/>
      <c r="AN29" s="42"/>
      <c r="AO29" s="43"/>
      <c r="AP29" s="44"/>
      <c r="AQ29" s="42"/>
      <c r="AR29" s="46"/>
      <c r="AS29" s="41"/>
      <c r="AT29" s="44"/>
      <c r="AU29" s="41"/>
      <c r="AV29" s="44"/>
      <c r="AW29" s="41"/>
      <c r="AX29" s="42"/>
      <c r="AY29" s="43"/>
      <c r="AZ29" s="41"/>
      <c r="BA29" s="41"/>
    </row>
    <row r="30" spans="1:53" x14ac:dyDescent="0.25">
      <c r="A30" s="27" t="s">
        <v>627</v>
      </c>
      <c r="B30" s="61" t="s">
        <v>72</v>
      </c>
      <c r="C30" s="62" t="s">
        <v>750</v>
      </c>
      <c r="D30" s="62" t="s">
        <v>751</v>
      </c>
      <c r="E30" s="62" t="s">
        <v>114</v>
      </c>
      <c r="F30" s="50">
        <f>SUMPRODUCT(($A:$A=racers6[[#This Row],[Cat]])*($G:$G&gt;racers6[[#This Row],[2017 ARC Series Points]]))+1</f>
        <v>29</v>
      </c>
      <c r="G30" s="36">
        <f>SUM(O30,P30,R30)</f>
        <v>4</v>
      </c>
      <c r="H30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14</v>
      </c>
      <c r="I30" s="33">
        <v>10</v>
      </c>
      <c r="J30" s="33">
        <v>0</v>
      </c>
      <c r="K30" s="57">
        <v>0</v>
      </c>
      <c r="L30" s="58">
        <v>0</v>
      </c>
      <c r="M30" s="35">
        <v>0</v>
      </c>
      <c r="N30" s="59">
        <v>0</v>
      </c>
      <c r="O30" s="36">
        <f>SUM(Q30,S30,W30,AA30,AG30,AL30,AP30)</f>
        <v>4</v>
      </c>
      <c r="P30" s="37">
        <f>SUM(T30,Y30,AB30,AF30,AH30,AJ30,AM30,AR30)</f>
        <v>0</v>
      </c>
      <c r="Q30" s="38">
        <f>SUM(U30,X30,Z30, AC30, AE30, AI30, AK30, AN30, AQ30)</f>
        <v>4</v>
      </c>
      <c r="R30" s="39">
        <f>SUM(V30,AO30, AD30)</f>
        <v>0</v>
      </c>
      <c r="S30" s="53"/>
      <c r="T30" s="41"/>
      <c r="U30" s="42"/>
      <c r="V30" s="43"/>
      <c r="W30" s="41"/>
      <c r="X30" s="42"/>
      <c r="Y30" s="54"/>
      <c r="Z30" s="43">
        <v>4</v>
      </c>
      <c r="AA30" s="54"/>
      <c r="AB30" s="42"/>
      <c r="AC30" s="41"/>
      <c r="AD30" s="42"/>
      <c r="AE30" s="42"/>
      <c r="AF30" s="54"/>
      <c r="AG30" s="45"/>
      <c r="AH30" s="41"/>
      <c r="AI30" s="43"/>
      <c r="AJ30" s="42"/>
      <c r="AK30" s="54"/>
      <c r="AL30" s="44"/>
      <c r="AM30" s="41"/>
      <c r="AN30" s="42"/>
      <c r="AO30" s="43"/>
      <c r="AP30" s="44"/>
      <c r="AQ30" s="42"/>
      <c r="AR30" s="46"/>
      <c r="AS30" s="41"/>
      <c r="AT30" s="54"/>
      <c r="AU30" s="41"/>
      <c r="AV30" s="54"/>
      <c r="AW30" s="41"/>
      <c r="AX30" s="42"/>
      <c r="AY30" s="43"/>
      <c r="AZ30" s="41"/>
      <c r="BA30" s="41"/>
    </row>
    <row r="31" spans="1:53" x14ac:dyDescent="0.25">
      <c r="A31" s="27" t="s">
        <v>627</v>
      </c>
      <c r="B31" s="28" t="s">
        <v>72</v>
      </c>
      <c r="C31" s="29" t="s">
        <v>922</v>
      </c>
      <c r="D31" s="29" t="s">
        <v>791</v>
      </c>
      <c r="E31" s="29" t="s">
        <v>148</v>
      </c>
      <c r="F31" s="30">
        <f>SUMPRODUCT(($A:$A=racers6[[#This Row],[Cat]])*($G:$G&gt;racers6[[#This Row],[2017 ARC Series Points]]))+1</f>
        <v>29</v>
      </c>
      <c r="G31" s="31">
        <f>SUM(O31,P31,R31)</f>
        <v>4</v>
      </c>
      <c r="H31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4</v>
      </c>
      <c r="I31" s="33">
        <v>0</v>
      </c>
      <c r="J31" s="33">
        <v>0</v>
      </c>
      <c r="K31" s="185">
        <v>0</v>
      </c>
      <c r="L31" s="186">
        <v>0</v>
      </c>
      <c r="M31" s="35">
        <v>0</v>
      </c>
      <c r="N31" s="59">
        <v>0</v>
      </c>
      <c r="O31" s="36">
        <f>SUM(Q31,S31,W31,AA31,AG31,AL31,AP31)</f>
        <v>0</v>
      </c>
      <c r="P31" s="37">
        <f>SUM(T31,Y31,AB31,AF31,AH31,AJ31,AM31,AR31)</f>
        <v>4</v>
      </c>
      <c r="Q31" s="38">
        <f>SUM(U31,X31,Z31, AC31, AE31, AI31, AK31, AN31, AQ31)</f>
        <v>0</v>
      </c>
      <c r="R31" s="39">
        <f>SUM(V31,AO31, AD31)</f>
        <v>0</v>
      </c>
      <c r="S31" s="40"/>
      <c r="T31" s="41"/>
      <c r="U31" s="42"/>
      <c r="V31" s="43"/>
      <c r="W31" s="41"/>
      <c r="X31" s="42"/>
      <c r="Y31" s="44"/>
      <c r="Z31" s="43"/>
      <c r="AA31" s="44"/>
      <c r="AB31" s="42"/>
      <c r="AC31" s="41"/>
      <c r="AD31" s="42"/>
      <c r="AE31" s="42"/>
      <c r="AF31" s="44">
        <v>4</v>
      </c>
      <c r="AG31" s="45"/>
      <c r="AH31" s="41"/>
      <c r="AI31" s="43"/>
      <c r="AJ31" s="42"/>
      <c r="AK31" s="44"/>
      <c r="AL31" s="44"/>
      <c r="AM31" s="41"/>
      <c r="AN31" s="42"/>
      <c r="AO31" s="43"/>
      <c r="AP31" s="44"/>
      <c r="AQ31" s="42"/>
      <c r="AR31" s="46"/>
      <c r="AS31" s="41"/>
      <c r="AT31" s="44"/>
      <c r="AU31" s="41"/>
      <c r="AV31" s="44"/>
      <c r="AW31" s="41"/>
      <c r="AX31" s="42"/>
      <c r="AY31" s="43"/>
      <c r="AZ31" s="41"/>
      <c r="BA31" s="41"/>
    </row>
    <row r="32" spans="1:53" x14ac:dyDescent="0.25">
      <c r="A32" s="27" t="s">
        <v>627</v>
      </c>
      <c r="B32" s="28" t="s">
        <v>72</v>
      </c>
      <c r="C32" s="29" t="s">
        <v>933</v>
      </c>
      <c r="D32" s="29" t="s">
        <v>504</v>
      </c>
      <c r="E32" s="29" t="s">
        <v>798</v>
      </c>
      <c r="F32" s="30">
        <f>SUMPRODUCT(($A:$A=racers6[[#This Row],[Cat]])*($G:$G&gt;racers6[[#This Row],[2017 ARC Series Points]]))+1</f>
        <v>29</v>
      </c>
      <c r="G32" s="31">
        <f>SUM(O32,P32,R32)</f>
        <v>4</v>
      </c>
      <c r="H32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4</v>
      </c>
      <c r="I32" s="33">
        <v>0</v>
      </c>
      <c r="J32" s="33">
        <v>0</v>
      </c>
      <c r="K32" s="185">
        <v>0</v>
      </c>
      <c r="L32" s="186">
        <v>0</v>
      </c>
      <c r="M32" s="35">
        <v>0</v>
      </c>
      <c r="N32" s="59">
        <v>0</v>
      </c>
      <c r="O32" s="36">
        <f>SUM(Q32,S32,W32,AA32,AG32,AL32,AP32)</f>
        <v>4</v>
      </c>
      <c r="P32" s="37">
        <f>SUM(T32,Y32,AB32,AF32,AH32,AJ32,AM32,AR32)</f>
        <v>0</v>
      </c>
      <c r="Q32" s="38">
        <f>SUM(U32,X32,Z32, AC32, AE32, AI32, AK32, AN32, AQ32)</f>
        <v>4</v>
      </c>
      <c r="R32" s="39">
        <f>SUM(V32,AO32, AD32)</f>
        <v>0</v>
      </c>
      <c r="S32" s="40"/>
      <c r="T32" s="41"/>
      <c r="U32" s="42"/>
      <c r="V32" s="43"/>
      <c r="W32" s="41"/>
      <c r="X32" s="42"/>
      <c r="Y32" s="44"/>
      <c r="Z32" s="43"/>
      <c r="AA32" s="44"/>
      <c r="AB32" s="42"/>
      <c r="AC32" s="41"/>
      <c r="AD32" s="42"/>
      <c r="AE32" s="42"/>
      <c r="AF32" s="44"/>
      <c r="AG32" s="45"/>
      <c r="AH32" s="41"/>
      <c r="AI32" s="43">
        <v>4</v>
      </c>
      <c r="AJ32" s="42"/>
      <c r="AK32" s="44"/>
      <c r="AL32" s="44"/>
      <c r="AM32" s="41"/>
      <c r="AN32" s="42"/>
      <c r="AO32" s="43"/>
      <c r="AP32" s="44"/>
      <c r="AQ32" s="42"/>
      <c r="AR32" s="46"/>
      <c r="AS32" s="41"/>
      <c r="AT32" s="44"/>
      <c r="AU32" s="41"/>
      <c r="AV32" s="44"/>
      <c r="AW32" s="41"/>
      <c r="AX32" s="42"/>
      <c r="AY32" s="43"/>
      <c r="AZ32" s="41"/>
      <c r="BA32" s="41"/>
    </row>
    <row r="33" spans="1:53" x14ac:dyDescent="0.25">
      <c r="A33" s="27" t="s">
        <v>627</v>
      </c>
      <c r="B33" s="55" t="s">
        <v>72</v>
      </c>
      <c r="C33" s="49" t="s">
        <v>687</v>
      </c>
      <c r="D33" s="49" t="s">
        <v>688</v>
      </c>
      <c r="E33" s="49" t="s">
        <v>107</v>
      </c>
      <c r="F33" s="30">
        <f>SUMPRODUCT(($A:$A=racers6[[#This Row],[Cat]])*($G:$G&gt;racers6[[#This Row],[2017 ARC Series Points]]))+1</f>
        <v>29</v>
      </c>
      <c r="G33" s="36">
        <f>SUM(O33,P33,R33)</f>
        <v>4</v>
      </c>
      <c r="H33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25</v>
      </c>
      <c r="I33" s="33">
        <v>0</v>
      </c>
      <c r="J33" s="33">
        <v>10</v>
      </c>
      <c r="K33" s="57">
        <v>0</v>
      </c>
      <c r="L33" s="58">
        <v>14</v>
      </c>
      <c r="M33" s="35">
        <v>0</v>
      </c>
      <c r="N33" s="59">
        <v>0</v>
      </c>
      <c r="O33" s="36">
        <f>SUM(Q33,S33,W33,AA33,AG33,AL33,AP33)</f>
        <v>0</v>
      </c>
      <c r="P33" s="37">
        <f>SUM(T33,Y33,AB33,AF33,AH33,AJ33,AM33,AR33)</f>
        <v>4</v>
      </c>
      <c r="Q33" s="38">
        <f>SUM(U33,X33,Z33, AC33, AE33, AI33, AK33, AN33, AQ33)</f>
        <v>0</v>
      </c>
      <c r="R33" s="39">
        <f>SUM(V33,AO33, AD33)</f>
        <v>0</v>
      </c>
      <c r="S33" s="40"/>
      <c r="T33" s="41">
        <v>2</v>
      </c>
      <c r="U33" s="42"/>
      <c r="V33" s="43"/>
      <c r="W33" s="41"/>
      <c r="X33" s="42"/>
      <c r="Y33" s="44"/>
      <c r="Z33" s="43"/>
      <c r="AA33" s="44"/>
      <c r="AB33" s="42"/>
      <c r="AC33" s="41"/>
      <c r="AD33" s="42"/>
      <c r="AE33" s="43"/>
      <c r="AF33" s="44"/>
      <c r="AG33" s="45"/>
      <c r="AH33" s="41"/>
      <c r="AI33" s="43"/>
      <c r="AJ33" s="42">
        <v>2</v>
      </c>
      <c r="AK33" s="44"/>
      <c r="AL33" s="44"/>
      <c r="AM33" s="41"/>
      <c r="AN33" s="42"/>
      <c r="AO33" s="43"/>
      <c r="AP33" s="44"/>
      <c r="AQ33" s="42"/>
      <c r="AR33" s="46"/>
      <c r="AS33" s="41"/>
      <c r="AT33" s="44"/>
      <c r="AU33" s="41"/>
      <c r="AV33" s="44"/>
      <c r="AW33" s="41"/>
      <c r="AX33" s="42"/>
      <c r="AY33" s="43"/>
      <c r="AZ33" s="41"/>
      <c r="BA33" s="41"/>
    </row>
    <row r="34" spans="1:53" x14ac:dyDescent="0.25">
      <c r="A34" s="27" t="s">
        <v>627</v>
      </c>
      <c r="B34" s="28" t="s">
        <v>72</v>
      </c>
      <c r="C34" s="29" t="s">
        <v>981</v>
      </c>
      <c r="D34" s="29" t="s">
        <v>982</v>
      </c>
      <c r="E34" s="29" t="s">
        <v>56</v>
      </c>
      <c r="F34" s="30">
        <f>SUMPRODUCT(($A:$A=racers6[[#This Row],[Cat]])*($G:$G&gt;racers6[[#This Row],[2017 ARC Series Points]]))+1</f>
        <v>29</v>
      </c>
      <c r="G34" s="31">
        <f>SUM(O34,P34,R34)</f>
        <v>4</v>
      </c>
      <c r="H34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4</v>
      </c>
      <c r="I34" s="33">
        <v>0</v>
      </c>
      <c r="J34" s="33">
        <v>0</v>
      </c>
      <c r="K34" s="185">
        <v>0</v>
      </c>
      <c r="L34" s="186">
        <v>0</v>
      </c>
      <c r="M34" s="35">
        <v>0</v>
      </c>
      <c r="N34" s="59">
        <v>0</v>
      </c>
      <c r="O34" s="36">
        <f>SUM(Q34,S34,W34,AA34,AG34,AL34,AP34)</f>
        <v>4</v>
      </c>
      <c r="P34" s="37">
        <f>SUM(T34,Y34,AB34,AF34,AH34,AJ34,AM34,AR34)</f>
        <v>0</v>
      </c>
      <c r="Q34" s="38">
        <f>SUM(U34,X34,Z34, AC34, AE34, AI34, AK34, AN34, AQ34)</f>
        <v>2</v>
      </c>
      <c r="R34" s="39">
        <f>SUM(V34,AO34, AD34)</f>
        <v>0</v>
      </c>
      <c r="S34" s="40"/>
      <c r="T34" s="41"/>
      <c r="U34" s="42"/>
      <c r="V34" s="43"/>
      <c r="W34" s="41"/>
      <c r="X34" s="42"/>
      <c r="Y34" s="44"/>
      <c r="Z34" s="43"/>
      <c r="AA34" s="44"/>
      <c r="AB34" s="42"/>
      <c r="AC34" s="41"/>
      <c r="AD34" s="42"/>
      <c r="AE34" s="42"/>
      <c r="AF34" s="44"/>
      <c r="AG34" s="45"/>
      <c r="AH34" s="41"/>
      <c r="AI34" s="43"/>
      <c r="AJ34" s="42"/>
      <c r="AK34" s="44"/>
      <c r="AL34" s="44"/>
      <c r="AM34" s="41"/>
      <c r="AN34" s="42"/>
      <c r="AO34" s="43"/>
      <c r="AP34" s="44">
        <v>2</v>
      </c>
      <c r="AQ34" s="42">
        <v>2</v>
      </c>
      <c r="AR34" s="46"/>
      <c r="AS34" s="41"/>
      <c r="AT34" s="44"/>
      <c r="AU34" s="41"/>
      <c r="AV34" s="44"/>
      <c r="AW34" s="41"/>
      <c r="AX34" s="42"/>
      <c r="AY34" s="43"/>
      <c r="AZ34" s="41"/>
      <c r="BA34" s="41"/>
    </row>
    <row r="35" spans="1:53" x14ac:dyDescent="0.25">
      <c r="A35" s="27" t="s">
        <v>627</v>
      </c>
      <c r="B35" s="28" t="s">
        <v>72</v>
      </c>
      <c r="C35" s="29" t="s">
        <v>906</v>
      </c>
      <c r="D35" s="29" t="s">
        <v>83</v>
      </c>
      <c r="E35" s="29" t="s">
        <v>446</v>
      </c>
      <c r="F35" s="30">
        <f>SUMPRODUCT(($A:$A=racers6[[#This Row],[Cat]])*($G:$G&gt;racers6[[#This Row],[2017 ARC Series Points]]))+1</f>
        <v>34</v>
      </c>
      <c r="G35" s="31">
        <f>SUM(O35,P35,R35)</f>
        <v>2</v>
      </c>
      <c r="H35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</v>
      </c>
      <c r="I35" s="33">
        <v>0</v>
      </c>
      <c r="J35" s="33">
        <v>0</v>
      </c>
      <c r="K35" s="185">
        <v>0</v>
      </c>
      <c r="L35" s="186">
        <v>0</v>
      </c>
      <c r="M35" s="35">
        <v>0</v>
      </c>
      <c r="N35" s="59">
        <v>0</v>
      </c>
      <c r="O35" s="36">
        <f>SUM(Q35,S35,W35,AA35,AG35,AL35,AP35)</f>
        <v>2</v>
      </c>
      <c r="P35" s="37">
        <f>SUM(T35,Y35,AB35,AF35,AH35,AJ35,AM35,AR35)</f>
        <v>0</v>
      </c>
      <c r="Q35" s="38">
        <f>SUM(U35,X35,Z35, AC35, AE35, AI35, AK35, AN35, AQ35)</f>
        <v>0</v>
      </c>
      <c r="R35" s="39">
        <f>SUM(V35,AO35, AD35)</f>
        <v>0</v>
      </c>
      <c r="S35" s="40"/>
      <c r="T35" s="41"/>
      <c r="U35" s="42"/>
      <c r="V35" s="43"/>
      <c r="W35" s="41"/>
      <c r="X35" s="42"/>
      <c r="Y35" s="44"/>
      <c r="Z35" s="43"/>
      <c r="AA35" s="44">
        <v>2</v>
      </c>
      <c r="AB35" s="42"/>
      <c r="AC35" s="41"/>
      <c r="AD35" s="42"/>
      <c r="AE35" s="42"/>
      <c r="AF35" s="44"/>
      <c r="AG35" s="45"/>
      <c r="AH35" s="41"/>
      <c r="AI35" s="43"/>
      <c r="AJ35" s="42"/>
      <c r="AK35" s="44"/>
      <c r="AL35" s="44"/>
      <c r="AM35" s="41"/>
      <c r="AN35" s="42"/>
      <c r="AO35" s="43"/>
      <c r="AP35" s="44"/>
      <c r="AQ35" s="42"/>
      <c r="AR35" s="46"/>
      <c r="AS35" s="41"/>
      <c r="AT35" s="44"/>
      <c r="AU35" s="41"/>
      <c r="AV35" s="44"/>
      <c r="AW35" s="41"/>
      <c r="AX35" s="42"/>
      <c r="AY35" s="43"/>
      <c r="AZ35" s="41"/>
      <c r="BA35" s="41"/>
    </row>
    <row r="36" spans="1:53" x14ac:dyDescent="0.25">
      <c r="A36" s="27" t="s">
        <v>627</v>
      </c>
      <c r="B36" s="55" t="s">
        <v>72</v>
      </c>
      <c r="C36" s="49" t="s">
        <v>175</v>
      </c>
      <c r="D36" s="49" t="s">
        <v>523</v>
      </c>
      <c r="E36" s="49" t="s">
        <v>489</v>
      </c>
      <c r="F36" s="30">
        <f>SUMPRODUCT(($A:$A=racers6[[#This Row],[Cat]])*($G:$G&gt;racers6[[#This Row],[2017 ARC Series Points]]))+1</f>
        <v>34</v>
      </c>
      <c r="G36" s="36">
        <f>SUM(O36,P36,R36)</f>
        <v>2</v>
      </c>
      <c r="H36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16</v>
      </c>
      <c r="I36" s="33">
        <v>0</v>
      </c>
      <c r="J36" s="33">
        <v>10</v>
      </c>
      <c r="K36" s="57">
        <v>0</v>
      </c>
      <c r="L36" s="58">
        <v>4</v>
      </c>
      <c r="M36" s="35">
        <v>0</v>
      </c>
      <c r="N36" s="59">
        <v>0</v>
      </c>
      <c r="O36" s="36">
        <f>SUM(Q36,S36,W36,AA36,AG36,AL36,AP36)</f>
        <v>0</v>
      </c>
      <c r="P36" s="37">
        <f>SUM(T36,Y36,AB36,AF36,AH36,AJ36,AM36,AR36)</f>
        <v>2</v>
      </c>
      <c r="Q36" s="38">
        <f>SUM(U36,X36,Z36, AC36, AE36, AI36, AK36, AN36, AQ36)</f>
        <v>0</v>
      </c>
      <c r="R36" s="39">
        <f>SUM(V36,AO36, AD36)</f>
        <v>0</v>
      </c>
      <c r="S36" s="40"/>
      <c r="T36" s="41"/>
      <c r="U36" s="42"/>
      <c r="V36" s="43"/>
      <c r="W36" s="41"/>
      <c r="X36" s="42"/>
      <c r="Y36" s="44"/>
      <c r="Z36" s="43"/>
      <c r="AA36" s="44"/>
      <c r="AB36" s="42"/>
      <c r="AC36" s="41"/>
      <c r="AD36" s="42"/>
      <c r="AE36" s="43"/>
      <c r="AF36" s="44">
        <v>2</v>
      </c>
      <c r="AG36" s="45"/>
      <c r="AH36" s="41"/>
      <c r="AI36" s="43"/>
      <c r="AJ36" s="42"/>
      <c r="AK36" s="44"/>
      <c r="AL36" s="44"/>
      <c r="AM36" s="41"/>
      <c r="AN36" s="42"/>
      <c r="AO36" s="43"/>
      <c r="AP36" s="44"/>
      <c r="AQ36" s="42"/>
      <c r="AR36" s="46"/>
      <c r="AS36" s="41"/>
      <c r="AT36" s="44"/>
      <c r="AU36" s="41"/>
      <c r="AV36" s="44"/>
      <c r="AW36" s="41"/>
      <c r="AX36" s="42"/>
      <c r="AY36" s="43"/>
      <c r="AZ36" s="41"/>
      <c r="BA36" s="41"/>
    </row>
    <row r="37" spans="1:53" x14ac:dyDescent="0.25">
      <c r="A37" s="27" t="s">
        <v>627</v>
      </c>
      <c r="B37" s="61" t="s">
        <v>72</v>
      </c>
      <c r="C37" s="62" t="s">
        <v>747</v>
      </c>
      <c r="D37" s="62" t="s">
        <v>748</v>
      </c>
      <c r="E37" s="62" t="s">
        <v>56</v>
      </c>
      <c r="F37" s="50">
        <f>SUMPRODUCT(($A:$A=racers6[[#This Row],[Cat]])*($G:$G&gt;racers6[[#This Row],[2017 ARC Series Points]]))+1</f>
        <v>34</v>
      </c>
      <c r="G37" s="36">
        <f>SUM(O37,P37,R37)</f>
        <v>2</v>
      </c>
      <c r="H37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12</v>
      </c>
      <c r="I37" s="33">
        <v>10</v>
      </c>
      <c r="J37" s="33">
        <v>0</v>
      </c>
      <c r="K37" s="57">
        <v>0</v>
      </c>
      <c r="L37" s="58">
        <v>0</v>
      </c>
      <c r="M37" s="35">
        <v>0</v>
      </c>
      <c r="N37" s="59">
        <v>0</v>
      </c>
      <c r="O37" s="36">
        <f>SUM(Q37,S37,W37,AA37,AG37,AL37,AP37)</f>
        <v>2</v>
      </c>
      <c r="P37" s="37">
        <f>SUM(T37,Y37,AB37,AF37,AH37,AJ37,AM37,AR37)</f>
        <v>0</v>
      </c>
      <c r="Q37" s="38">
        <f>SUM(U37,X37,Z37, AC37, AE37, AI37, AK37, AN37, AQ37)</f>
        <v>2</v>
      </c>
      <c r="R37" s="39">
        <f>SUM(V37,AO37, AD37)</f>
        <v>0</v>
      </c>
      <c r="S37" s="53"/>
      <c r="T37" s="41"/>
      <c r="U37" s="42"/>
      <c r="V37" s="43"/>
      <c r="W37" s="41"/>
      <c r="X37" s="42"/>
      <c r="Y37" s="54"/>
      <c r="Z37" s="43"/>
      <c r="AA37" s="54"/>
      <c r="AB37" s="42"/>
      <c r="AC37" s="41"/>
      <c r="AD37" s="42"/>
      <c r="AE37" s="42"/>
      <c r="AF37" s="54"/>
      <c r="AG37" s="45"/>
      <c r="AH37" s="41"/>
      <c r="AI37" s="43">
        <v>2</v>
      </c>
      <c r="AJ37" s="42"/>
      <c r="AK37" s="54"/>
      <c r="AL37" s="44"/>
      <c r="AM37" s="41"/>
      <c r="AN37" s="42"/>
      <c r="AO37" s="43"/>
      <c r="AP37" s="44"/>
      <c r="AQ37" s="42"/>
      <c r="AR37" s="46"/>
      <c r="AS37" s="41"/>
      <c r="AT37" s="54"/>
      <c r="AU37" s="41"/>
      <c r="AV37" s="54"/>
      <c r="AW37" s="41"/>
      <c r="AX37" s="42"/>
      <c r="AY37" s="43"/>
      <c r="AZ37" s="41"/>
      <c r="BA37" s="41"/>
    </row>
    <row r="38" spans="1:53" x14ac:dyDescent="0.25">
      <c r="A38" s="27" t="s">
        <v>627</v>
      </c>
      <c r="B38" s="28" t="s">
        <v>72</v>
      </c>
      <c r="C38" s="29" t="s">
        <v>971</v>
      </c>
      <c r="D38" s="29" t="s">
        <v>101</v>
      </c>
      <c r="E38" s="29" t="s">
        <v>972</v>
      </c>
      <c r="F38" s="30">
        <f>SUMPRODUCT(($A:$A=racers6[[#This Row],[Cat]])*($G:$G&gt;racers6[[#This Row],[2017 ARC Series Points]]))+1</f>
        <v>34</v>
      </c>
      <c r="G38" s="31">
        <f>SUM(O38,P38,R38)</f>
        <v>2</v>
      </c>
      <c r="H38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</v>
      </c>
      <c r="I38" s="33">
        <v>0</v>
      </c>
      <c r="J38" s="33">
        <v>0</v>
      </c>
      <c r="K38" s="185">
        <v>0</v>
      </c>
      <c r="L38" s="186">
        <v>0</v>
      </c>
      <c r="M38" s="35">
        <v>0</v>
      </c>
      <c r="N38" s="59">
        <v>0</v>
      </c>
      <c r="O38" s="36">
        <f>SUM(Q38,S38,W38,AA38,AG38,AL38,AP38)</f>
        <v>2</v>
      </c>
      <c r="P38" s="37">
        <f>SUM(T38,Y38,AB38,AF38,AH38,AJ38,AM38,AR38)</f>
        <v>0</v>
      </c>
      <c r="Q38" s="38">
        <f>SUM(U38,X38,Z38, AC38, AE38, AI38, AK38, AN38, AQ38)</f>
        <v>0</v>
      </c>
      <c r="R38" s="39">
        <f>SUM(V38,AO38, AD38)</f>
        <v>0</v>
      </c>
      <c r="S38" s="40"/>
      <c r="T38" s="41"/>
      <c r="U38" s="42"/>
      <c r="V38" s="43"/>
      <c r="W38" s="41"/>
      <c r="X38" s="42"/>
      <c r="Y38" s="44"/>
      <c r="Z38" s="43"/>
      <c r="AA38" s="44"/>
      <c r="AB38" s="42"/>
      <c r="AC38" s="41"/>
      <c r="AD38" s="42"/>
      <c r="AE38" s="42"/>
      <c r="AF38" s="44"/>
      <c r="AG38" s="45"/>
      <c r="AH38" s="41"/>
      <c r="AI38" s="43"/>
      <c r="AJ38" s="42"/>
      <c r="AK38" s="44"/>
      <c r="AL38" s="44">
        <v>2</v>
      </c>
      <c r="AM38" s="41"/>
      <c r="AN38" s="42"/>
      <c r="AO38" s="43"/>
      <c r="AP38" s="44"/>
      <c r="AQ38" s="42"/>
      <c r="AR38" s="46"/>
      <c r="AS38" s="41"/>
      <c r="AT38" s="44"/>
      <c r="AU38" s="41"/>
      <c r="AV38" s="44"/>
      <c r="AW38" s="41"/>
      <c r="AX38" s="42"/>
      <c r="AY38" s="43"/>
      <c r="AZ38" s="41"/>
      <c r="BA38" s="41"/>
    </row>
    <row r="39" spans="1:53" x14ac:dyDescent="0.25">
      <c r="A39" s="27" t="s">
        <v>627</v>
      </c>
      <c r="B39" s="28" t="s">
        <v>72</v>
      </c>
      <c r="C39" s="29" t="s">
        <v>974</v>
      </c>
      <c r="D39" s="29" t="s">
        <v>456</v>
      </c>
      <c r="E39" s="29" t="s">
        <v>401</v>
      </c>
      <c r="F39" s="30">
        <f>SUMPRODUCT(($A:$A=racers6[[#This Row],[Cat]])*($G:$G&gt;racers6[[#This Row],[2017 ARC Series Points]]))+1</f>
        <v>34</v>
      </c>
      <c r="G39" s="31">
        <f>SUM(O39,P39,R39)</f>
        <v>2</v>
      </c>
      <c r="H39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</v>
      </c>
      <c r="I39" s="33">
        <v>0</v>
      </c>
      <c r="J39" s="33">
        <v>0</v>
      </c>
      <c r="K39" s="185">
        <v>0</v>
      </c>
      <c r="L39" s="186">
        <v>0</v>
      </c>
      <c r="M39" s="35">
        <v>0</v>
      </c>
      <c r="N39" s="59">
        <v>0</v>
      </c>
      <c r="O39" s="36">
        <f>SUM(Q39,S39,W39,AA39,AG39,AL39,AP39)</f>
        <v>0</v>
      </c>
      <c r="P39" s="37">
        <f>SUM(T39,Y39,AB39,AF39,AH39,AJ39,AM39,AR39)</f>
        <v>2</v>
      </c>
      <c r="Q39" s="38">
        <f>SUM(U39,X39,Z39, AC39, AE39, AI39, AK39, AN39, AQ39)</f>
        <v>0</v>
      </c>
      <c r="R39" s="39">
        <f>SUM(V39,AO39, AD39)</f>
        <v>0</v>
      </c>
      <c r="S39" s="40"/>
      <c r="T39" s="41"/>
      <c r="U39" s="42"/>
      <c r="V39" s="43"/>
      <c r="W39" s="41"/>
      <c r="X39" s="42"/>
      <c r="Y39" s="44"/>
      <c r="Z39" s="43"/>
      <c r="AA39" s="44"/>
      <c r="AB39" s="42"/>
      <c r="AC39" s="41"/>
      <c r="AD39" s="42"/>
      <c r="AE39" s="42"/>
      <c r="AF39" s="44"/>
      <c r="AG39" s="45"/>
      <c r="AH39" s="41"/>
      <c r="AI39" s="43"/>
      <c r="AJ39" s="42"/>
      <c r="AK39" s="44"/>
      <c r="AL39" s="44"/>
      <c r="AM39" s="41">
        <v>2</v>
      </c>
      <c r="AN39" s="42"/>
      <c r="AO39" s="43"/>
      <c r="AP39" s="44"/>
      <c r="AQ39" s="42"/>
      <c r="AR39" s="46"/>
      <c r="AS39" s="41"/>
      <c r="AT39" s="44"/>
      <c r="AU39" s="41"/>
      <c r="AV39" s="44"/>
      <c r="AW39" s="41"/>
      <c r="AX39" s="42"/>
      <c r="AY39" s="43"/>
      <c r="AZ39" s="41"/>
      <c r="BA39" s="41"/>
    </row>
    <row r="40" spans="1:53" x14ac:dyDescent="0.25">
      <c r="A40" s="27" t="s">
        <v>627</v>
      </c>
      <c r="B40" s="28" t="s">
        <v>72</v>
      </c>
      <c r="C40" s="29" t="s">
        <v>934</v>
      </c>
      <c r="D40" s="29" t="s">
        <v>638</v>
      </c>
      <c r="E40" s="29" t="s">
        <v>691</v>
      </c>
      <c r="F40" s="30">
        <f>SUMPRODUCT(($A:$A=racers6[[#This Row],[Cat]])*($G:$G&gt;racers6[[#This Row],[2017 ARC Series Points]]))+1</f>
        <v>39</v>
      </c>
      <c r="G40" s="31">
        <f>SUM(O40,P40,R40)</f>
        <v>1</v>
      </c>
      <c r="H40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</v>
      </c>
      <c r="I40" s="33">
        <v>0</v>
      </c>
      <c r="J40" s="33">
        <v>0</v>
      </c>
      <c r="K40" s="185">
        <v>0</v>
      </c>
      <c r="L40" s="186">
        <v>0</v>
      </c>
      <c r="M40" s="35">
        <v>0</v>
      </c>
      <c r="N40" s="59">
        <v>0</v>
      </c>
      <c r="O40" s="36">
        <f>SUM(Q40,S40,W40,AA40,AG40,AL40,AP40)</f>
        <v>1</v>
      </c>
      <c r="P40" s="37">
        <f>SUM(T40,Y40,AB40,AF40,AH40,AJ40,AM40,AR40)</f>
        <v>0</v>
      </c>
      <c r="Q40" s="38">
        <f>SUM(U40,X40,Z40, AC40, AE40, AI40, AK40, AN40, AQ40)</f>
        <v>1</v>
      </c>
      <c r="R40" s="39">
        <f>SUM(V40,AO40, AD40)</f>
        <v>0</v>
      </c>
      <c r="S40" s="40"/>
      <c r="T40" s="41"/>
      <c r="U40" s="42"/>
      <c r="V40" s="43"/>
      <c r="W40" s="41"/>
      <c r="X40" s="42"/>
      <c r="Y40" s="44"/>
      <c r="Z40" s="43"/>
      <c r="AA40" s="44"/>
      <c r="AB40" s="42"/>
      <c r="AC40" s="41"/>
      <c r="AD40" s="42"/>
      <c r="AE40" s="42"/>
      <c r="AF40" s="44"/>
      <c r="AG40" s="45"/>
      <c r="AH40" s="41"/>
      <c r="AI40" s="43">
        <v>1</v>
      </c>
      <c r="AJ40" s="42"/>
      <c r="AK40" s="44"/>
      <c r="AL40" s="44"/>
      <c r="AM40" s="41"/>
      <c r="AN40" s="42"/>
      <c r="AO40" s="43"/>
      <c r="AP40" s="44"/>
      <c r="AQ40" s="42"/>
      <c r="AR40" s="46"/>
      <c r="AS40" s="41"/>
      <c r="AT40" s="44"/>
      <c r="AU40" s="41"/>
      <c r="AV40" s="44"/>
      <c r="AW40" s="41"/>
      <c r="AX40" s="42"/>
      <c r="AY40" s="43"/>
      <c r="AZ40" s="41"/>
      <c r="BA40" s="41"/>
    </row>
    <row r="41" spans="1:53" x14ac:dyDescent="0.25">
      <c r="A41" s="27" t="s">
        <v>627</v>
      </c>
      <c r="B41" s="55" t="s">
        <v>72</v>
      </c>
      <c r="C41" s="49" t="s">
        <v>658</v>
      </c>
      <c r="D41" s="49" t="s">
        <v>659</v>
      </c>
      <c r="E41" s="49" t="s">
        <v>84</v>
      </c>
      <c r="F41" s="30">
        <f>SUMPRODUCT(($A:$A=racers6[[#This Row],[Cat]])*($G:$G&gt;racers6[[#This Row],[2017 ARC Series Points]]))+1</f>
        <v>40</v>
      </c>
      <c r="G41" s="36">
        <f>SUM(O41,P41,R41)</f>
        <v>0</v>
      </c>
      <c r="H41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25</v>
      </c>
      <c r="I41" s="33">
        <v>10</v>
      </c>
      <c r="J41" s="33">
        <v>0</v>
      </c>
      <c r="K41" s="57">
        <v>0</v>
      </c>
      <c r="L41" s="58">
        <v>16</v>
      </c>
      <c r="M41" s="35">
        <v>0</v>
      </c>
      <c r="N41" s="59">
        <v>0</v>
      </c>
      <c r="O41" s="36">
        <f>SUM(Q41,S41,W41,AA41,AG41,AL41,AP41)</f>
        <v>0</v>
      </c>
      <c r="P41" s="37">
        <f>SUM(T41,Y41,AB41,AF41,AH41,AJ41,AM41,AR41)</f>
        <v>0</v>
      </c>
      <c r="Q41" s="38">
        <f>SUM(U41,X41,Z41, AC41, AE41, AI41, AK41, AN41, AQ41)</f>
        <v>0</v>
      </c>
      <c r="R41" s="39">
        <f>SUM(V41,AO41, AD41)</f>
        <v>0</v>
      </c>
      <c r="S41" s="40"/>
      <c r="T41" s="41"/>
      <c r="U41" s="42"/>
      <c r="V41" s="43"/>
      <c r="W41" s="41"/>
      <c r="X41" s="42"/>
      <c r="Y41" s="44"/>
      <c r="Z41" s="43"/>
      <c r="AA41" s="44"/>
      <c r="AB41" s="42"/>
      <c r="AC41" s="41"/>
      <c r="AD41" s="42"/>
      <c r="AE41" s="43"/>
      <c r="AF41" s="44"/>
      <c r="AG41" s="45"/>
      <c r="AH41" s="41"/>
      <c r="AI41" s="43"/>
      <c r="AJ41" s="42"/>
      <c r="AK41" s="44"/>
      <c r="AL41" s="44"/>
      <c r="AM41" s="41"/>
      <c r="AN41" s="42"/>
      <c r="AO41" s="43"/>
      <c r="AP41" s="44"/>
      <c r="AQ41" s="42"/>
      <c r="AR41" s="46"/>
      <c r="AS41" s="41"/>
      <c r="AT41" s="44"/>
      <c r="AU41" s="41"/>
      <c r="AV41" s="44"/>
      <c r="AW41" s="41"/>
      <c r="AX41" s="42"/>
      <c r="AY41" s="43"/>
      <c r="AZ41" s="41"/>
      <c r="BA41" s="41"/>
    </row>
    <row r="42" spans="1:53" x14ac:dyDescent="0.25">
      <c r="A42" s="27" t="s">
        <v>627</v>
      </c>
      <c r="B42" s="428" t="s">
        <v>72</v>
      </c>
      <c r="C42" s="49" t="s">
        <v>669</v>
      </c>
      <c r="D42" s="49" t="s">
        <v>670</v>
      </c>
      <c r="E42" s="49" t="s">
        <v>123</v>
      </c>
      <c r="F42" s="30">
        <f>SUMPRODUCT(($A:$A=racers6[[#This Row],[Cat]])*($G:$G&gt;racers6[[#This Row],[2017 ARC Series Points]]))+1</f>
        <v>40</v>
      </c>
      <c r="G42" s="36">
        <f>SUM(O42,P42,R42)</f>
        <v>0</v>
      </c>
      <c r="H42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20</v>
      </c>
      <c r="I42" s="33">
        <v>10</v>
      </c>
      <c r="J42" s="33">
        <v>0</v>
      </c>
      <c r="K42" s="57">
        <v>10</v>
      </c>
      <c r="L42" s="58">
        <v>0</v>
      </c>
      <c r="M42" s="35">
        <v>0</v>
      </c>
      <c r="N42" s="59">
        <v>0</v>
      </c>
      <c r="O42" s="36">
        <f>SUM(Q42,S42,W42,AA42,AG42,AL42,AP42)</f>
        <v>0</v>
      </c>
      <c r="P42" s="37">
        <f>SUM(T42,Y42,AB42,AF42,AH42,AJ42,AM42,AR42)</f>
        <v>0</v>
      </c>
      <c r="Q42" s="38">
        <f>SUM(U42,X42,Z42, AC42, AE42, AI42, AK42, AN42, AQ42)</f>
        <v>0</v>
      </c>
      <c r="R42" s="39">
        <f>SUM(V42,AO42, AD42)</f>
        <v>0</v>
      </c>
      <c r="S42" s="40"/>
      <c r="T42" s="41"/>
      <c r="U42" s="42"/>
      <c r="V42" s="43"/>
      <c r="W42" s="41"/>
      <c r="X42" s="42"/>
      <c r="Y42" s="44"/>
      <c r="Z42" s="43"/>
      <c r="AA42" s="44"/>
      <c r="AB42" s="42"/>
      <c r="AC42" s="41"/>
      <c r="AD42" s="42"/>
      <c r="AE42" s="42"/>
      <c r="AF42" s="44"/>
      <c r="AG42" s="45"/>
      <c r="AH42" s="41"/>
      <c r="AI42" s="43"/>
      <c r="AJ42" s="42"/>
      <c r="AK42" s="44"/>
      <c r="AL42" s="44"/>
      <c r="AM42" s="41"/>
      <c r="AN42" s="42"/>
      <c r="AO42" s="43"/>
      <c r="AP42" s="44"/>
      <c r="AQ42" s="42"/>
      <c r="AR42" s="46"/>
      <c r="AS42" s="41"/>
      <c r="AT42" s="44"/>
      <c r="AU42" s="41"/>
      <c r="AV42" s="44"/>
      <c r="AW42" s="41"/>
      <c r="AX42" s="42"/>
      <c r="AY42" s="43"/>
      <c r="AZ42" s="41"/>
      <c r="BA42" s="41"/>
    </row>
    <row r="43" spans="1:53" x14ac:dyDescent="0.25">
      <c r="A43" s="233" t="s">
        <v>627</v>
      </c>
      <c r="B43" s="199" t="s">
        <v>72</v>
      </c>
      <c r="C43" s="82" t="s">
        <v>741</v>
      </c>
      <c r="D43" s="82" t="s">
        <v>694</v>
      </c>
      <c r="E43" s="82" t="s">
        <v>300</v>
      </c>
      <c r="F43" s="107">
        <f>SUMPRODUCT(($A:$A=racers6[[#This Row],[Cat]])*($G:$G&gt;racers6[[#This Row],[2017 ARC Series Points]]))+1</f>
        <v>40</v>
      </c>
      <c r="G43" s="36">
        <f>SUM(O43,P43,R43)</f>
        <v>0</v>
      </c>
      <c r="H43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43" s="220">
        <v>10</v>
      </c>
      <c r="J43" s="79">
        <v>0</v>
      </c>
      <c r="K43" s="57">
        <v>0</v>
      </c>
      <c r="L43" s="58">
        <v>0</v>
      </c>
      <c r="M43" s="80">
        <v>0</v>
      </c>
      <c r="N43" s="217">
        <v>0</v>
      </c>
      <c r="O43" s="204">
        <f>SUM(Q43,S43,W43,AA43,AG43,AL43,AP43)</f>
        <v>0</v>
      </c>
      <c r="P43" s="37">
        <f>SUM(T43,Y43,AB43,AF43,AH43,AJ43,AM43,AR43)</f>
        <v>0</v>
      </c>
      <c r="Q43" s="38">
        <f>SUM(U43,X43,Z43, AC43, AE43, AI43, AK43, AN43, AQ43)</f>
        <v>0</v>
      </c>
      <c r="R43" s="39">
        <f>SUM(V43,AO43, AD43)</f>
        <v>0</v>
      </c>
      <c r="S43" s="82"/>
      <c r="T43" s="72"/>
      <c r="U43" s="73"/>
      <c r="V43" s="74"/>
      <c r="W43" s="72"/>
      <c r="X43" s="73"/>
      <c r="Y43" s="82"/>
      <c r="Z43" s="74"/>
      <c r="AA43" s="82"/>
      <c r="AB43" s="73"/>
      <c r="AC43" s="72"/>
      <c r="AD43" s="73"/>
      <c r="AE43" s="73"/>
      <c r="AF43" s="82"/>
      <c r="AG43" s="75"/>
      <c r="AH43" s="72"/>
      <c r="AI43" s="74"/>
      <c r="AJ43" s="73"/>
      <c r="AK43" s="82"/>
      <c r="AL43" s="71"/>
      <c r="AM43" s="72"/>
      <c r="AN43" s="73"/>
      <c r="AO43" s="74"/>
      <c r="AP43" s="71"/>
      <c r="AQ43" s="73"/>
      <c r="AR43" s="73"/>
      <c r="AS43" s="72"/>
      <c r="AT43" s="82"/>
      <c r="AU43" s="72"/>
      <c r="AV43" s="82"/>
      <c r="AW43" s="72"/>
      <c r="AX43" s="73"/>
      <c r="AY43" s="74"/>
      <c r="AZ43" s="72"/>
      <c r="BA43" s="72"/>
    </row>
    <row r="44" spans="1:53" x14ac:dyDescent="0.25">
      <c r="A44" s="232" t="s">
        <v>627</v>
      </c>
      <c r="B44" s="237" t="s">
        <v>72</v>
      </c>
      <c r="C44" s="83" t="s">
        <v>743</v>
      </c>
      <c r="D44" s="83" t="s">
        <v>309</v>
      </c>
      <c r="E44" s="83" t="s">
        <v>114</v>
      </c>
      <c r="F44" s="107">
        <f>SUMPRODUCT(($A:$A=racers6[[#This Row],[Cat]])*($G:$G&gt;racers6[[#This Row],[2017 ARC Series Points]]))+1</f>
        <v>40</v>
      </c>
      <c r="G44" s="36">
        <f>SUM(O44,P44,R44)</f>
        <v>0</v>
      </c>
      <c r="H44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44" s="220">
        <v>10</v>
      </c>
      <c r="J44" s="79">
        <v>0</v>
      </c>
      <c r="K44" s="57">
        <v>0</v>
      </c>
      <c r="L44" s="58">
        <v>0</v>
      </c>
      <c r="M44" s="80">
        <v>0</v>
      </c>
      <c r="N44" s="217">
        <v>0</v>
      </c>
      <c r="O44" s="204">
        <f>SUM(Q44,S44,W44,AA44,AG44,AL44,AP44)</f>
        <v>0</v>
      </c>
      <c r="P44" s="37">
        <f>SUM(T44,Y44,AB44,AF44,AH44,AJ44,AM44,AR44)</f>
        <v>0</v>
      </c>
      <c r="Q44" s="38">
        <f>SUM(U44,X44,Z44, AC44, AE44, AI44, AK44, AN44, AQ44)</f>
        <v>0</v>
      </c>
      <c r="R44" s="39">
        <f>SUM(V44,AO44, AD44)</f>
        <v>0</v>
      </c>
      <c r="S44" s="82"/>
      <c r="T44" s="72"/>
      <c r="U44" s="73"/>
      <c r="V44" s="74"/>
      <c r="W44" s="72"/>
      <c r="X44" s="73"/>
      <c r="Y44" s="82"/>
      <c r="Z44" s="74"/>
      <c r="AA44" s="82"/>
      <c r="AB44" s="73"/>
      <c r="AC44" s="72"/>
      <c r="AD44" s="73"/>
      <c r="AE44" s="73"/>
      <c r="AF44" s="82"/>
      <c r="AG44" s="75"/>
      <c r="AH44" s="72"/>
      <c r="AI44" s="74"/>
      <c r="AJ44" s="73"/>
      <c r="AK44" s="82"/>
      <c r="AL44" s="71"/>
      <c r="AM44" s="72"/>
      <c r="AN44" s="73"/>
      <c r="AO44" s="74"/>
      <c r="AP44" s="71"/>
      <c r="AQ44" s="73"/>
      <c r="AR44" s="73"/>
      <c r="AS44" s="72"/>
      <c r="AT44" s="82"/>
      <c r="AU44" s="72"/>
      <c r="AV44" s="82"/>
      <c r="AW44" s="72"/>
      <c r="AX44" s="73"/>
      <c r="AY44" s="74"/>
      <c r="AZ44" s="72"/>
      <c r="BA44" s="72"/>
    </row>
    <row r="45" spans="1:53" x14ac:dyDescent="0.25">
      <c r="A45" s="232" t="s">
        <v>627</v>
      </c>
      <c r="B45" s="237" t="s">
        <v>72</v>
      </c>
      <c r="C45" s="83" t="s">
        <v>749</v>
      </c>
      <c r="D45" s="83" t="s">
        <v>164</v>
      </c>
      <c r="E45" s="83" t="s">
        <v>330</v>
      </c>
      <c r="F45" s="201">
        <f>SUMPRODUCT(($A:$A=racers6[[#This Row],[Cat]])*($G:$G&gt;racers6[[#This Row],[2017 ARC Series Points]]))+1</f>
        <v>40</v>
      </c>
      <c r="G45" s="203">
        <f>SUM(O45,P45,R45)</f>
        <v>0</v>
      </c>
      <c r="H45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45" s="220">
        <v>10</v>
      </c>
      <c r="J45" s="79">
        <v>0</v>
      </c>
      <c r="K45" s="57">
        <v>0</v>
      </c>
      <c r="L45" s="58">
        <v>0</v>
      </c>
      <c r="M45" s="80">
        <v>0</v>
      </c>
      <c r="N45" s="217">
        <v>0</v>
      </c>
      <c r="O45" s="204">
        <f>SUM(Q45,S45,W45,AA45,AG45,AL45,AP45)</f>
        <v>0</v>
      </c>
      <c r="P45" s="37">
        <f>SUM(T45,Y45,AB45,AF45,AH45,AJ45,AM45,AR45)</f>
        <v>0</v>
      </c>
      <c r="Q45" s="38">
        <f>SUM(U45,X45,Z45, AC45, AE45, AI45, AK45, AN45, AQ45)</f>
        <v>0</v>
      </c>
      <c r="R45" s="39">
        <f>SUM(V45,AO45, AD45)</f>
        <v>0</v>
      </c>
      <c r="S45" s="82"/>
      <c r="T45" s="72"/>
      <c r="U45" s="73"/>
      <c r="V45" s="74"/>
      <c r="W45" s="72"/>
      <c r="X45" s="73"/>
      <c r="Y45" s="82"/>
      <c r="Z45" s="74"/>
      <c r="AA45" s="82"/>
      <c r="AB45" s="73"/>
      <c r="AC45" s="72"/>
      <c r="AD45" s="73"/>
      <c r="AE45" s="73"/>
      <c r="AF45" s="82"/>
      <c r="AG45" s="75"/>
      <c r="AH45" s="72"/>
      <c r="AI45" s="74"/>
      <c r="AJ45" s="73"/>
      <c r="AK45" s="82"/>
      <c r="AL45" s="71"/>
      <c r="AM45" s="72"/>
      <c r="AN45" s="73"/>
      <c r="AO45" s="74"/>
      <c r="AP45" s="71"/>
      <c r="AQ45" s="73"/>
      <c r="AR45" s="73"/>
      <c r="AS45" s="72"/>
      <c r="AT45" s="82"/>
      <c r="AU45" s="72"/>
      <c r="AV45" s="82"/>
      <c r="AW45" s="72"/>
      <c r="AX45" s="73"/>
      <c r="AY45" s="74"/>
      <c r="AZ45" s="72"/>
      <c r="BA45" s="72"/>
    </row>
    <row r="46" spans="1:53" x14ac:dyDescent="0.25">
      <c r="A46" s="233" t="s">
        <v>627</v>
      </c>
      <c r="B46" s="199" t="s">
        <v>72</v>
      </c>
      <c r="C46" s="82" t="s">
        <v>756</v>
      </c>
      <c r="D46" s="82" t="s">
        <v>79</v>
      </c>
      <c r="E46" s="82" t="s">
        <v>114</v>
      </c>
      <c r="F46" s="201">
        <f>SUMPRODUCT(($A:$A=racers6[[#This Row],[Cat]])*($G:$G&gt;racers6[[#This Row],[2017 ARC Series Points]]))+1</f>
        <v>40</v>
      </c>
      <c r="G46" s="204">
        <f>SUM(O46,P46,R46)</f>
        <v>0</v>
      </c>
      <c r="H46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46" s="220">
        <v>10</v>
      </c>
      <c r="J46" s="79">
        <v>0</v>
      </c>
      <c r="K46" s="57">
        <v>0</v>
      </c>
      <c r="L46" s="58">
        <v>0</v>
      </c>
      <c r="M46" s="80">
        <v>0</v>
      </c>
      <c r="N46" s="217">
        <v>0</v>
      </c>
      <c r="O46" s="204">
        <f>SUM(Q46,S46,W46,AA46,AG46,AL46,AP46)</f>
        <v>0</v>
      </c>
      <c r="P46" s="37">
        <f>SUM(T46,Y46,AB46,AF46,AH46,AJ46,AM46,AR46)</f>
        <v>0</v>
      </c>
      <c r="Q46" s="38">
        <f>SUM(U46,X46,Z46, AC46, AE46, AI46, AK46, AN46, AQ46)</f>
        <v>0</v>
      </c>
      <c r="R46" s="39">
        <f>SUM(V46,AO46, AD46)</f>
        <v>0</v>
      </c>
      <c r="S46" s="82"/>
      <c r="T46" s="72"/>
      <c r="U46" s="73"/>
      <c r="V46" s="74"/>
      <c r="W46" s="72"/>
      <c r="X46" s="73"/>
      <c r="Y46" s="82"/>
      <c r="Z46" s="74"/>
      <c r="AA46" s="82"/>
      <c r="AB46" s="73"/>
      <c r="AC46" s="72"/>
      <c r="AD46" s="73"/>
      <c r="AE46" s="73"/>
      <c r="AF46" s="82"/>
      <c r="AG46" s="75"/>
      <c r="AH46" s="72"/>
      <c r="AI46" s="74"/>
      <c r="AJ46" s="73"/>
      <c r="AK46" s="82"/>
      <c r="AL46" s="71"/>
      <c r="AM46" s="72"/>
      <c r="AN46" s="73"/>
      <c r="AO46" s="74"/>
      <c r="AP46" s="71"/>
      <c r="AQ46" s="73"/>
      <c r="AR46" s="73"/>
      <c r="AS46" s="72"/>
      <c r="AT46" s="82"/>
      <c r="AU46" s="72"/>
      <c r="AV46" s="82"/>
      <c r="AW46" s="72"/>
      <c r="AX46" s="73"/>
      <c r="AY46" s="74"/>
      <c r="AZ46" s="72"/>
      <c r="BA46" s="72"/>
    </row>
    <row r="47" spans="1:53" x14ac:dyDescent="0.25">
      <c r="A47" s="233" t="s">
        <v>627</v>
      </c>
      <c r="B47" s="199" t="s">
        <v>72</v>
      </c>
      <c r="C47" s="82" t="s">
        <v>700</v>
      </c>
      <c r="D47" s="82" t="s">
        <v>757</v>
      </c>
      <c r="E47" s="82" t="s">
        <v>192</v>
      </c>
      <c r="F47" s="201">
        <f>SUMPRODUCT(($A:$A=racers6[[#This Row],[Cat]])*($G:$G&gt;racers6[[#This Row],[2017 ARC Series Points]]))+1</f>
        <v>40</v>
      </c>
      <c r="G47" s="204">
        <f>SUM(O47,P47,R47)</f>
        <v>0</v>
      </c>
      <c r="H47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47" s="220">
        <v>10</v>
      </c>
      <c r="J47" s="79">
        <v>0</v>
      </c>
      <c r="K47" s="57">
        <v>0</v>
      </c>
      <c r="L47" s="58">
        <v>0</v>
      </c>
      <c r="M47" s="80">
        <v>0</v>
      </c>
      <c r="N47" s="217">
        <v>0</v>
      </c>
      <c r="O47" s="204">
        <f>SUM(Q47,S47,W47,AA47,AG47,AL47,AP47)</f>
        <v>0</v>
      </c>
      <c r="P47" s="37">
        <f>SUM(T47,Y47,AB47,AF47,AH47,AJ47,AM47,AR47)</f>
        <v>0</v>
      </c>
      <c r="Q47" s="38">
        <f>SUM(U47,X47,Z47, AC47, AE47, AI47, AK47, AN47, AQ47)</f>
        <v>0</v>
      </c>
      <c r="R47" s="39">
        <f>SUM(V47,AO47, AD47)</f>
        <v>0</v>
      </c>
      <c r="S47" s="82"/>
      <c r="T47" s="72"/>
      <c r="U47" s="73"/>
      <c r="V47" s="74"/>
      <c r="W47" s="72"/>
      <c r="X47" s="73"/>
      <c r="Y47" s="82"/>
      <c r="Z47" s="74"/>
      <c r="AA47" s="82"/>
      <c r="AB47" s="73"/>
      <c r="AC47" s="72"/>
      <c r="AD47" s="73"/>
      <c r="AE47" s="73"/>
      <c r="AF47" s="82"/>
      <c r="AG47" s="75"/>
      <c r="AH47" s="72"/>
      <c r="AI47" s="74"/>
      <c r="AJ47" s="73"/>
      <c r="AK47" s="82"/>
      <c r="AL47" s="71"/>
      <c r="AM47" s="72"/>
      <c r="AN47" s="73"/>
      <c r="AO47" s="74"/>
      <c r="AP47" s="71"/>
      <c r="AQ47" s="73"/>
      <c r="AR47" s="73"/>
      <c r="AS47" s="72"/>
      <c r="AT47" s="82"/>
      <c r="AU47" s="72"/>
      <c r="AV47" s="82"/>
      <c r="AW47" s="72"/>
      <c r="AX47" s="73"/>
      <c r="AY47" s="74"/>
      <c r="AZ47" s="72"/>
      <c r="BA47" s="72"/>
    </row>
    <row r="48" spans="1:53" x14ac:dyDescent="0.25">
      <c r="A48" s="233" t="s">
        <v>627</v>
      </c>
      <c r="B48" s="199" t="s">
        <v>72</v>
      </c>
      <c r="C48" s="82" t="s">
        <v>760</v>
      </c>
      <c r="D48" s="82" t="s">
        <v>761</v>
      </c>
      <c r="E48" s="82" t="s">
        <v>114</v>
      </c>
      <c r="F48" s="201">
        <f>SUMPRODUCT(($A:$A=racers6[[#This Row],[Cat]])*($G:$G&gt;racers6[[#This Row],[2017 ARC Series Points]]))+1</f>
        <v>40</v>
      </c>
      <c r="G48" s="204">
        <f>SUM(O48,P48,R48)</f>
        <v>0</v>
      </c>
      <c r="H48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48" s="220">
        <v>10</v>
      </c>
      <c r="J48" s="79">
        <v>0</v>
      </c>
      <c r="K48" s="57">
        <v>0</v>
      </c>
      <c r="L48" s="58">
        <v>0</v>
      </c>
      <c r="M48" s="80">
        <v>0</v>
      </c>
      <c r="N48" s="217">
        <v>0</v>
      </c>
      <c r="O48" s="204">
        <f>SUM(Q48,S48,W48,AA48,AG48,AL48,AP48)</f>
        <v>0</v>
      </c>
      <c r="P48" s="37">
        <f>SUM(T48,Y48,AB48,AF48,AH48,AJ48,AM48,AR48)</f>
        <v>0</v>
      </c>
      <c r="Q48" s="38">
        <f>SUM(U48,X48,Z48, AC48, AE48, AI48, AK48, AN48, AQ48)</f>
        <v>0</v>
      </c>
      <c r="R48" s="39">
        <f>SUM(V48,AO48, AD48)</f>
        <v>0</v>
      </c>
      <c r="S48" s="82"/>
      <c r="T48" s="72"/>
      <c r="U48" s="73"/>
      <c r="V48" s="74"/>
      <c r="W48" s="72"/>
      <c r="X48" s="73"/>
      <c r="Y48" s="82"/>
      <c r="Z48" s="74"/>
      <c r="AA48" s="82"/>
      <c r="AB48" s="73"/>
      <c r="AC48" s="72"/>
      <c r="AD48" s="73"/>
      <c r="AE48" s="73"/>
      <c r="AF48" s="82"/>
      <c r="AG48" s="75"/>
      <c r="AH48" s="72"/>
      <c r="AI48" s="74"/>
      <c r="AJ48" s="73"/>
      <c r="AK48" s="82"/>
      <c r="AL48" s="71"/>
      <c r="AM48" s="72"/>
      <c r="AN48" s="73"/>
      <c r="AO48" s="74"/>
      <c r="AP48" s="71"/>
      <c r="AQ48" s="73"/>
      <c r="AR48" s="73"/>
      <c r="AS48" s="72"/>
      <c r="AT48" s="82"/>
      <c r="AU48" s="72"/>
      <c r="AV48" s="82"/>
      <c r="AW48" s="72"/>
      <c r="AX48" s="73"/>
      <c r="AY48" s="74"/>
      <c r="AZ48" s="72"/>
      <c r="BA48" s="72"/>
    </row>
    <row r="49" spans="1:53" x14ac:dyDescent="0.25">
      <c r="A49" s="233" t="s">
        <v>627</v>
      </c>
      <c r="B49" s="199" t="s">
        <v>72</v>
      </c>
      <c r="C49" s="82" t="s">
        <v>762</v>
      </c>
      <c r="D49" s="82" t="s">
        <v>116</v>
      </c>
      <c r="E49" s="82" t="s">
        <v>114</v>
      </c>
      <c r="F49" s="201">
        <f>SUMPRODUCT(($A:$A=racers6[[#This Row],[Cat]])*($G:$G&gt;racers6[[#This Row],[2017 ARC Series Points]]))+1</f>
        <v>40</v>
      </c>
      <c r="G49" s="204">
        <f>SUM(O49,P49,R49)</f>
        <v>0</v>
      </c>
      <c r="H49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49" s="220">
        <v>10</v>
      </c>
      <c r="J49" s="79">
        <v>0</v>
      </c>
      <c r="K49" s="57">
        <v>0</v>
      </c>
      <c r="L49" s="58">
        <v>0</v>
      </c>
      <c r="M49" s="80">
        <v>0</v>
      </c>
      <c r="N49" s="217">
        <v>0</v>
      </c>
      <c r="O49" s="204">
        <f>SUM(Q49,S49,W49,AA49,AG49,AL49,AP49)</f>
        <v>0</v>
      </c>
      <c r="P49" s="37">
        <f>SUM(T49,Y49,AB49,AF49,AH49,AJ49,AM49,AR49)</f>
        <v>0</v>
      </c>
      <c r="Q49" s="38">
        <f>SUM(U49,X49,Z49, AC49, AE49, AI49, AK49, AN49, AQ49)</f>
        <v>0</v>
      </c>
      <c r="R49" s="39">
        <f>SUM(V49,AO49, AD49)</f>
        <v>0</v>
      </c>
      <c r="S49" s="82"/>
      <c r="T49" s="72"/>
      <c r="U49" s="73"/>
      <c r="V49" s="74"/>
      <c r="W49" s="72"/>
      <c r="X49" s="73"/>
      <c r="Y49" s="82"/>
      <c r="Z49" s="74"/>
      <c r="AA49" s="82"/>
      <c r="AB49" s="73"/>
      <c r="AC49" s="72"/>
      <c r="AD49" s="73"/>
      <c r="AE49" s="73"/>
      <c r="AF49" s="82"/>
      <c r="AG49" s="75"/>
      <c r="AH49" s="72"/>
      <c r="AI49" s="74"/>
      <c r="AJ49" s="73"/>
      <c r="AK49" s="82"/>
      <c r="AL49" s="71"/>
      <c r="AM49" s="72"/>
      <c r="AN49" s="73"/>
      <c r="AO49" s="74"/>
      <c r="AP49" s="71"/>
      <c r="AQ49" s="73"/>
      <c r="AR49" s="73"/>
      <c r="AS49" s="72"/>
      <c r="AT49" s="82"/>
      <c r="AU49" s="72"/>
      <c r="AV49" s="82"/>
      <c r="AW49" s="72"/>
      <c r="AX49" s="73"/>
      <c r="AY49" s="74"/>
      <c r="AZ49" s="72"/>
      <c r="BA49" s="72"/>
    </row>
    <row r="50" spans="1:53" x14ac:dyDescent="0.25">
      <c r="A50" s="233" t="s">
        <v>627</v>
      </c>
      <c r="B50" s="199" t="s">
        <v>72</v>
      </c>
      <c r="C50" s="82" t="s">
        <v>763</v>
      </c>
      <c r="D50" s="82" t="s">
        <v>764</v>
      </c>
      <c r="E50" s="82" t="s">
        <v>114</v>
      </c>
      <c r="F50" s="201">
        <f>SUMPRODUCT(($A:$A=racers6[[#This Row],[Cat]])*($G:$G&gt;racers6[[#This Row],[2017 ARC Series Points]]))+1</f>
        <v>40</v>
      </c>
      <c r="G50" s="204">
        <f>SUM(O50,P50,R50)</f>
        <v>0</v>
      </c>
      <c r="H50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50" s="220">
        <v>10</v>
      </c>
      <c r="J50" s="79">
        <v>0</v>
      </c>
      <c r="K50" s="57">
        <v>0</v>
      </c>
      <c r="L50" s="58">
        <v>0</v>
      </c>
      <c r="M50" s="80">
        <v>0</v>
      </c>
      <c r="N50" s="217">
        <v>0</v>
      </c>
      <c r="O50" s="204">
        <f>SUM(Q50,S50,W50,AA50,AG50,AL50,AP50)</f>
        <v>0</v>
      </c>
      <c r="P50" s="37">
        <f>SUM(T50,Y50,AB50,AF50,AH50,AJ50,AM50,AR50)</f>
        <v>0</v>
      </c>
      <c r="Q50" s="38">
        <f>SUM(U50,X50,Z50, AC50, AE50, AI50, AK50, AN50, AQ50)</f>
        <v>0</v>
      </c>
      <c r="R50" s="39">
        <f>SUM(V50,AO50, AD50)</f>
        <v>0</v>
      </c>
      <c r="S50" s="82"/>
      <c r="T50" s="72"/>
      <c r="U50" s="73"/>
      <c r="V50" s="74"/>
      <c r="W50" s="72"/>
      <c r="X50" s="73"/>
      <c r="Y50" s="82"/>
      <c r="Z50" s="74"/>
      <c r="AA50" s="82"/>
      <c r="AB50" s="73"/>
      <c r="AC50" s="72"/>
      <c r="AD50" s="73"/>
      <c r="AE50" s="73"/>
      <c r="AF50" s="82"/>
      <c r="AG50" s="75"/>
      <c r="AH50" s="72"/>
      <c r="AI50" s="74"/>
      <c r="AJ50" s="73"/>
      <c r="AK50" s="82"/>
      <c r="AL50" s="71"/>
      <c r="AM50" s="72"/>
      <c r="AN50" s="73"/>
      <c r="AO50" s="74"/>
      <c r="AP50" s="71"/>
      <c r="AQ50" s="73"/>
      <c r="AR50" s="73"/>
      <c r="AS50" s="72"/>
      <c r="AT50" s="82"/>
      <c r="AU50" s="72"/>
      <c r="AV50" s="82"/>
      <c r="AW50" s="72"/>
      <c r="AX50" s="73"/>
      <c r="AY50" s="74"/>
      <c r="AZ50" s="72"/>
      <c r="BA50" s="72"/>
    </row>
    <row r="51" spans="1:53" x14ac:dyDescent="0.25">
      <c r="A51" s="232" t="s">
        <v>627</v>
      </c>
      <c r="B51" s="236" t="s">
        <v>72</v>
      </c>
      <c r="C51" s="69" t="s">
        <v>692</v>
      </c>
      <c r="D51" s="69" t="s">
        <v>113</v>
      </c>
      <c r="E51" s="69" t="s">
        <v>401</v>
      </c>
      <c r="F51" s="202">
        <f>SUMPRODUCT(($A:$A=racers6[[#This Row],[Cat]])*($G:$G&gt;racers6[[#This Row],[2017 ARC Series Points]]))+1</f>
        <v>40</v>
      </c>
      <c r="G51" s="204">
        <f>SUM(O51,P51,R51)</f>
        <v>0</v>
      </c>
      <c r="H51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51" s="220">
        <v>0</v>
      </c>
      <c r="J51" s="79">
        <v>0</v>
      </c>
      <c r="K51" s="57">
        <v>0</v>
      </c>
      <c r="L51" s="58">
        <v>0</v>
      </c>
      <c r="M51" s="80">
        <v>0</v>
      </c>
      <c r="N51" s="217">
        <v>0</v>
      </c>
      <c r="O51" s="204">
        <f>SUM(Q51,S51,W51,AA51,AG51,AL51,AP51)</f>
        <v>0</v>
      </c>
      <c r="P51" s="37">
        <f>SUM(T51,Y51,AB51,AF51,AH51,AJ51,AM51,AR51)</f>
        <v>0</v>
      </c>
      <c r="Q51" s="38">
        <f>SUM(U51,X51,Z51, AC51, AE51, AI51, AK51, AN51, AQ51)</f>
        <v>0</v>
      </c>
      <c r="R51" s="39">
        <f>SUM(V51,AO51, AD51)</f>
        <v>0</v>
      </c>
      <c r="S51" s="71"/>
      <c r="T51" s="72"/>
      <c r="U51" s="73"/>
      <c r="V51" s="74"/>
      <c r="W51" s="72"/>
      <c r="X51" s="73"/>
      <c r="Y51" s="71"/>
      <c r="Z51" s="74"/>
      <c r="AA51" s="71"/>
      <c r="AB51" s="73"/>
      <c r="AC51" s="72"/>
      <c r="AD51" s="73"/>
      <c r="AE51" s="74"/>
      <c r="AF51" s="71"/>
      <c r="AG51" s="75"/>
      <c r="AH51" s="72"/>
      <c r="AI51" s="74"/>
      <c r="AJ51" s="73"/>
      <c r="AK51" s="71"/>
      <c r="AL51" s="71"/>
      <c r="AM51" s="72"/>
      <c r="AN51" s="73"/>
      <c r="AO51" s="74"/>
      <c r="AP51" s="71"/>
      <c r="AQ51" s="73"/>
      <c r="AR51" s="73"/>
      <c r="AS51" s="72"/>
      <c r="AT51" s="71"/>
      <c r="AU51" s="72"/>
      <c r="AV51" s="71"/>
      <c r="AW51" s="72"/>
      <c r="AX51" s="73"/>
      <c r="AY51" s="74"/>
      <c r="AZ51" s="72"/>
      <c r="BA51" s="72"/>
    </row>
    <row r="52" spans="1:53" x14ac:dyDescent="0.25">
      <c r="A52" s="232" t="s">
        <v>627</v>
      </c>
      <c r="B52" s="236" t="s">
        <v>72</v>
      </c>
      <c r="C52" s="69" t="s">
        <v>693</v>
      </c>
      <c r="D52" s="69" t="s">
        <v>694</v>
      </c>
      <c r="E52" s="69" t="s">
        <v>401</v>
      </c>
      <c r="F52" s="202">
        <f>SUMPRODUCT(($A:$A=racers6[[#This Row],[Cat]])*($G:$G&gt;racers6[[#This Row],[2017 ARC Series Points]]))+1</f>
        <v>40</v>
      </c>
      <c r="G52" s="204">
        <f>SUM(O52,P52,R52)</f>
        <v>0</v>
      </c>
      <c r="H52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52" s="220">
        <v>0</v>
      </c>
      <c r="J52" s="79">
        <v>0</v>
      </c>
      <c r="K52" s="57">
        <v>0</v>
      </c>
      <c r="L52" s="58">
        <v>0</v>
      </c>
      <c r="M52" s="80">
        <v>0</v>
      </c>
      <c r="N52" s="217">
        <v>0</v>
      </c>
      <c r="O52" s="204">
        <f>SUM(Q52,S52,W52,AA52,AG52,AL52,AP52)</f>
        <v>0</v>
      </c>
      <c r="P52" s="37">
        <f>SUM(T52,Y52,AB52,AF52,AH52,AJ52,AM52,AR52)</f>
        <v>0</v>
      </c>
      <c r="Q52" s="38">
        <f>SUM(U52,X52,Z52, AC52, AE52, AI52, AK52, AN52, AQ52)</f>
        <v>0</v>
      </c>
      <c r="R52" s="39">
        <f>SUM(V52,AO52, AD52)</f>
        <v>0</v>
      </c>
      <c r="S52" s="71"/>
      <c r="T52" s="72"/>
      <c r="U52" s="73"/>
      <c r="V52" s="74"/>
      <c r="W52" s="72"/>
      <c r="X52" s="73"/>
      <c r="Y52" s="71"/>
      <c r="Z52" s="74"/>
      <c r="AA52" s="71"/>
      <c r="AB52" s="73"/>
      <c r="AC52" s="72"/>
      <c r="AD52" s="73"/>
      <c r="AE52" s="74"/>
      <c r="AF52" s="71"/>
      <c r="AG52" s="75"/>
      <c r="AH52" s="72"/>
      <c r="AI52" s="74"/>
      <c r="AJ52" s="73"/>
      <c r="AK52" s="71"/>
      <c r="AL52" s="71"/>
      <c r="AM52" s="72"/>
      <c r="AN52" s="73"/>
      <c r="AO52" s="74"/>
      <c r="AP52" s="71"/>
      <c r="AQ52" s="73"/>
      <c r="AR52" s="73"/>
      <c r="AS52" s="72"/>
      <c r="AT52" s="71"/>
      <c r="AU52" s="72"/>
      <c r="AV52" s="71"/>
      <c r="AW52" s="72"/>
      <c r="AX52" s="73"/>
      <c r="AY52" s="74"/>
      <c r="AZ52" s="72"/>
      <c r="BA52" s="72"/>
    </row>
    <row r="53" spans="1:53" x14ac:dyDescent="0.25">
      <c r="A53" s="232" t="s">
        <v>627</v>
      </c>
      <c r="B53" s="236" t="s">
        <v>72</v>
      </c>
      <c r="C53" s="69" t="s">
        <v>696</v>
      </c>
      <c r="D53" s="69" t="s">
        <v>456</v>
      </c>
      <c r="E53" s="69" t="s">
        <v>64</v>
      </c>
      <c r="F53" s="202">
        <f>SUMPRODUCT(($A:$A=racers6[[#This Row],[Cat]])*($G:$G&gt;racers6[[#This Row],[2017 ARC Series Points]]))+1</f>
        <v>40</v>
      </c>
      <c r="G53" s="204">
        <f>SUM(O53,P53,R53)</f>
        <v>0</v>
      </c>
      <c r="H53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53" s="220">
        <v>0</v>
      </c>
      <c r="J53" s="79">
        <v>0</v>
      </c>
      <c r="K53" s="57">
        <v>0</v>
      </c>
      <c r="L53" s="58">
        <v>0</v>
      </c>
      <c r="M53" s="80">
        <v>0</v>
      </c>
      <c r="N53" s="217">
        <v>0</v>
      </c>
      <c r="O53" s="204">
        <f>SUM(Q53,S53,W53,AA53,AG53,AL53,AP53)</f>
        <v>0</v>
      </c>
      <c r="P53" s="37">
        <f>SUM(T53,Y53,AB53,AF53,AH53,AJ53,AM53,AR53)</f>
        <v>0</v>
      </c>
      <c r="Q53" s="38">
        <f>SUM(U53,X53,Z53, AC53, AE53, AI53, AK53, AN53, AQ53)</f>
        <v>0</v>
      </c>
      <c r="R53" s="39">
        <f>SUM(V53,AO53, AD53)</f>
        <v>0</v>
      </c>
      <c r="S53" s="71"/>
      <c r="T53" s="72"/>
      <c r="U53" s="73"/>
      <c r="V53" s="74"/>
      <c r="W53" s="72"/>
      <c r="X53" s="73"/>
      <c r="Y53" s="71"/>
      <c r="Z53" s="74"/>
      <c r="AA53" s="71"/>
      <c r="AB53" s="73"/>
      <c r="AC53" s="72"/>
      <c r="AD53" s="73"/>
      <c r="AE53" s="74"/>
      <c r="AF53" s="71"/>
      <c r="AG53" s="75"/>
      <c r="AH53" s="72"/>
      <c r="AI53" s="74"/>
      <c r="AJ53" s="73"/>
      <c r="AK53" s="71"/>
      <c r="AL53" s="71"/>
      <c r="AM53" s="72"/>
      <c r="AN53" s="73"/>
      <c r="AO53" s="74"/>
      <c r="AP53" s="71"/>
      <c r="AQ53" s="73"/>
      <c r="AR53" s="73"/>
      <c r="AS53" s="72"/>
      <c r="AT53" s="71"/>
      <c r="AU53" s="72"/>
      <c r="AV53" s="71"/>
      <c r="AW53" s="72"/>
      <c r="AX53" s="73"/>
      <c r="AY53" s="74"/>
      <c r="AZ53" s="72"/>
      <c r="BA53" s="72"/>
    </row>
    <row r="54" spans="1:53" x14ac:dyDescent="0.25">
      <c r="A54" s="232" t="s">
        <v>627</v>
      </c>
      <c r="B54" s="236" t="s">
        <v>72</v>
      </c>
      <c r="C54" s="69" t="s">
        <v>698</v>
      </c>
      <c r="D54" s="69" t="s">
        <v>699</v>
      </c>
      <c r="E54" s="69" t="s">
        <v>300</v>
      </c>
      <c r="F54" s="202">
        <f>SUMPRODUCT(($A:$A=racers6[[#This Row],[Cat]])*($G:$G&gt;racers6[[#This Row],[2017 ARC Series Points]]))+1</f>
        <v>40</v>
      </c>
      <c r="G54" s="204">
        <f>SUM(O54,P54,R54)</f>
        <v>0</v>
      </c>
      <c r="H54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54" s="220">
        <v>0</v>
      </c>
      <c r="J54" s="79">
        <v>0</v>
      </c>
      <c r="K54" s="57">
        <v>0</v>
      </c>
      <c r="L54" s="58">
        <v>0</v>
      </c>
      <c r="M54" s="80">
        <v>0</v>
      </c>
      <c r="N54" s="217">
        <v>0</v>
      </c>
      <c r="O54" s="204">
        <f>SUM(Q54,S54,W54,AA54,AG54,AL54,AP54)</f>
        <v>0</v>
      </c>
      <c r="P54" s="37">
        <f>SUM(T54,Y54,AB54,AF54,AH54,AJ54,AM54,AR54)</f>
        <v>0</v>
      </c>
      <c r="Q54" s="38">
        <f>SUM(U54,X54,Z54, AC54, AE54, AI54, AK54, AN54, AQ54)</f>
        <v>0</v>
      </c>
      <c r="R54" s="39">
        <f>SUM(V54,AO54, AD54)</f>
        <v>0</v>
      </c>
      <c r="S54" s="71"/>
      <c r="T54" s="72"/>
      <c r="U54" s="73"/>
      <c r="V54" s="74"/>
      <c r="W54" s="72"/>
      <c r="X54" s="73"/>
      <c r="Y54" s="71"/>
      <c r="Z54" s="74"/>
      <c r="AA54" s="71"/>
      <c r="AB54" s="73"/>
      <c r="AC54" s="72"/>
      <c r="AD54" s="73"/>
      <c r="AE54" s="74"/>
      <c r="AF54" s="71"/>
      <c r="AG54" s="75"/>
      <c r="AH54" s="72"/>
      <c r="AI54" s="74"/>
      <c r="AJ54" s="73"/>
      <c r="AK54" s="71"/>
      <c r="AL54" s="71"/>
      <c r="AM54" s="72"/>
      <c r="AN54" s="73"/>
      <c r="AO54" s="74"/>
      <c r="AP54" s="71"/>
      <c r="AQ54" s="73"/>
      <c r="AR54" s="73"/>
      <c r="AS54" s="72"/>
      <c r="AT54" s="71"/>
      <c r="AU54" s="72"/>
      <c r="AV54" s="71"/>
      <c r="AW54" s="72"/>
      <c r="AX54" s="73"/>
      <c r="AY54" s="74"/>
      <c r="AZ54" s="72"/>
      <c r="BA54" s="72"/>
    </row>
    <row r="55" spans="1:53" x14ac:dyDescent="0.25">
      <c r="A55" s="232" t="s">
        <v>627</v>
      </c>
      <c r="B55" s="236" t="s">
        <v>72</v>
      </c>
      <c r="C55" s="69" t="s">
        <v>700</v>
      </c>
      <c r="D55" s="69" t="s">
        <v>701</v>
      </c>
      <c r="E55" s="69" t="s">
        <v>192</v>
      </c>
      <c r="F55" s="202">
        <f>SUMPRODUCT(($A:$A=racers6[[#This Row],[Cat]])*($G:$G&gt;racers6[[#This Row],[2017 ARC Series Points]]))+1</f>
        <v>40</v>
      </c>
      <c r="G55" s="204">
        <f>SUM(O55,P55,R55)</f>
        <v>0</v>
      </c>
      <c r="H55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55" s="220">
        <v>0</v>
      </c>
      <c r="J55" s="79">
        <v>0</v>
      </c>
      <c r="K55" s="57">
        <v>0</v>
      </c>
      <c r="L55" s="58">
        <v>0</v>
      </c>
      <c r="M55" s="80">
        <v>0</v>
      </c>
      <c r="N55" s="217">
        <v>0</v>
      </c>
      <c r="O55" s="204">
        <f>SUM(Q55,S55,W55,AA55,AG55,AL55,AP55)</f>
        <v>0</v>
      </c>
      <c r="P55" s="37">
        <f>SUM(T55,Y55,AB55,AF55,AH55,AJ55,AM55,AR55)</f>
        <v>0</v>
      </c>
      <c r="Q55" s="38">
        <f>SUM(U55,X55,Z55, AC55, AE55, AI55, AK55, AN55, AQ55)</f>
        <v>0</v>
      </c>
      <c r="R55" s="39">
        <f>SUM(V55,AO55, AD55)</f>
        <v>0</v>
      </c>
      <c r="S55" s="71"/>
      <c r="T55" s="72"/>
      <c r="U55" s="73"/>
      <c r="V55" s="74"/>
      <c r="W55" s="72"/>
      <c r="X55" s="73"/>
      <c r="Y55" s="71"/>
      <c r="Z55" s="74"/>
      <c r="AA55" s="71"/>
      <c r="AB55" s="73"/>
      <c r="AC55" s="72"/>
      <c r="AD55" s="73"/>
      <c r="AE55" s="74"/>
      <c r="AF55" s="71"/>
      <c r="AG55" s="75"/>
      <c r="AH55" s="72"/>
      <c r="AI55" s="74"/>
      <c r="AJ55" s="73"/>
      <c r="AK55" s="71"/>
      <c r="AL55" s="71"/>
      <c r="AM55" s="72"/>
      <c r="AN55" s="73"/>
      <c r="AO55" s="74"/>
      <c r="AP55" s="71"/>
      <c r="AQ55" s="73"/>
      <c r="AR55" s="73"/>
      <c r="AS55" s="72"/>
      <c r="AT55" s="71"/>
      <c r="AU55" s="72"/>
      <c r="AV55" s="71"/>
      <c r="AW55" s="72"/>
      <c r="AX55" s="73"/>
      <c r="AY55" s="74"/>
      <c r="AZ55" s="72"/>
      <c r="BA55" s="72"/>
    </row>
    <row r="56" spans="1:53" x14ac:dyDescent="0.25">
      <c r="A56" s="232" t="s">
        <v>627</v>
      </c>
      <c r="B56" s="236" t="s">
        <v>72</v>
      </c>
      <c r="C56" s="69" t="s">
        <v>702</v>
      </c>
      <c r="D56" s="69" t="s">
        <v>703</v>
      </c>
      <c r="E56" s="69" t="s">
        <v>99</v>
      </c>
      <c r="F56" s="202">
        <f>SUMPRODUCT(($A:$A=racers6[[#This Row],[Cat]])*($G:$G&gt;racers6[[#This Row],[2017 ARC Series Points]]))+1</f>
        <v>40</v>
      </c>
      <c r="G56" s="204">
        <f>SUM(O56,P56,R56)</f>
        <v>0</v>
      </c>
      <c r="H56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56" s="220">
        <v>0</v>
      </c>
      <c r="J56" s="79">
        <v>0</v>
      </c>
      <c r="K56" s="57">
        <v>0</v>
      </c>
      <c r="L56" s="58">
        <v>0</v>
      </c>
      <c r="M56" s="80">
        <v>0</v>
      </c>
      <c r="N56" s="217">
        <v>0</v>
      </c>
      <c r="O56" s="204">
        <f>SUM(Q56,S56,W56,AA56,AG56,AL56,AP56)</f>
        <v>0</v>
      </c>
      <c r="P56" s="37">
        <f>SUM(T56,Y56,AB56,AF56,AH56,AJ56,AM56,AR56)</f>
        <v>0</v>
      </c>
      <c r="Q56" s="38">
        <f>SUM(U56,X56,Z56, AC56, AE56, AI56, AK56, AN56, AQ56)</f>
        <v>0</v>
      </c>
      <c r="R56" s="39">
        <f>SUM(V56,AO56, AD56)</f>
        <v>0</v>
      </c>
      <c r="S56" s="71"/>
      <c r="T56" s="72"/>
      <c r="U56" s="73"/>
      <c r="V56" s="74"/>
      <c r="W56" s="72"/>
      <c r="X56" s="73"/>
      <c r="Y56" s="71"/>
      <c r="Z56" s="74"/>
      <c r="AA56" s="71"/>
      <c r="AB56" s="73"/>
      <c r="AC56" s="72"/>
      <c r="AD56" s="73"/>
      <c r="AE56" s="74"/>
      <c r="AF56" s="71"/>
      <c r="AG56" s="75"/>
      <c r="AH56" s="72"/>
      <c r="AI56" s="74"/>
      <c r="AJ56" s="73"/>
      <c r="AK56" s="71"/>
      <c r="AL56" s="71"/>
      <c r="AM56" s="72"/>
      <c r="AN56" s="73"/>
      <c r="AO56" s="74"/>
      <c r="AP56" s="71"/>
      <c r="AQ56" s="73"/>
      <c r="AR56" s="73"/>
      <c r="AS56" s="72"/>
      <c r="AT56" s="71"/>
      <c r="AU56" s="72"/>
      <c r="AV56" s="71"/>
      <c r="AW56" s="72"/>
      <c r="AX56" s="73"/>
      <c r="AY56" s="74"/>
      <c r="AZ56" s="72"/>
      <c r="BA56" s="72"/>
    </row>
    <row r="57" spans="1:53" x14ac:dyDescent="0.25">
      <c r="A57" s="232" t="s">
        <v>627</v>
      </c>
      <c r="B57" s="236" t="s">
        <v>72</v>
      </c>
      <c r="C57" s="69" t="s">
        <v>704</v>
      </c>
      <c r="D57" s="69" t="s">
        <v>77</v>
      </c>
      <c r="E57" s="69" t="s">
        <v>114</v>
      </c>
      <c r="F57" s="202">
        <f>SUMPRODUCT(($A:$A=racers6[[#This Row],[Cat]])*($G:$G&gt;racers6[[#This Row],[2017 ARC Series Points]]))+1</f>
        <v>40</v>
      </c>
      <c r="G57" s="204">
        <f>SUM(O57,P57,R57)</f>
        <v>0</v>
      </c>
      <c r="H57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57" s="220">
        <v>0</v>
      </c>
      <c r="J57" s="79">
        <v>0</v>
      </c>
      <c r="K57" s="57">
        <v>0</v>
      </c>
      <c r="L57" s="58">
        <v>0</v>
      </c>
      <c r="M57" s="80">
        <v>0</v>
      </c>
      <c r="N57" s="217">
        <v>0</v>
      </c>
      <c r="O57" s="204">
        <f>SUM(Q57,S57,W57,AA57,AG57,AL57,AP57)</f>
        <v>0</v>
      </c>
      <c r="P57" s="37">
        <f>SUM(T57,Y57,AB57,AF57,AH57,AJ57,AM57,AR57)</f>
        <v>0</v>
      </c>
      <c r="Q57" s="38">
        <f>SUM(U57,X57,Z57, AC57, AE57, AI57, AK57, AN57, AQ57)</f>
        <v>0</v>
      </c>
      <c r="R57" s="39">
        <f>SUM(V57,AO57, AD57)</f>
        <v>0</v>
      </c>
      <c r="S57" s="71"/>
      <c r="T57" s="72"/>
      <c r="U57" s="73"/>
      <c r="V57" s="74"/>
      <c r="W57" s="72"/>
      <c r="X57" s="73"/>
      <c r="Y57" s="71"/>
      <c r="Z57" s="74"/>
      <c r="AA57" s="71"/>
      <c r="AB57" s="73"/>
      <c r="AC57" s="72"/>
      <c r="AD57" s="73"/>
      <c r="AE57" s="74"/>
      <c r="AF57" s="71"/>
      <c r="AG57" s="75"/>
      <c r="AH57" s="72"/>
      <c r="AI57" s="74"/>
      <c r="AJ57" s="73"/>
      <c r="AK57" s="71"/>
      <c r="AL57" s="71"/>
      <c r="AM57" s="72"/>
      <c r="AN57" s="73"/>
      <c r="AO57" s="74"/>
      <c r="AP57" s="71"/>
      <c r="AQ57" s="73"/>
      <c r="AR57" s="73"/>
      <c r="AS57" s="72"/>
      <c r="AT57" s="71"/>
      <c r="AU57" s="72"/>
      <c r="AV57" s="71"/>
      <c r="AW57" s="72"/>
      <c r="AX57" s="73"/>
      <c r="AY57" s="74"/>
      <c r="AZ57" s="72"/>
      <c r="BA57" s="72"/>
    </row>
    <row r="58" spans="1:53" x14ac:dyDescent="0.25">
      <c r="A58" s="232" t="s">
        <v>627</v>
      </c>
      <c r="B58" s="236" t="s">
        <v>72</v>
      </c>
      <c r="C58" s="69" t="s">
        <v>705</v>
      </c>
      <c r="D58" s="69" t="s">
        <v>706</v>
      </c>
      <c r="E58" s="69" t="s">
        <v>64</v>
      </c>
      <c r="F58" s="202">
        <f>SUMPRODUCT(($A:$A=racers6[[#This Row],[Cat]])*($G:$G&gt;racers6[[#This Row],[2017 ARC Series Points]]))+1</f>
        <v>40</v>
      </c>
      <c r="G58" s="204">
        <f>SUM(O58,P58,R58)</f>
        <v>0</v>
      </c>
      <c r="H58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58" s="220">
        <v>0</v>
      </c>
      <c r="J58" s="79">
        <v>0</v>
      </c>
      <c r="K58" s="57">
        <v>0</v>
      </c>
      <c r="L58" s="58">
        <v>0</v>
      </c>
      <c r="M58" s="80">
        <v>0</v>
      </c>
      <c r="N58" s="217">
        <v>0</v>
      </c>
      <c r="O58" s="204">
        <f>SUM(Q58,S58,W58,AA58,AG58,AL58,AP58)</f>
        <v>0</v>
      </c>
      <c r="P58" s="37">
        <f>SUM(T58,Y58,AB58,AF58,AH58,AJ58,AM58,AR58)</f>
        <v>0</v>
      </c>
      <c r="Q58" s="38">
        <f>SUM(U58,X58,Z58, AC58, AE58, AI58, AK58, AN58, AQ58)</f>
        <v>0</v>
      </c>
      <c r="R58" s="39">
        <f>SUM(V58,AO58, AD58)</f>
        <v>0</v>
      </c>
      <c r="S58" s="71"/>
      <c r="T58" s="72"/>
      <c r="U58" s="73"/>
      <c r="V58" s="74"/>
      <c r="W58" s="72"/>
      <c r="X58" s="73"/>
      <c r="Y58" s="71"/>
      <c r="Z58" s="74"/>
      <c r="AA58" s="71"/>
      <c r="AB58" s="73"/>
      <c r="AC58" s="72"/>
      <c r="AD58" s="73"/>
      <c r="AE58" s="74"/>
      <c r="AF58" s="71"/>
      <c r="AG58" s="75"/>
      <c r="AH58" s="72"/>
      <c r="AI58" s="74"/>
      <c r="AJ58" s="73"/>
      <c r="AK58" s="71"/>
      <c r="AL58" s="71"/>
      <c r="AM58" s="72"/>
      <c r="AN58" s="73"/>
      <c r="AO58" s="74"/>
      <c r="AP58" s="71"/>
      <c r="AQ58" s="73"/>
      <c r="AR58" s="73"/>
      <c r="AS58" s="72"/>
      <c r="AT58" s="71"/>
      <c r="AU58" s="72"/>
      <c r="AV58" s="71"/>
      <c r="AW58" s="72"/>
      <c r="AX58" s="73"/>
      <c r="AY58" s="74"/>
      <c r="AZ58" s="72"/>
      <c r="BA58" s="72"/>
    </row>
    <row r="59" spans="1:53" x14ac:dyDescent="0.25">
      <c r="A59" s="232" t="s">
        <v>627</v>
      </c>
      <c r="B59" s="236" t="s">
        <v>72</v>
      </c>
      <c r="C59" s="69" t="s">
        <v>707</v>
      </c>
      <c r="D59" s="69" t="s">
        <v>547</v>
      </c>
      <c r="E59" s="69" t="s">
        <v>67</v>
      </c>
      <c r="F59" s="202">
        <f>SUMPRODUCT(($A:$A=racers6[[#This Row],[Cat]])*($G:$G&gt;racers6[[#This Row],[2017 ARC Series Points]]))+1</f>
        <v>40</v>
      </c>
      <c r="G59" s="204">
        <f>SUM(O59,P59,R59)</f>
        <v>0</v>
      </c>
      <c r="H59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59" s="220">
        <v>0</v>
      </c>
      <c r="J59" s="79">
        <v>0</v>
      </c>
      <c r="K59" s="57">
        <v>0</v>
      </c>
      <c r="L59" s="58">
        <v>0</v>
      </c>
      <c r="M59" s="80">
        <v>0</v>
      </c>
      <c r="N59" s="217">
        <v>0</v>
      </c>
      <c r="O59" s="204">
        <f>SUM(Q59,S59,W59,AA59,AG59,AL59,AP59)</f>
        <v>0</v>
      </c>
      <c r="P59" s="37">
        <f>SUM(T59,Y59,AB59,AF59,AH59,AJ59,AM59,AR59)</f>
        <v>0</v>
      </c>
      <c r="Q59" s="38">
        <f>SUM(U59,X59,Z59, AC59, AE59, AI59, AK59, AN59, AQ59)</f>
        <v>0</v>
      </c>
      <c r="R59" s="39">
        <f>SUM(V59,AO59, AD59)</f>
        <v>0</v>
      </c>
      <c r="S59" s="71"/>
      <c r="T59" s="72"/>
      <c r="U59" s="73"/>
      <c r="V59" s="74"/>
      <c r="W59" s="72"/>
      <c r="X59" s="73"/>
      <c r="Y59" s="71"/>
      <c r="Z59" s="74"/>
      <c r="AA59" s="71"/>
      <c r="AB59" s="73"/>
      <c r="AC59" s="72"/>
      <c r="AD59" s="73"/>
      <c r="AE59" s="74"/>
      <c r="AF59" s="71"/>
      <c r="AG59" s="75"/>
      <c r="AH59" s="72"/>
      <c r="AI59" s="74"/>
      <c r="AJ59" s="73"/>
      <c r="AK59" s="71"/>
      <c r="AL59" s="71"/>
      <c r="AM59" s="72"/>
      <c r="AN59" s="73"/>
      <c r="AO59" s="74"/>
      <c r="AP59" s="71"/>
      <c r="AQ59" s="73"/>
      <c r="AR59" s="73"/>
      <c r="AS59" s="72"/>
      <c r="AT59" s="71"/>
      <c r="AU59" s="72"/>
      <c r="AV59" s="71"/>
      <c r="AW59" s="72"/>
      <c r="AX59" s="73"/>
      <c r="AY59" s="74"/>
      <c r="AZ59" s="72"/>
      <c r="BA59" s="72"/>
    </row>
    <row r="60" spans="1:53" x14ac:dyDescent="0.25">
      <c r="A60" s="232" t="s">
        <v>627</v>
      </c>
      <c r="B60" s="236" t="s">
        <v>72</v>
      </c>
      <c r="C60" s="69" t="s">
        <v>696</v>
      </c>
      <c r="D60" s="69" t="s">
        <v>640</v>
      </c>
      <c r="E60" s="69" t="s">
        <v>64</v>
      </c>
      <c r="F60" s="202">
        <f>SUMPRODUCT(($A:$A=racers6[[#This Row],[Cat]])*($G:$G&gt;racers6[[#This Row],[2017 ARC Series Points]]))+1</f>
        <v>40</v>
      </c>
      <c r="G60" s="204">
        <f>SUM(O60,P60,R60)</f>
        <v>0</v>
      </c>
      <c r="H60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0" s="220">
        <v>0</v>
      </c>
      <c r="J60" s="79">
        <v>0</v>
      </c>
      <c r="K60" s="57">
        <v>0</v>
      </c>
      <c r="L60" s="58">
        <v>0</v>
      </c>
      <c r="M60" s="80">
        <v>0</v>
      </c>
      <c r="N60" s="217">
        <v>0</v>
      </c>
      <c r="O60" s="204">
        <f>SUM(Q60,S60,W60,AA60,AG60,AL60,AP60)</f>
        <v>0</v>
      </c>
      <c r="P60" s="37">
        <f>SUM(T60,Y60,AB60,AF60,AH60,AJ60,AM60,AR60)</f>
        <v>0</v>
      </c>
      <c r="Q60" s="38">
        <f>SUM(U60,X60,Z60, AC60, AE60, AI60, AK60, AN60, AQ60)</f>
        <v>0</v>
      </c>
      <c r="R60" s="39">
        <f>SUM(V60,AO60, AD60)</f>
        <v>0</v>
      </c>
      <c r="S60" s="71"/>
      <c r="T60" s="72"/>
      <c r="U60" s="73"/>
      <c r="V60" s="74"/>
      <c r="W60" s="72"/>
      <c r="X60" s="73"/>
      <c r="Y60" s="71"/>
      <c r="Z60" s="74"/>
      <c r="AA60" s="71"/>
      <c r="AB60" s="73"/>
      <c r="AC60" s="72"/>
      <c r="AD60" s="73"/>
      <c r="AE60" s="74"/>
      <c r="AF60" s="71"/>
      <c r="AG60" s="75"/>
      <c r="AH60" s="72"/>
      <c r="AI60" s="74"/>
      <c r="AJ60" s="73"/>
      <c r="AK60" s="71"/>
      <c r="AL60" s="71"/>
      <c r="AM60" s="72"/>
      <c r="AN60" s="73"/>
      <c r="AO60" s="74"/>
      <c r="AP60" s="71"/>
      <c r="AQ60" s="73"/>
      <c r="AR60" s="73"/>
      <c r="AS60" s="72"/>
      <c r="AT60" s="71"/>
      <c r="AU60" s="72"/>
      <c r="AV60" s="71"/>
      <c r="AW60" s="72"/>
      <c r="AX60" s="73"/>
      <c r="AY60" s="74"/>
      <c r="AZ60" s="72"/>
      <c r="BA60" s="72"/>
    </row>
    <row r="61" spans="1:53" x14ac:dyDescent="0.25">
      <c r="A61" s="232" t="s">
        <v>627</v>
      </c>
      <c r="B61" s="236" t="s">
        <v>72</v>
      </c>
      <c r="C61" s="69" t="s">
        <v>711</v>
      </c>
      <c r="D61" s="69" t="s">
        <v>164</v>
      </c>
      <c r="E61" s="69" t="s">
        <v>89</v>
      </c>
      <c r="F61" s="202">
        <f>SUMPRODUCT(($A:$A=racers6[[#This Row],[Cat]])*($G:$G&gt;racers6[[#This Row],[2017 ARC Series Points]]))+1</f>
        <v>40</v>
      </c>
      <c r="G61" s="204">
        <f>SUM(O61,P61,R61)</f>
        <v>0</v>
      </c>
      <c r="H61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1" s="220">
        <v>0</v>
      </c>
      <c r="J61" s="79">
        <v>0</v>
      </c>
      <c r="K61" s="57">
        <v>0</v>
      </c>
      <c r="L61" s="58">
        <v>0</v>
      </c>
      <c r="M61" s="80">
        <v>0</v>
      </c>
      <c r="N61" s="217">
        <v>0</v>
      </c>
      <c r="O61" s="204">
        <f>SUM(Q61,S61,W61,AA61,AG61,AL61,AP61)</f>
        <v>0</v>
      </c>
      <c r="P61" s="37">
        <f>SUM(T61,Y61,AB61,AF61,AH61,AJ61,AM61,AR61)</f>
        <v>0</v>
      </c>
      <c r="Q61" s="38">
        <f>SUM(U61,X61,Z61, AC61, AE61, AI61, AK61, AN61, AQ61)</f>
        <v>0</v>
      </c>
      <c r="R61" s="39">
        <f>SUM(V61,AO61, AD61)</f>
        <v>0</v>
      </c>
      <c r="S61" s="71"/>
      <c r="T61" s="72"/>
      <c r="U61" s="73"/>
      <c r="V61" s="74"/>
      <c r="W61" s="72"/>
      <c r="X61" s="73"/>
      <c r="Y61" s="71"/>
      <c r="Z61" s="74"/>
      <c r="AA61" s="71"/>
      <c r="AB61" s="73"/>
      <c r="AC61" s="72"/>
      <c r="AD61" s="73"/>
      <c r="AE61" s="74"/>
      <c r="AF61" s="71"/>
      <c r="AG61" s="75"/>
      <c r="AH61" s="72"/>
      <c r="AI61" s="74"/>
      <c r="AJ61" s="73"/>
      <c r="AK61" s="71"/>
      <c r="AL61" s="71"/>
      <c r="AM61" s="72"/>
      <c r="AN61" s="73"/>
      <c r="AO61" s="74"/>
      <c r="AP61" s="71"/>
      <c r="AQ61" s="73"/>
      <c r="AR61" s="73"/>
      <c r="AS61" s="72"/>
      <c r="AT61" s="71"/>
      <c r="AU61" s="72"/>
      <c r="AV61" s="71"/>
      <c r="AW61" s="72"/>
      <c r="AX61" s="73"/>
      <c r="AY61" s="74"/>
      <c r="AZ61" s="72"/>
      <c r="BA61" s="72"/>
    </row>
    <row r="62" spans="1:53" x14ac:dyDescent="0.25">
      <c r="A62" s="232" t="s">
        <v>627</v>
      </c>
      <c r="B62" s="236" t="s">
        <v>72</v>
      </c>
      <c r="C62" s="69" t="s">
        <v>175</v>
      </c>
      <c r="D62" s="69" t="s">
        <v>325</v>
      </c>
      <c r="E62" s="69" t="s">
        <v>141</v>
      </c>
      <c r="F62" s="202">
        <f>SUMPRODUCT(($A:$A=racers6[[#This Row],[Cat]])*($G:$G&gt;racers6[[#This Row],[2017 ARC Series Points]]))+1</f>
        <v>40</v>
      </c>
      <c r="G62" s="204">
        <f>SUM(O62,P62,R62)</f>
        <v>0</v>
      </c>
      <c r="H62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2" s="220">
        <v>0</v>
      </c>
      <c r="J62" s="79">
        <v>0</v>
      </c>
      <c r="K62" s="57">
        <v>0</v>
      </c>
      <c r="L62" s="58">
        <v>0</v>
      </c>
      <c r="M62" s="80">
        <v>0</v>
      </c>
      <c r="N62" s="217">
        <v>0</v>
      </c>
      <c r="O62" s="204">
        <f>SUM(Q62,S62,W62,AA62,AG62,AL62,AP62)</f>
        <v>0</v>
      </c>
      <c r="P62" s="37">
        <f>SUM(T62,Y62,AB62,AF62,AH62,AJ62,AM62,AR62)</f>
        <v>0</v>
      </c>
      <c r="Q62" s="38">
        <f>SUM(U62,X62,Z62, AC62, AE62, AI62, AK62, AN62, AQ62)</f>
        <v>0</v>
      </c>
      <c r="R62" s="39">
        <f>SUM(V62,AO62, AD62)</f>
        <v>0</v>
      </c>
      <c r="S62" s="71"/>
      <c r="T62" s="72"/>
      <c r="U62" s="73"/>
      <c r="V62" s="74"/>
      <c r="W62" s="72"/>
      <c r="X62" s="73"/>
      <c r="Y62" s="71"/>
      <c r="Z62" s="74"/>
      <c r="AA62" s="71"/>
      <c r="AB62" s="73"/>
      <c r="AC62" s="72"/>
      <c r="AD62" s="73"/>
      <c r="AE62" s="74"/>
      <c r="AF62" s="71"/>
      <c r="AG62" s="75"/>
      <c r="AH62" s="72"/>
      <c r="AI62" s="74"/>
      <c r="AJ62" s="73"/>
      <c r="AK62" s="71"/>
      <c r="AL62" s="71"/>
      <c r="AM62" s="72"/>
      <c r="AN62" s="73"/>
      <c r="AO62" s="74"/>
      <c r="AP62" s="71"/>
      <c r="AQ62" s="73"/>
      <c r="AR62" s="73"/>
      <c r="AS62" s="72"/>
      <c r="AT62" s="71"/>
      <c r="AU62" s="72"/>
      <c r="AV62" s="71"/>
      <c r="AW62" s="72"/>
      <c r="AX62" s="73"/>
      <c r="AY62" s="74"/>
      <c r="AZ62" s="72"/>
      <c r="BA62" s="72"/>
    </row>
    <row r="63" spans="1:53" x14ac:dyDescent="0.25">
      <c r="A63" s="232" t="s">
        <v>627</v>
      </c>
      <c r="B63" s="236" t="s">
        <v>72</v>
      </c>
      <c r="C63" s="69" t="s">
        <v>712</v>
      </c>
      <c r="D63" s="69" t="s">
        <v>83</v>
      </c>
      <c r="E63" s="69" t="s">
        <v>64</v>
      </c>
      <c r="F63" s="202">
        <f>SUMPRODUCT(($A:$A=racers6[[#This Row],[Cat]])*($G:$G&gt;racers6[[#This Row],[2017 ARC Series Points]]))+1</f>
        <v>40</v>
      </c>
      <c r="G63" s="204">
        <f>SUM(O63,P63,R63)</f>
        <v>0</v>
      </c>
      <c r="H63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3" s="220">
        <v>0</v>
      </c>
      <c r="J63" s="79">
        <v>0</v>
      </c>
      <c r="K63" s="57">
        <v>0</v>
      </c>
      <c r="L63" s="58">
        <v>0</v>
      </c>
      <c r="M63" s="80">
        <v>0</v>
      </c>
      <c r="N63" s="217">
        <v>0</v>
      </c>
      <c r="O63" s="204">
        <f>SUM(Q63,S63,W63,AA63,AG63,AL63,AP63)</f>
        <v>0</v>
      </c>
      <c r="P63" s="37">
        <f>SUM(T63,Y63,AB63,AF63,AH63,AJ63,AM63,AR63)</f>
        <v>0</v>
      </c>
      <c r="Q63" s="38">
        <f>SUM(U63,X63,Z63, AC63, AE63, AI63, AK63, AN63, AQ63)</f>
        <v>0</v>
      </c>
      <c r="R63" s="39">
        <f>SUM(V63,AO63, AD63)</f>
        <v>0</v>
      </c>
      <c r="S63" s="71"/>
      <c r="T63" s="72"/>
      <c r="U63" s="73"/>
      <c r="V63" s="74"/>
      <c r="W63" s="72"/>
      <c r="X63" s="73"/>
      <c r="Y63" s="71"/>
      <c r="Z63" s="74"/>
      <c r="AA63" s="71"/>
      <c r="AB63" s="73"/>
      <c r="AC63" s="72"/>
      <c r="AD63" s="73"/>
      <c r="AE63" s="74"/>
      <c r="AF63" s="71"/>
      <c r="AG63" s="75"/>
      <c r="AH63" s="72"/>
      <c r="AI63" s="74"/>
      <c r="AJ63" s="73"/>
      <c r="AK63" s="71"/>
      <c r="AL63" s="71"/>
      <c r="AM63" s="72"/>
      <c r="AN63" s="73"/>
      <c r="AO63" s="74"/>
      <c r="AP63" s="71"/>
      <c r="AQ63" s="73"/>
      <c r="AR63" s="73"/>
      <c r="AS63" s="72"/>
      <c r="AT63" s="71"/>
      <c r="AU63" s="72"/>
      <c r="AV63" s="71"/>
      <c r="AW63" s="72"/>
      <c r="AX63" s="73"/>
      <c r="AY63" s="74"/>
      <c r="AZ63" s="72"/>
      <c r="BA63" s="72"/>
    </row>
    <row r="64" spans="1:53" x14ac:dyDescent="0.25">
      <c r="A64" s="232" t="s">
        <v>627</v>
      </c>
      <c r="B64" s="236" t="s">
        <v>72</v>
      </c>
      <c r="C64" s="69" t="s">
        <v>713</v>
      </c>
      <c r="D64" s="69" t="s">
        <v>714</v>
      </c>
      <c r="E64" s="69" t="s">
        <v>537</v>
      </c>
      <c r="F64" s="202">
        <f>SUMPRODUCT(($A:$A=racers6[[#This Row],[Cat]])*($G:$G&gt;racers6[[#This Row],[2017 ARC Series Points]]))+1</f>
        <v>40</v>
      </c>
      <c r="G64" s="204">
        <f>SUM(O64,P64,R64)</f>
        <v>0</v>
      </c>
      <c r="H64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4" s="220">
        <v>0</v>
      </c>
      <c r="J64" s="79">
        <v>0</v>
      </c>
      <c r="K64" s="57">
        <v>0</v>
      </c>
      <c r="L64" s="58">
        <v>0</v>
      </c>
      <c r="M64" s="80">
        <v>0</v>
      </c>
      <c r="N64" s="217">
        <v>0</v>
      </c>
      <c r="O64" s="204">
        <f>SUM(Q64,S64,W64,AA64,AG64,AL64,AP64)</f>
        <v>0</v>
      </c>
      <c r="P64" s="37">
        <f>SUM(T64,Y64,AB64,AF64,AH64,AJ64,AM64,AR64)</f>
        <v>0</v>
      </c>
      <c r="Q64" s="38">
        <f>SUM(U64,X64,Z64, AC64, AE64, AI64, AK64, AN64, AQ64)</f>
        <v>0</v>
      </c>
      <c r="R64" s="39">
        <f>SUM(V64,AO64, AD64)</f>
        <v>0</v>
      </c>
      <c r="S64" s="71"/>
      <c r="T64" s="72"/>
      <c r="U64" s="73"/>
      <c r="V64" s="74"/>
      <c r="W64" s="72"/>
      <c r="X64" s="73"/>
      <c r="Y64" s="71"/>
      <c r="Z64" s="74"/>
      <c r="AA64" s="71"/>
      <c r="AB64" s="73"/>
      <c r="AC64" s="72"/>
      <c r="AD64" s="73"/>
      <c r="AE64" s="74"/>
      <c r="AF64" s="71"/>
      <c r="AG64" s="75"/>
      <c r="AH64" s="72"/>
      <c r="AI64" s="74"/>
      <c r="AJ64" s="73"/>
      <c r="AK64" s="71"/>
      <c r="AL64" s="71"/>
      <c r="AM64" s="72"/>
      <c r="AN64" s="73"/>
      <c r="AO64" s="74"/>
      <c r="AP64" s="71"/>
      <c r="AQ64" s="73"/>
      <c r="AR64" s="73"/>
      <c r="AS64" s="72"/>
      <c r="AT64" s="71"/>
      <c r="AU64" s="72"/>
      <c r="AV64" s="71"/>
      <c r="AW64" s="72"/>
      <c r="AX64" s="73"/>
      <c r="AY64" s="74"/>
      <c r="AZ64" s="72"/>
      <c r="BA64" s="72"/>
    </row>
    <row r="65" spans="1:53" x14ac:dyDescent="0.25">
      <c r="A65" s="232" t="s">
        <v>627</v>
      </c>
      <c r="B65" s="236" t="s">
        <v>72</v>
      </c>
      <c r="C65" s="69" t="s">
        <v>715</v>
      </c>
      <c r="D65" s="69" t="s">
        <v>716</v>
      </c>
      <c r="E65" s="69" t="s">
        <v>255</v>
      </c>
      <c r="F65" s="202">
        <f>SUMPRODUCT(($A:$A=racers6[[#This Row],[Cat]])*($G:$G&gt;racers6[[#This Row],[2017 ARC Series Points]]))+1</f>
        <v>40</v>
      </c>
      <c r="G65" s="204">
        <f>SUM(O65,P65,R65)</f>
        <v>0</v>
      </c>
      <c r="H65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5" s="220">
        <v>0</v>
      </c>
      <c r="J65" s="79">
        <v>0</v>
      </c>
      <c r="K65" s="57">
        <v>0</v>
      </c>
      <c r="L65" s="58">
        <v>0</v>
      </c>
      <c r="M65" s="80">
        <v>0</v>
      </c>
      <c r="N65" s="217">
        <v>0</v>
      </c>
      <c r="O65" s="204">
        <f>SUM(Q65,S65,W65,AA65,AG65,AL65,AP65)</f>
        <v>0</v>
      </c>
      <c r="P65" s="37">
        <f>SUM(T65,Y65,AB65,AF65,AH65,AJ65,AM65,AR65)</f>
        <v>0</v>
      </c>
      <c r="Q65" s="38">
        <f>SUM(U65,X65,Z65, AC65, AE65, AI65, AK65, AN65, AQ65)</f>
        <v>0</v>
      </c>
      <c r="R65" s="39">
        <f>SUM(V65,AO65, AD65)</f>
        <v>0</v>
      </c>
      <c r="S65" s="71"/>
      <c r="T65" s="72"/>
      <c r="U65" s="73"/>
      <c r="V65" s="74"/>
      <c r="W65" s="72"/>
      <c r="X65" s="73"/>
      <c r="Y65" s="71"/>
      <c r="Z65" s="74"/>
      <c r="AA65" s="71"/>
      <c r="AB65" s="73"/>
      <c r="AC65" s="72"/>
      <c r="AD65" s="73"/>
      <c r="AE65" s="74"/>
      <c r="AF65" s="71"/>
      <c r="AG65" s="75"/>
      <c r="AH65" s="72"/>
      <c r="AI65" s="74"/>
      <c r="AJ65" s="73"/>
      <c r="AK65" s="71"/>
      <c r="AL65" s="71"/>
      <c r="AM65" s="72"/>
      <c r="AN65" s="73"/>
      <c r="AO65" s="74"/>
      <c r="AP65" s="71"/>
      <c r="AQ65" s="73"/>
      <c r="AR65" s="73"/>
      <c r="AS65" s="72"/>
      <c r="AT65" s="71"/>
      <c r="AU65" s="72"/>
      <c r="AV65" s="71"/>
      <c r="AW65" s="72"/>
      <c r="AX65" s="73"/>
      <c r="AY65" s="74"/>
      <c r="AZ65" s="72"/>
      <c r="BA65" s="72"/>
    </row>
    <row r="66" spans="1:53" x14ac:dyDescent="0.25">
      <c r="A66" s="232" t="s">
        <v>627</v>
      </c>
      <c r="B66" s="236" t="s">
        <v>72</v>
      </c>
      <c r="C66" s="69" t="s">
        <v>717</v>
      </c>
      <c r="D66" s="69" t="s">
        <v>718</v>
      </c>
      <c r="E66" s="69" t="s">
        <v>719</v>
      </c>
      <c r="F66" s="202">
        <f>SUMPRODUCT(($A:$A=racers6[[#This Row],[Cat]])*($G:$G&gt;racers6[[#This Row],[2017 ARC Series Points]]))+1</f>
        <v>40</v>
      </c>
      <c r="G66" s="204">
        <f>SUM(O66,P66,R66)</f>
        <v>0</v>
      </c>
      <c r="H66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6" s="220">
        <v>0</v>
      </c>
      <c r="J66" s="79">
        <v>0</v>
      </c>
      <c r="K66" s="57">
        <v>0</v>
      </c>
      <c r="L66" s="58">
        <v>0</v>
      </c>
      <c r="M66" s="80">
        <v>0</v>
      </c>
      <c r="N66" s="217">
        <v>0</v>
      </c>
      <c r="O66" s="204">
        <f>SUM(Q66,S66,W66,AA66,AG66,AL66,AP66)</f>
        <v>0</v>
      </c>
      <c r="P66" s="37">
        <f>SUM(T66,Y66,AB66,AF66,AH66,AJ66,AM66,AR66)</f>
        <v>0</v>
      </c>
      <c r="Q66" s="38">
        <f>SUM(U66,X66,Z66, AC66, AE66, AI66, AK66, AN66, AQ66)</f>
        <v>0</v>
      </c>
      <c r="R66" s="39">
        <f>SUM(V66,AO66, AD66)</f>
        <v>0</v>
      </c>
      <c r="S66" s="71"/>
      <c r="T66" s="72"/>
      <c r="U66" s="73"/>
      <c r="V66" s="74"/>
      <c r="W66" s="72"/>
      <c r="X66" s="73"/>
      <c r="Y66" s="71"/>
      <c r="Z66" s="74"/>
      <c r="AA66" s="71"/>
      <c r="AB66" s="73"/>
      <c r="AC66" s="72"/>
      <c r="AD66" s="73"/>
      <c r="AE66" s="74"/>
      <c r="AF66" s="71"/>
      <c r="AG66" s="75"/>
      <c r="AH66" s="72"/>
      <c r="AI66" s="74"/>
      <c r="AJ66" s="73"/>
      <c r="AK66" s="71"/>
      <c r="AL66" s="71"/>
      <c r="AM66" s="72"/>
      <c r="AN66" s="73"/>
      <c r="AO66" s="74"/>
      <c r="AP66" s="71"/>
      <c r="AQ66" s="73"/>
      <c r="AR66" s="73"/>
      <c r="AS66" s="72"/>
      <c r="AT66" s="71"/>
      <c r="AU66" s="72"/>
      <c r="AV66" s="71"/>
      <c r="AW66" s="72"/>
      <c r="AX66" s="73"/>
      <c r="AY66" s="74"/>
      <c r="AZ66" s="72"/>
      <c r="BA66" s="72"/>
    </row>
    <row r="67" spans="1:53" x14ac:dyDescent="0.25">
      <c r="A67" s="232" t="s">
        <v>627</v>
      </c>
      <c r="B67" s="236" t="s">
        <v>72</v>
      </c>
      <c r="C67" s="69" t="s">
        <v>720</v>
      </c>
      <c r="D67" s="69" t="s">
        <v>113</v>
      </c>
      <c r="E67" s="69" t="s">
        <v>89</v>
      </c>
      <c r="F67" s="202">
        <f>SUMPRODUCT(($A:$A=racers6[[#This Row],[Cat]])*($G:$G&gt;racers6[[#This Row],[2017 ARC Series Points]]))+1</f>
        <v>40</v>
      </c>
      <c r="G67" s="204">
        <f>SUM(O67,P67,R67)</f>
        <v>0</v>
      </c>
      <c r="H67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7" s="220">
        <v>0</v>
      </c>
      <c r="J67" s="79">
        <v>0</v>
      </c>
      <c r="K67" s="57">
        <v>0</v>
      </c>
      <c r="L67" s="58">
        <v>0</v>
      </c>
      <c r="M67" s="80">
        <v>0</v>
      </c>
      <c r="N67" s="217">
        <v>0</v>
      </c>
      <c r="O67" s="204">
        <f>SUM(Q67,S67,W67,AA67,AG67,AL67,AP67)</f>
        <v>0</v>
      </c>
      <c r="P67" s="37">
        <f>SUM(T67,Y67,AB67,AF67,AH67,AJ67,AM67,AR67)</f>
        <v>0</v>
      </c>
      <c r="Q67" s="38">
        <f>SUM(U67,X67,Z67, AC67, AE67, AI67, AK67, AN67, AQ67)</f>
        <v>0</v>
      </c>
      <c r="R67" s="39">
        <f>SUM(V67,AO67, AD67)</f>
        <v>0</v>
      </c>
      <c r="S67" s="71"/>
      <c r="T67" s="72"/>
      <c r="U67" s="73"/>
      <c r="V67" s="74"/>
      <c r="W67" s="72"/>
      <c r="X67" s="73"/>
      <c r="Y67" s="71"/>
      <c r="Z67" s="74"/>
      <c r="AA67" s="71"/>
      <c r="AB67" s="73"/>
      <c r="AC67" s="72"/>
      <c r="AD67" s="73"/>
      <c r="AE67" s="74"/>
      <c r="AF67" s="71"/>
      <c r="AG67" s="75"/>
      <c r="AH67" s="72"/>
      <c r="AI67" s="74"/>
      <c r="AJ67" s="73"/>
      <c r="AK67" s="71"/>
      <c r="AL67" s="71"/>
      <c r="AM67" s="72"/>
      <c r="AN67" s="73"/>
      <c r="AO67" s="74"/>
      <c r="AP67" s="71"/>
      <c r="AQ67" s="73"/>
      <c r="AR67" s="73"/>
      <c r="AS67" s="72"/>
      <c r="AT67" s="71"/>
      <c r="AU67" s="72"/>
      <c r="AV67" s="71"/>
      <c r="AW67" s="72"/>
      <c r="AX67" s="73"/>
      <c r="AY67" s="74"/>
      <c r="AZ67" s="72"/>
      <c r="BA67" s="72"/>
    </row>
    <row r="68" spans="1:53" x14ac:dyDescent="0.25">
      <c r="A68" s="232" t="s">
        <v>627</v>
      </c>
      <c r="B68" s="236" t="s">
        <v>72</v>
      </c>
      <c r="C68" s="69" t="s">
        <v>721</v>
      </c>
      <c r="D68" s="69" t="s">
        <v>101</v>
      </c>
      <c r="E68" s="69" t="s">
        <v>67</v>
      </c>
      <c r="F68" s="202">
        <f>SUMPRODUCT(($A:$A=racers6[[#This Row],[Cat]])*($G:$G&gt;racers6[[#This Row],[2017 ARC Series Points]]))+1</f>
        <v>40</v>
      </c>
      <c r="G68" s="204">
        <f>SUM(O68,P68,R68)</f>
        <v>0</v>
      </c>
      <c r="H68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8" s="220">
        <v>0</v>
      </c>
      <c r="J68" s="79">
        <v>0</v>
      </c>
      <c r="K68" s="57">
        <v>0</v>
      </c>
      <c r="L68" s="58">
        <v>0</v>
      </c>
      <c r="M68" s="80">
        <v>0</v>
      </c>
      <c r="N68" s="217">
        <v>0</v>
      </c>
      <c r="O68" s="204">
        <f>SUM(Q68,S68,W68,AA68,AG68,AL68,AP68)</f>
        <v>0</v>
      </c>
      <c r="P68" s="37">
        <f>SUM(T68,Y68,AB68,AF68,AH68,AJ68,AM68,AR68)</f>
        <v>0</v>
      </c>
      <c r="Q68" s="38">
        <f>SUM(U68,X68,Z68, AC68, AE68, AI68, AK68, AN68, AQ68)</f>
        <v>0</v>
      </c>
      <c r="R68" s="39">
        <f>SUM(V68,AO68, AD68)</f>
        <v>0</v>
      </c>
      <c r="S68" s="71"/>
      <c r="T68" s="72"/>
      <c r="U68" s="73"/>
      <c r="V68" s="74"/>
      <c r="W68" s="72"/>
      <c r="X68" s="73"/>
      <c r="Y68" s="71"/>
      <c r="Z68" s="74"/>
      <c r="AA68" s="71"/>
      <c r="AB68" s="73"/>
      <c r="AC68" s="72"/>
      <c r="AD68" s="73"/>
      <c r="AE68" s="74"/>
      <c r="AF68" s="71"/>
      <c r="AG68" s="75"/>
      <c r="AH68" s="72"/>
      <c r="AI68" s="74"/>
      <c r="AJ68" s="73"/>
      <c r="AK68" s="71"/>
      <c r="AL68" s="71"/>
      <c r="AM68" s="72"/>
      <c r="AN68" s="73"/>
      <c r="AO68" s="74"/>
      <c r="AP68" s="71"/>
      <c r="AQ68" s="73"/>
      <c r="AR68" s="73"/>
      <c r="AS68" s="72"/>
      <c r="AT68" s="71"/>
      <c r="AU68" s="72"/>
      <c r="AV68" s="71"/>
      <c r="AW68" s="72"/>
      <c r="AX68" s="73"/>
      <c r="AY68" s="74"/>
      <c r="AZ68" s="72"/>
      <c r="BA68" s="72"/>
    </row>
    <row r="69" spans="1:53" x14ac:dyDescent="0.25">
      <c r="A69" s="232" t="s">
        <v>627</v>
      </c>
      <c r="B69" s="236" t="s">
        <v>72</v>
      </c>
      <c r="C69" s="69" t="s">
        <v>723</v>
      </c>
      <c r="D69" s="69" t="s">
        <v>88</v>
      </c>
      <c r="E69" s="69" t="s">
        <v>141</v>
      </c>
      <c r="F69" s="202">
        <f>SUMPRODUCT(($A:$A=racers6[[#This Row],[Cat]])*($G:$G&gt;racers6[[#This Row],[2017 ARC Series Points]]))+1</f>
        <v>40</v>
      </c>
      <c r="G69" s="204">
        <f>SUM(O69,P69,R69)</f>
        <v>0</v>
      </c>
      <c r="H69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9" s="220">
        <v>0</v>
      </c>
      <c r="J69" s="79">
        <v>0</v>
      </c>
      <c r="K69" s="57">
        <v>0</v>
      </c>
      <c r="L69" s="58">
        <v>0</v>
      </c>
      <c r="M69" s="80">
        <v>0</v>
      </c>
      <c r="N69" s="217">
        <v>0</v>
      </c>
      <c r="O69" s="204">
        <f>SUM(Q69,S69,W69,AA69,AG69,AL69,AP69)</f>
        <v>0</v>
      </c>
      <c r="P69" s="37">
        <f>SUM(T69,Y69,AB69,AF69,AH69,AJ69,AM69,AR69)</f>
        <v>0</v>
      </c>
      <c r="Q69" s="38">
        <f>SUM(U69,X69,Z69, AC69, AE69, AI69, AK69, AN69, AQ69)</f>
        <v>0</v>
      </c>
      <c r="R69" s="39">
        <f>SUM(V69,AO69, AD69)</f>
        <v>0</v>
      </c>
      <c r="S69" s="71"/>
      <c r="T69" s="72"/>
      <c r="U69" s="73"/>
      <c r="V69" s="74"/>
      <c r="W69" s="72"/>
      <c r="X69" s="73"/>
      <c r="Y69" s="71"/>
      <c r="Z69" s="74"/>
      <c r="AA69" s="71"/>
      <c r="AB69" s="73"/>
      <c r="AC69" s="72"/>
      <c r="AD69" s="73"/>
      <c r="AE69" s="74"/>
      <c r="AF69" s="71"/>
      <c r="AG69" s="75"/>
      <c r="AH69" s="72"/>
      <c r="AI69" s="74"/>
      <c r="AJ69" s="73"/>
      <c r="AK69" s="71"/>
      <c r="AL69" s="71"/>
      <c r="AM69" s="72"/>
      <c r="AN69" s="73"/>
      <c r="AO69" s="74"/>
      <c r="AP69" s="71"/>
      <c r="AQ69" s="73"/>
      <c r="AR69" s="73"/>
      <c r="AS69" s="72"/>
      <c r="AT69" s="71"/>
      <c r="AU69" s="72"/>
      <c r="AV69" s="71"/>
      <c r="AW69" s="72"/>
      <c r="AX69" s="73"/>
      <c r="AY69" s="74"/>
      <c r="AZ69" s="72"/>
      <c r="BA69" s="72"/>
    </row>
    <row r="70" spans="1:53" x14ac:dyDescent="0.25">
      <c r="A70" s="232" t="s">
        <v>627</v>
      </c>
      <c r="B70" s="236" t="s">
        <v>72</v>
      </c>
      <c r="C70" s="69" t="s">
        <v>724</v>
      </c>
      <c r="D70" s="69" t="s">
        <v>176</v>
      </c>
      <c r="E70" s="69" t="s">
        <v>67</v>
      </c>
      <c r="F70" s="202">
        <f>SUMPRODUCT(($A:$A=racers6[[#This Row],[Cat]])*($G:$G&gt;racers6[[#This Row],[2017 ARC Series Points]]))+1</f>
        <v>40</v>
      </c>
      <c r="G70" s="204">
        <f>SUM(O70,P70,R70)</f>
        <v>0</v>
      </c>
      <c r="H70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70" s="220">
        <v>0</v>
      </c>
      <c r="J70" s="79">
        <v>0</v>
      </c>
      <c r="K70" s="57">
        <v>0</v>
      </c>
      <c r="L70" s="58">
        <v>0</v>
      </c>
      <c r="M70" s="80">
        <v>0</v>
      </c>
      <c r="N70" s="217">
        <v>0</v>
      </c>
      <c r="O70" s="204">
        <f>SUM(Q70,S70,W70,AA70,AG70,AL70,AP70)</f>
        <v>0</v>
      </c>
      <c r="P70" s="37">
        <f>SUM(T70,Y70,AB70,AF70,AH70,AJ70,AM70,AR70)</f>
        <v>0</v>
      </c>
      <c r="Q70" s="38">
        <f>SUM(U70,X70,Z70, AC70, AE70, AI70, AK70, AN70, AQ70)</f>
        <v>0</v>
      </c>
      <c r="R70" s="39">
        <f>SUM(V70,AO70, AD70)</f>
        <v>0</v>
      </c>
      <c r="S70" s="71"/>
      <c r="T70" s="72"/>
      <c r="U70" s="73"/>
      <c r="V70" s="74"/>
      <c r="W70" s="72"/>
      <c r="X70" s="73"/>
      <c r="Y70" s="71"/>
      <c r="Z70" s="74"/>
      <c r="AA70" s="71"/>
      <c r="AB70" s="73"/>
      <c r="AC70" s="72"/>
      <c r="AD70" s="73"/>
      <c r="AE70" s="74"/>
      <c r="AF70" s="71"/>
      <c r="AG70" s="75"/>
      <c r="AH70" s="72"/>
      <c r="AI70" s="74"/>
      <c r="AJ70" s="73"/>
      <c r="AK70" s="71"/>
      <c r="AL70" s="71"/>
      <c r="AM70" s="72"/>
      <c r="AN70" s="73"/>
      <c r="AO70" s="74"/>
      <c r="AP70" s="71"/>
      <c r="AQ70" s="73"/>
      <c r="AR70" s="73"/>
      <c r="AS70" s="72"/>
      <c r="AT70" s="71"/>
      <c r="AU70" s="72"/>
      <c r="AV70" s="71"/>
      <c r="AW70" s="72"/>
      <c r="AX70" s="73"/>
      <c r="AY70" s="74"/>
      <c r="AZ70" s="72"/>
      <c r="BA70" s="72"/>
    </row>
    <row r="71" spans="1:53" x14ac:dyDescent="0.25">
      <c r="A71" s="232" t="s">
        <v>627</v>
      </c>
      <c r="B71" s="236" t="s">
        <v>72</v>
      </c>
      <c r="C71" s="69" t="s">
        <v>725</v>
      </c>
      <c r="D71" s="69" t="s">
        <v>726</v>
      </c>
      <c r="E71" s="69" t="s">
        <v>99</v>
      </c>
      <c r="F71" s="202">
        <f>SUMPRODUCT(($A:$A=racers6[[#This Row],[Cat]])*($G:$G&gt;racers6[[#This Row],[2017 ARC Series Points]]))+1</f>
        <v>40</v>
      </c>
      <c r="G71" s="204">
        <f>SUM(O71,P71,R71)</f>
        <v>0</v>
      </c>
      <c r="H71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71" s="220">
        <v>0</v>
      </c>
      <c r="J71" s="79">
        <v>0</v>
      </c>
      <c r="K71" s="57">
        <v>0</v>
      </c>
      <c r="L71" s="58">
        <v>0</v>
      </c>
      <c r="M71" s="80">
        <v>0</v>
      </c>
      <c r="N71" s="217">
        <v>0</v>
      </c>
      <c r="O71" s="204">
        <f>SUM(Q71,S71,W71,AA71,AG71,AL71,AP71)</f>
        <v>0</v>
      </c>
      <c r="P71" s="37">
        <f>SUM(T71,Y71,AB71,AF71,AH71,AJ71,AM71,AR71)</f>
        <v>0</v>
      </c>
      <c r="Q71" s="38">
        <f>SUM(U71,X71,Z71, AC71, AE71, AI71, AK71, AN71, AQ71)</f>
        <v>0</v>
      </c>
      <c r="R71" s="39">
        <f>SUM(V71,AO71, AD71)</f>
        <v>0</v>
      </c>
      <c r="S71" s="40"/>
      <c r="T71" s="41"/>
      <c r="U71" s="42"/>
      <c r="V71" s="43"/>
      <c r="W71" s="41"/>
      <c r="X71" s="42"/>
      <c r="Y71" s="44"/>
      <c r="Z71" s="43"/>
      <c r="AA71" s="44"/>
      <c r="AB71" s="42"/>
      <c r="AC71" s="41"/>
      <c r="AD71" s="42"/>
      <c r="AE71" s="43"/>
      <c r="AF71" s="44"/>
      <c r="AG71" s="45"/>
      <c r="AH71" s="41"/>
      <c r="AI71" s="43"/>
      <c r="AJ71" s="42"/>
      <c r="AK71" s="44"/>
      <c r="AL71" s="44"/>
      <c r="AM71" s="41"/>
      <c r="AN71" s="42"/>
      <c r="AO71" s="43"/>
      <c r="AP71" s="44"/>
      <c r="AQ71" s="42"/>
      <c r="AR71" s="42"/>
      <c r="AS71" s="41"/>
      <c r="AT71" s="44"/>
      <c r="AU71" s="41"/>
      <c r="AV71" s="44"/>
      <c r="AW71" s="41"/>
      <c r="AX71" s="42"/>
      <c r="AY71" s="43"/>
      <c r="AZ71" s="41"/>
      <c r="BA71" s="41"/>
    </row>
    <row r="72" spans="1:53" x14ac:dyDescent="0.25">
      <c r="A72" s="232" t="s">
        <v>627</v>
      </c>
      <c r="B72" s="236" t="s">
        <v>72</v>
      </c>
      <c r="C72" s="69" t="s">
        <v>730</v>
      </c>
      <c r="D72" s="69" t="s">
        <v>731</v>
      </c>
      <c r="E72" s="69" t="s">
        <v>123</v>
      </c>
      <c r="F72" s="202">
        <f>SUMPRODUCT(($A:$A=racers6[[#This Row],[Cat]])*($G:$G&gt;racers6[[#This Row],[2017 ARC Series Points]]))+1</f>
        <v>40</v>
      </c>
      <c r="G72" s="204">
        <f>SUM(O72,P72,R72)</f>
        <v>0</v>
      </c>
      <c r="H72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72" s="220">
        <v>0</v>
      </c>
      <c r="J72" s="33">
        <v>0</v>
      </c>
      <c r="K72" s="57">
        <v>0</v>
      </c>
      <c r="L72" s="58">
        <v>0</v>
      </c>
      <c r="M72" s="35">
        <v>0</v>
      </c>
      <c r="N72" s="217">
        <v>0</v>
      </c>
      <c r="O72" s="204">
        <f>SUM(Q72,S72,W72,AA72,AG72,AL72,AP72)</f>
        <v>0</v>
      </c>
      <c r="P72" s="37">
        <f>SUM(T72,Y72,AB72,AF72,AH72,AJ72,AM72,AR72)</f>
        <v>0</v>
      </c>
      <c r="Q72" s="38">
        <f>SUM(U72,X72,Z72, AC72, AE72, AI72, AK72, AN72, AQ72)</f>
        <v>0</v>
      </c>
      <c r="R72" s="39">
        <f>SUM(V72,AO72, AD72)</f>
        <v>0</v>
      </c>
      <c r="S72" s="40"/>
      <c r="T72" s="41"/>
      <c r="U72" s="42"/>
      <c r="V72" s="43"/>
      <c r="W72" s="41"/>
      <c r="X72" s="42"/>
      <c r="Y72" s="44"/>
      <c r="Z72" s="43"/>
      <c r="AA72" s="44"/>
      <c r="AB72" s="42"/>
      <c r="AC72" s="41"/>
      <c r="AD72" s="42"/>
      <c r="AE72" s="43"/>
      <c r="AF72" s="44"/>
      <c r="AG72" s="45"/>
      <c r="AH72" s="41"/>
      <c r="AI72" s="43"/>
      <c r="AJ72" s="42"/>
      <c r="AK72" s="44"/>
      <c r="AL72" s="44"/>
      <c r="AM72" s="41"/>
      <c r="AN72" s="42"/>
      <c r="AO72" s="43"/>
      <c r="AP72" s="44"/>
      <c r="AQ72" s="42"/>
      <c r="AR72" s="42"/>
      <c r="AS72" s="41"/>
      <c r="AT72" s="44"/>
      <c r="AU72" s="41"/>
      <c r="AV72" s="44"/>
      <c r="AW72" s="41"/>
      <c r="AX72" s="42"/>
      <c r="AY72" s="43"/>
      <c r="AZ72" s="41"/>
      <c r="BA72" s="41"/>
    </row>
    <row r="73" spans="1:53" x14ac:dyDescent="0.25">
      <c r="A73" s="232" t="s">
        <v>627</v>
      </c>
      <c r="B73" s="236" t="s">
        <v>72</v>
      </c>
      <c r="C73" s="69" t="s">
        <v>732</v>
      </c>
      <c r="D73" s="69" t="s">
        <v>733</v>
      </c>
      <c r="E73" s="69" t="s">
        <v>114</v>
      </c>
      <c r="F73" s="202">
        <f>SUMPRODUCT(($A:$A=racers6[[#This Row],[Cat]])*($G:$G&gt;racers6[[#This Row],[2017 ARC Series Points]]))+1</f>
        <v>40</v>
      </c>
      <c r="G73" s="204">
        <f>SUM(O73,P73,R73)</f>
        <v>0</v>
      </c>
      <c r="H73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73" s="220">
        <v>0</v>
      </c>
      <c r="J73" s="79">
        <v>0</v>
      </c>
      <c r="K73" s="57">
        <v>0</v>
      </c>
      <c r="L73" s="58">
        <v>0</v>
      </c>
      <c r="M73" s="80">
        <v>0</v>
      </c>
      <c r="N73" s="217">
        <v>0</v>
      </c>
      <c r="O73" s="204">
        <f>SUM(Q73,S73,W73,AA73,AG73,AL73,AP73)</f>
        <v>0</v>
      </c>
      <c r="P73" s="37">
        <f>SUM(T73,Y73,AB73,AF73,AH73,AJ73,AM73,AR73)</f>
        <v>0</v>
      </c>
      <c r="Q73" s="38">
        <f>SUM(U73,X73,Z73, AC73, AE73, AI73, AK73, AN73, AQ73)</f>
        <v>0</v>
      </c>
      <c r="R73" s="39">
        <f>SUM(V73,AO73, AD73)</f>
        <v>0</v>
      </c>
      <c r="S73" s="40"/>
      <c r="T73" s="72"/>
      <c r="U73" s="73"/>
      <c r="V73" s="74"/>
      <c r="W73" s="72"/>
      <c r="X73" s="73"/>
      <c r="Y73" s="71"/>
      <c r="Z73" s="74"/>
      <c r="AA73" s="71"/>
      <c r="AB73" s="73"/>
      <c r="AC73" s="72"/>
      <c r="AD73" s="73"/>
      <c r="AE73" s="74"/>
      <c r="AF73" s="71"/>
      <c r="AG73" s="75"/>
      <c r="AH73" s="72"/>
      <c r="AI73" s="74"/>
      <c r="AJ73" s="73"/>
      <c r="AK73" s="71"/>
      <c r="AL73" s="71"/>
      <c r="AM73" s="72"/>
      <c r="AN73" s="73"/>
      <c r="AO73" s="74"/>
      <c r="AP73" s="71"/>
      <c r="AQ73" s="73"/>
      <c r="AR73" s="73"/>
      <c r="AS73" s="72"/>
      <c r="AT73" s="71"/>
      <c r="AU73" s="72"/>
      <c r="AV73" s="71"/>
      <c r="AW73" s="72"/>
      <c r="AX73" s="73"/>
      <c r="AY73" s="74"/>
      <c r="AZ73" s="72"/>
      <c r="BA73" s="72"/>
    </row>
    <row r="74" spans="1:53" x14ac:dyDescent="0.25">
      <c r="A74" s="232" t="s">
        <v>627</v>
      </c>
      <c r="B74" s="236" t="s">
        <v>72</v>
      </c>
      <c r="C74" s="69" t="s">
        <v>734</v>
      </c>
      <c r="D74" s="69" t="s">
        <v>348</v>
      </c>
      <c r="E74" s="69" t="s">
        <v>633</v>
      </c>
      <c r="F74" s="202">
        <f>SUMPRODUCT(($A:$A=racers6[[#This Row],[Cat]])*($G:$G&gt;racers6[[#This Row],[2017 ARC Series Points]]))+1</f>
        <v>40</v>
      </c>
      <c r="G74" s="204">
        <f>SUM(O74,P74,R74)</f>
        <v>0</v>
      </c>
      <c r="H74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74" s="220">
        <v>0</v>
      </c>
      <c r="J74" s="79">
        <v>0</v>
      </c>
      <c r="K74" s="57">
        <v>0</v>
      </c>
      <c r="L74" s="58">
        <v>0</v>
      </c>
      <c r="M74" s="35">
        <v>0</v>
      </c>
      <c r="N74" s="217">
        <v>0</v>
      </c>
      <c r="O74" s="204">
        <f>SUM(Q74,S74,W74,AA74,AG74,AL74,AP74)</f>
        <v>0</v>
      </c>
      <c r="P74" s="37">
        <f>SUM(T74,Y74,AB74,AF74,AH74,AJ74,AM74,AR74)</f>
        <v>0</v>
      </c>
      <c r="Q74" s="38">
        <f>SUM(U74,X74,Z74, AC74, AE74, AI74, AK74, AN74, AQ74)</f>
        <v>0</v>
      </c>
      <c r="R74" s="39">
        <f>SUM(V74,AO74, AD74)</f>
        <v>0</v>
      </c>
      <c r="S74" s="40"/>
      <c r="T74" s="72"/>
      <c r="U74" s="73"/>
      <c r="V74" s="74"/>
      <c r="W74" s="72"/>
      <c r="X74" s="73"/>
      <c r="Y74" s="71"/>
      <c r="Z74" s="74"/>
      <c r="AA74" s="71"/>
      <c r="AB74" s="73"/>
      <c r="AC74" s="72"/>
      <c r="AD74" s="73"/>
      <c r="AE74" s="74"/>
      <c r="AF74" s="71"/>
      <c r="AG74" s="75"/>
      <c r="AH74" s="72"/>
      <c r="AI74" s="74"/>
      <c r="AJ74" s="73"/>
      <c r="AK74" s="71"/>
      <c r="AL74" s="71"/>
      <c r="AM74" s="72"/>
      <c r="AN74" s="73"/>
      <c r="AO74" s="74"/>
      <c r="AP74" s="71"/>
      <c r="AQ74" s="73"/>
      <c r="AR74" s="73"/>
      <c r="AS74" s="72"/>
      <c r="AT74" s="71"/>
      <c r="AU74" s="72"/>
      <c r="AV74" s="71"/>
      <c r="AW74" s="72"/>
      <c r="AX74" s="73"/>
      <c r="AY74" s="74"/>
      <c r="AZ74" s="72"/>
      <c r="BA74" s="72"/>
    </row>
    <row r="75" spans="1:53" x14ac:dyDescent="0.25">
      <c r="A75" s="232" t="s">
        <v>627</v>
      </c>
      <c r="B75" s="236" t="s">
        <v>72</v>
      </c>
      <c r="C75" s="69" t="s">
        <v>735</v>
      </c>
      <c r="D75" s="69" t="s">
        <v>86</v>
      </c>
      <c r="E75" s="69" t="s">
        <v>736</v>
      </c>
      <c r="F75" s="202">
        <f>SUMPRODUCT(($A:$A=racers6[[#This Row],[Cat]])*($G:$G&gt;racers6[[#This Row],[2017 ARC Series Points]]))+1</f>
        <v>40</v>
      </c>
      <c r="G75" s="204">
        <f>SUM(O75,P75,R75)</f>
        <v>0</v>
      </c>
      <c r="H75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75" s="220">
        <v>0</v>
      </c>
      <c r="J75" s="79">
        <v>0</v>
      </c>
      <c r="K75" s="57">
        <v>0</v>
      </c>
      <c r="L75" s="58">
        <v>0</v>
      </c>
      <c r="M75" s="35">
        <v>0</v>
      </c>
      <c r="N75" s="217">
        <v>0</v>
      </c>
      <c r="O75" s="204">
        <f>SUM(Q75,S75,W75,AA75,AG75,AL75,AP75)</f>
        <v>0</v>
      </c>
      <c r="P75" s="37">
        <f>SUM(T75,Y75,AB75,AF75,AH75,AJ75,AM75,AR75)</f>
        <v>0</v>
      </c>
      <c r="Q75" s="38">
        <f>SUM(U75,X75,Z75, AC75, AE75, AI75, AK75, AN75, AQ75)</f>
        <v>0</v>
      </c>
      <c r="R75" s="39">
        <f>SUM(V75,AO75, AD75)</f>
        <v>0</v>
      </c>
      <c r="S75" s="40"/>
      <c r="T75" s="72"/>
      <c r="U75" s="73"/>
      <c r="V75" s="74"/>
      <c r="W75" s="72"/>
      <c r="X75" s="73"/>
      <c r="Y75" s="71"/>
      <c r="Z75" s="74"/>
      <c r="AA75" s="71"/>
      <c r="AB75" s="73"/>
      <c r="AC75" s="72"/>
      <c r="AD75" s="73"/>
      <c r="AE75" s="74"/>
      <c r="AF75" s="71"/>
      <c r="AG75" s="75"/>
      <c r="AH75" s="72"/>
      <c r="AI75" s="74"/>
      <c r="AJ75" s="73"/>
      <c r="AK75" s="71"/>
      <c r="AL75" s="71"/>
      <c r="AM75" s="72"/>
      <c r="AN75" s="73"/>
      <c r="AO75" s="74"/>
      <c r="AP75" s="71"/>
      <c r="AQ75" s="73"/>
      <c r="AR75" s="73"/>
      <c r="AS75" s="72"/>
      <c r="AT75" s="71"/>
      <c r="AU75" s="72"/>
      <c r="AV75" s="71"/>
      <c r="AW75" s="72"/>
      <c r="AX75" s="73"/>
      <c r="AY75" s="74"/>
      <c r="AZ75" s="72"/>
      <c r="BA75" s="72"/>
    </row>
    <row r="76" spans="1:53" x14ac:dyDescent="0.25">
      <c r="A76" s="232" t="s">
        <v>627</v>
      </c>
      <c r="B76" s="236" t="s">
        <v>72</v>
      </c>
      <c r="C76" s="69" t="s">
        <v>737</v>
      </c>
      <c r="D76" s="69" t="s">
        <v>147</v>
      </c>
      <c r="E76" s="69" t="s">
        <v>84</v>
      </c>
      <c r="F76" s="202">
        <f>SUMPRODUCT(($A:$A=racers6[[#This Row],[Cat]])*($G:$G&gt;racers6[[#This Row],[2017 ARC Series Points]]))+1</f>
        <v>40</v>
      </c>
      <c r="G76" s="204">
        <f>SUM(O76,P76,R76)</f>
        <v>0</v>
      </c>
      <c r="H76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76" s="220">
        <v>0</v>
      </c>
      <c r="J76" s="33">
        <v>0</v>
      </c>
      <c r="K76" s="84">
        <v>0</v>
      </c>
      <c r="L76" s="219">
        <v>0</v>
      </c>
      <c r="M76" s="203">
        <v>0</v>
      </c>
      <c r="N76" s="217">
        <v>0</v>
      </c>
      <c r="O76" s="204">
        <f>SUM(Q76,S76,W76,AA76,AG76,AL76,AP76)</f>
        <v>0</v>
      </c>
      <c r="P76" s="37">
        <f>SUM(T76,Y76,AB76,AF76,AH76,AJ76,AM76,AR76)</f>
        <v>0</v>
      </c>
      <c r="Q76" s="38">
        <f>SUM(U76,X76,Z76, AC76, AE76, AI76, AK76, AN76, AQ76)</f>
        <v>0</v>
      </c>
      <c r="R76" s="39">
        <f>SUM(V76,AO76, AD76)</f>
        <v>0</v>
      </c>
      <c r="S76" s="40"/>
      <c r="T76" s="72"/>
      <c r="U76" s="73"/>
      <c r="V76" s="74"/>
      <c r="W76" s="72"/>
      <c r="X76" s="73"/>
      <c r="Y76" s="71"/>
      <c r="Z76" s="74"/>
      <c r="AA76" s="71"/>
      <c r="AB76" s="73"/>
      <c r="AC76" s="72"/>
      <c r="AD76" s="73"/>
      <c r="AE76" s="74"/>
      <c r="AF76" s="71"/>
      <c r="AG76" s="75"/>
      <c r="AH76" s="72"/>
      <c r="AI76" s="74"/>
      <c r="AJ76" s="73"/>
      <c r="AK76" s="71"/>
      <c r="AL76" s="71"/>
      <c r="AM76" s="72"/>
      <c r="AN76" s="73"/>
      <c r="AO76" s="74"/>
      <c r="AP76" s="71"/>
      <c r="AQ76" s="73"/>
      <c r="AR76" s="73"/>
      <c r="AS76" s="72"/>
      <c r="AT76" s="71"/>
      <c r="AU76" s="72"/>
      <c r="AV76" s="71"/>
      <c r="AW76" s="72"/>
      <c r="AX76" s="73"/>
      <c r="AY76" s="74"/>
      <c r="AZ76" s="72"/>
      <c r="BA76" s="72"/>
    </row>
    <row r="77" spans="1:53" x14ac:dyDescent="0.25">
      <c r="A77" s="232" t="s">
        <v>627</v>
      </c>
      <c r="B77" s="236" t="s">
        <v>72</v>
      </c>
      <c r="C77" s="69" t="s">
        <v>738</v>
      </c>
      <c r="D77" s="69" t="s">
        <v>739</v>
      </c>
      <c r="E77" s="69" t="s">
        <v>89</v>
      </c>
      <c r="F77" s="202">
        <f>SUMPRODUCT(($A:$A=racers6[[#This Row],[Cat]])*($G:$G&gt;racers6[[#This Row],[2017 ARC Series Points]]))+1</f>
        <v>40</v>
      </c>
      <c r="G77" s="204">
        <f>SUM(O77,P77,R77)</f>
        <v>0</v>
      </c>
      <c r="H77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77" s="220">
        <v>0</v>
      </c>
      <c r="J77" s="33">
        <v>0</v>
      </c>
      <c r="K77" s="84">
        <v>0</v>
      </c>
      <c r="L77" s="219">
        <v>0</v>
      </c>
      <c r="M77" s="203">
        <v>0</v>
      </c>
      <c r="N77" s="217">
        <v>0</v>
      </c>
      <c r="O77" s="204">
        <f>SUM(Q77,S77,W77,AA77,AG77,AL77,AP77)</f>
        <v>0</v>
      </c>
      <c r="P77" s="37">
        <f>SUM(T77,Y77,AB77,AF77,AH77,AJ77,AM77,AR77)</f>
        <v>0</v>
      </c>
      <c r="Q77" s="38">
        <f>SUM(U77,X77,Z77, AC77, AE77, AI77, AK77, AN77, AQ77)</f>
        <v>0</v>
      </c>
      <c r="R77" s="39">
        <f>SUM(V77,AO77, AD77)</f>
        <v>0</v>
      </c>
      <c r="S77" s="40"/>
      <c r="T77" s="72"/>
      <c r="U77" s="73"/>
      <c r="V77" s="74"/>
      <c r="W77" s="72"/>
      <c r="X77" s="73"/>
      <c r="Y77" s="71"/>
      <c r="Z77" s="74"/>
      <c r="AA77" s="71"/>
      <c r="AB77" s="73"/>
      <c r="AC77" s="72"/>
      <c r="AD77" s="73"/>
      <c r="AE77" s="74"/>
      <c r="AF77" s="71"/>
      <c r="AG77" s="75"/>
      <c r="AH77" s="72"/>
      <c r="AI77" s="74"/>
      <c r="AJ77" s="73"/>
      <c r="AK77" s="71"/>
      <c r="AL77" s="71"/>
      <c r="AM77" s="72"/>
      <c r="AN77" s="73"/>
      <c r="AO77" s="74"/>
      <c r="AP77" s="71"/>
      <c r="AQ77" s="73"/>
      <c r="AR77" s="73"/>
      <c r="AS77" s="72"/>
      <c r="AT77" s="71"/>
      <c r="AU77" s="72"/>
      <c r="AV77" s="71"/>
      <c r="AW77" s="72"/>
      <c r="AX77" s="73"/>
      <c r="AY77" s="74"/>
      <c r="AZ77" s="72"/>
      <c r="BA77" s="72"/>
    </row>
    <row r="78" spans="1:53" x14ac:dyDescent="0.25">
      <c r="A78" s="68" t="s">
        <v>627</v>
      </c>
      <c r="B78" s="304" t="s">
        <v>72</v>
      </c>
      <c r="C78" s="49" t="s">
        <v>740</v>
      </c>
      <c r="D78" s="49" t="s">
        <v>128</v>
      </c>
      <c r="E78" s="49" t="s">
        <v>56</v>
      </c>
      <c r="F78" s="239">
        <f>SUMPRODUCT(($A:$A=racers6[[#This Row],[Cat]])*($G:$G&gt;racers6[[#This Row],[2017 ARC Series Points]]))+1</f>
        <v>40</v>
      </c>
      <c r="G78" s="204">
        <f>SUM(O78,P78,R78)</f>
        <v>0</v>
      </c>
      <c r="H78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78" s="231">
        <v>0</v>
      </c>
      <c r="J78" s="65">
        <v>0</v>
      </c>
      <c r="K78" s="57">
        <v>0</v>
      </c>
      <c r="L78" s="229">
        <v>0</v>
      </c>
      <c r="M78" s="218">
        <v>0</v>
      </c>
      <c r="N78" s="216">
        <v>0</v>
      </c>
      <c r="O78" s="228">
        <f>SUM(Q78,S78,W78,AA78,AG78,AL78,AP78)</f>
        <v>0</v>
      </c>
      <c r="P78" s="210">
        <f>SUM(T78,Y78,AB78,AF78,AH78,AJ78,AM78,AR78)</f>
        <v>0</v>
      </c>
      <c r="Q78" s="211">
        <f>SUM(U78,X78,Z78, AC78, AE78, AI78, AK78, AN78, AQ78)</f>
        <v>0</v>
      </c>
      <c r="R78" s="212">
        <f>SUM(V78,AO78, AD78)</f>
        <v>0</v>
      </c>
      <c r="S78" s="305"/>
      <c r="T78" s="224"/>
      <c r="U78" s="225"/>
      <c r="V78" s="226"/>
      <c r="W78" s="224"/>
      <c r="X78" s="225"/>
      <c r="Y78" s="29"/>
      <c r="Z78" s="226"/>
      <c r="AA78" s="29"/>
      <c r="AB78" s="225"/>
      <c r="AC78" s="224"/>
      <c r="AD78" s="225"/>
      <c r="AE78" s="226"/>
      <c r="AF78" s="29"/>
      <c r="AG78" s="227"/>
      <c r="AH78" s="224"/>
      <c r="AI78" s="226"/>
      <c r="AJ78" s="225"/>
      <c r="AK78" s="29"/>
      <c r="AL78" s="29"/>
      <c r="AM78" s="224"/>
      <c r="AN78" s="225"/>
      <c r="AO78" s="226"/>
      <c r="AP78" s="29"/>
      <c r="AQ78" s="225"/>
      <c r="AR78" s="225"/>
      <c r="AS78" s="224"/>
      <c r="AT78" s="29"/>
      <c r="AU78" s="224"/>
      <c r="AV78" s="29"/>
      <c r="AW78" s="224"/>
      <c r="AX78" s="225"/>
      <c r="AY78" s="226"/>
      <c r="AZ78" s="224"/>
      <c r="BA78" s="224"/>
    </row>
  </sheetData>
  <conditionalFormatting sqref="H1:H1048576">
    <cfRule type="expression" dxfId="82" priority="1">
      <formula>"AND([@Cat]=""3M"",[@[Total Upgrade Points]]=50)"</formula>
    </cfRule>
  </conditionalFormatting>
  <pageMargins left="0.7" right="0.7" top="0.75" bottom="0.75" header="0.3" footer="0.3"/>
  <pageSetup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Teams!$A:$A</xm:f>
          </x14:formula1>
          <xm:sqref>E1:E1048576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5"/>
  <sheetViews>
    <sheetView tabSelected="1" zoomScale="80" zoomScaleNormal="80" workbookViewId="0">
      <pane ySplit="1" topLeftCell="A51" activePane="bottomLeft" state="frozen"/>
      <selection activeCell="AL1" sqref="AL1:AL1048576"/>
      <selection pane="bottomLeft" activeCell="D103" sqref="D103"/>
    </sheetView>
  </sheetViews>
  <sheetFormatPr defaultColWidth="8.85546875" defaultRowHeight="15" x14ac:dyDescent="0.25"/>
  <cols>
    <col min="1" max="1" width="5.7109375" style="86" customWidth="1"/>
    <col min="2" max="2" width="9" style="86" customWidth="1"/>
    <col min="3" max="3" width="21" style="26" bestFit="1" customWidth="1"/>
    <col min="4" max="4" width="13.140625" style="26" bestFit="1" customWidth="1"/>
    <col min="5" max="5" width="39.140625" style="103" bestFit="1" customWidth="1"/>
    <col min="6" max="6" width="7.140625" style="87" customWidth="1"/>
    <col min="7" max="7" width="7.85546875" style="87" bestFit="1" customWidth="1"/>
    <col min="8" max="8" width="8.42578125" style="88" bestFit="1" customWidth="1"/>
    <col min="9" max="10" width="7.85546875" style="89" customWidth="1"/>
    <col min="11" max="11" width="7.85546875" style="90" customWidth="1"/>
    <col min="12" max="15" width="7.85546875" style="89" customWidth="1"/>
    <col min="16" max="16" width="7.85546875" style="91" customWidth="1"/>
    <col min="17" max="17" width="7.85546875" style="92" customWidth="1"/>
    <col min="18" max="18" width="7.85546875" style="93" customWidth="1"/>
    <col min="19" max="19" width="3.5703125" style="26" customWidth="1"/>
    <col min="20" max="20" width="3.5703125" style="94" customWidth="1"/>
    <col min="21" max="21" width="3.5703125" style="95" customWidth="1"/>
    <col min="22" max="22" width="3.5703125" style="96" customWidth="1"/>
    <col min="23" max="23" width="3.5703125" style="94" customWidth="1"/>
    <col min="24" max="24" width="3.5703125" style="95" customWidth="1"/>
    <col min="25" max="25" width="3.5703125" style="26" customWidth="1"/>
    <col min="26" max="26" width="3.5703125" style="96" customWidth="1"/>
    <col min="27" max="27" width="3.5703125" style="26" customWidth="1"/>
    <col min="28" max="28" width="3.5703125" style="95" customWidth="1"/>
    <col min="29" max="29" width="3.5703125" style="94" customWidth="1"/>
    <col min="30" max="31" width="3.5703125" style="95" customWidth="1"/>
    <col min="32" max="32" width="3.5703125" style="26" customWidth="1"/>
    <col min="33" max="33" width="3.5703125" style="97" customWidth="1"/>
    <col min="34" max="34" width="3.5703125" style="94" customWidth="1"/>
    <col min="35" max="35" width="3.5703125" style="96" customWidth="1"/>
    <col min="36" max="36" width="3.5703125" style="95" customWidth="1"/>
    <col min="37" max="37" width="3.5703125" style="26" bestFit="1" customWidth="1"/>
    <col min="38" max="38" width="3.5703125" style="26" customWidth="1"/>
    <col min="39" max="39" width="3.5703125" style="94" bestFit="1" customWidth="1"/>
    <col min="40" max="40" width="3.5703125" style="95" bestFit="1" customWidth="1"/>
    <col min="41" max="41" width="3.5703125" style="96" bestFit="1" customWidth="1"/>
    <col min="42" max="42" width="3.5703125" style="95" customWidth="1"/>
    <col min="43" max="43" width="3.5703125" style="95" bestFit="1" customWidth="1"/>
    <col min="44" max="44" width="3.7109375" style="95" bestFit="1" customWidth="1"/>
    <col min="45" max="45" width="3.7109375" style="94" bestFit="1" customWidth="1"/>
    <col min="46" max="46" width="3.7109375" style="26" bestFit="1" customWidth="1"/>
    <col min="47" max="47" width="3.7109375" style="94" bestFit="1" customWidth="1"/>
    <col min="48" max="48" width="3.7109375" style="26" bestFit="1" customWidth="1"/>
    <col min="49" max="49" width="3.7109375" style="94" bestFit="1" customWidth="1"/>
    <col min="50" max="50" width="3.7109375" style="95" bestFit="1" customWidth="1"/>
    <col min="51" max="51" width="3.7109375" style="96" bestFit="1" customWidth="1"/>
    <col min="52" max="53" width="3.7109375" style="94" bestFit="1" customWidth="1"/>
    <col min="54" max="16384" width="8.85546875" style="26"/>
  </cols>
  <sheetData>
    <row r="1" spans="1:53" ht="124.9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98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11</v>
      </c>
      <c r="M1" s="7" t="s">
        <v>12</v>
      </c>
      <c r="N1" s="11" t="s">
        <v>13</v>
      </c>
      <c r="O1" s="12" t="s">
        <v>14</v>
      </c>
      <c r="P1" s="13" t="s">
        <v>15</v>
      </c>
      <c r="Q1" s="14" t="s">
        <v>16</v>
      </c>
      <c r="R1" s="15" t="s">
        <v>17</v>
      </c>
      <c r="S1" s="393" t="s">
        <v>18</v>
      </c>
      <c r="T1" s="16" t="s">
        <v>19</v>
      </c>
      <c r="U1" s="17" t="s">
        <v>20</v>
      </c>
      <c r="V1" s="18" t="s">
        <v>21</v>
      </c>
      <c r="W1" s="19" t="s">
        <v>22</v>
      </c>
      <c r="X1" s="17" t="s">
        <v>23</v>
      </c>
      <c r="Y1" s="16" t="s">
        <v>24</v>
      </c>
      <c r="Z1" s="20" t="s">
        <v>25</v>
      </c>
      <c r="AA1" s="19" t="s">
        <v>883</v>
      </c>
      <c r="AB1" s="16" t="s">
        <v>27</v>
      </c>
      <c r="AC1" s="17" t="s">
        <v>28</v>
      </c>
      <c r="AD1" s="21" t="s">
        <v>29</v>
      </c>
      <c r="AE1" s="22" t="s">
        <v>911</v>
      </c>
      <c r="AF1" s="16" t="s">
        <v>31</v>
      </c>
      <c r="AG1" s="23" t="s">
        <v>915</v>
      </c>
      <c r="AH1" s="16" t="s">
        <v>33</v>
      </c>
      <c r="AI1" s="17" t="s">
        <v>34</v>
      </c>
      <c r="AJ1" s="16" t="s">
        <v>35</v>
      </c>
      <c r="AK1" s="22" t="s">
        <v>36</v>
      </c>
      <c r="AL1" s="392" t="s">
        <v>945</v>
      </c>
      <c r="AM1" s="16" t="s">
        <v>37</v>
      </c>
      <c r="AN1" s="17" t="s">
        <v>38</v>
      </c>
      <c r="AO1" s="24" t="s">
        <v>39</v>
      </c>
      <c r="AP1" s="23" t="s">
        <v>40</v>
      </c>
      <c r="AQ1" s="17" t="s">
        <v>947</v>
      </c>
      <c r="AR1" s="25" t="s">
        <v>42</v>
      </c>
      <c r="AS1" s="17" t="s">
        <v>43</v>
      </c>
      <c r="AT1" s="24" t="s">
        <v>44</v>
      </c>
      <c r="AU1" s="16" t="s">
        <v>45</v>
      </c>
      <c r="AV1" s="25" t="s">
        <v>46</v>
      </c>
      <c r="AW1" s="16" t="s">
        <v>47</v>
      </c>
      <c r="AX1" s="17" t="s">
        <v>48</v>
      </c>
      <c r="AY1" s="24" t="s">
        <v>49</v>
      </c>
      <c r="AZ1" s="16" t="s">
        <v>50</v>
      </c>
      <c r="BA1" s="25" t="s">
        <v>51</v>
      </c>
    </row>
    <row r="2" spans="1:53" x14ac:dyDescent="0.25">
      <c r="A2" s="27" t="s">
        <v>867</v>
      </c>
      <c r="B2" s="55" t="s">
        <v>53</v>
      </c>
      <c r="C2" s="49" t="s">
        <v>240</v>
      </c>
      <c r="D2" s="49" t="s">
        <v>241</v>
      </c>
      <c r="E2" s="100" t="s">
        <v>868</v>
      </c>
      <c r="F2" s="30">
        <f>SUMPRODUCT(($A:$A=racers4[[#This Row],[Cat]])*($G:$G&gt;racers4[[#This Row],[2017 ARC Series Points]]))+1</f>
        <v>1</v>
      </c>
      <c r="G2" s="36">
        <f>SUM(O2,P2,R2)</f>
        <v>49</v>
      </c>
      <c r="H2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30</v>
      </c>
      <c r="I2" s="33">
        <v>0</v>
      </c>
      <c r="J2" s="33">
        <v>0</v>
      </c>
      <c r="K2" s="34">
        <v>27</v>
      </c>
      <c r="L2" s="308">
        <v>10</v>
      </c>
      <c r="M2" s="203">
        <v>0</v>
      </c>
      <c r="N2" s="309">
        <v>0</v>
      </c>
      <c r="O2" s="204">
        <f>SUM(Q2,S2,W2,AA2,AL2,AP2)</f>
        <v>22</v>
      </c>
      <c r="P2" s="37">
        <f>SUM(T2,Y2,AB2,AF2,AH2,AJ2,AM2,AR2)</f>
        <v>12</v>
      </c>
      <c r="Q2" s="38">
        <f>SUM(U2,X2,Z2, AC2, AE2, AI2, AK2, AN2, AQ2)</f>
        <v>12</v>
      </c>
      <c r="R2" s="39">
        <f>SUM(V2,AG2,AO2, AD2)</f>
        <v>15</v>
      </c>
      <c r="S2" s="40">
        <v>10</v>
      </c>
      <c r="T2" s="41">
        <v>12</v>
      </c>
      <c r="U2" s="42">
        <v>12</v>
      </c>
      <c r="V2" s="43">
        <v>15</v>
      </c>
      <c r="W2" s="41"/>
      <c r="X2" s="42"/>
      <c r="Y2" s="44"/>
      <c r="Z2" s="43"/>
      <c r="AA2" s="44"/>
      <c r="AB2" s="42"/>
      <c r="AC2" s="41"/>
      <c r="AD2" s="42"/>
      <c r="AE2" s="43"/>
      <c r="AF2" s="44"/>
      <c r="AG2" s="45"/>
      <c r="AH2" s="41"/>
      <c r="AI2" s="43"/>
      <c r="AJ2" s="42"/>
      <c r="AK2" s="44"/>
      <c r="AL2" s="44"/>
      <c r="AM2" s="41"/>
      <c r="AN2" s="42"/>
      <c r="AO2" s="43"/>
      <c r="AP2" s="42"/>
      <c r="AQ2" s="42"/>
      <c r="AR2" s="46"/>
      <c r="AS2" s="41"/>
      <c r="AT2" s="44"/>
      <c r="AU2" s="41"/>
      <c r="AV2" s="44"/>
      <c r="AW2" s="41"/>
      <c r="AX2" s="42"/>
      <c r="AY2" s="43"/>
      <c r="AZ2" s="41"/>
      <c r="BA2" s="41"/>
    </row>
    <row r="3" spans="1:53" x14ac:dyDescent="0.25">
      <c r="A3" s="27" t="s">
        <v>867</v>
      </c>
      <c r="B3" s="28" t="s">
        <v>53</v>
      </c>
      <c r="C3" s="29" t="s">
        <v>952</v>
      </c>
      <c r="D3" s="29" t="s">
        <v>953</v>
      </c>
      <c r="E3" s="99" t="s">
        <v>951</v>
      </c>
      <c r="F3" s="30">
        <f>SUMPRODUCT(($A:$A=racers4[[#This Row],[Cat]])*($G:$G&gt;racers4[[#This Row],[2017 ARC Series Points]]))+1</f>
        <v>2</v>
      </c>
      <c r="G3" s="31">
        <f>SUM(O3,P3,R3)</f>
        <v>32</v>
      </c>
      <c r="H3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19</v>
      </c>
      <c r="I3" s="33">
        <v>0</v>
      </c>
      <c r="J3" s="33">
        <v>0</v>
      </c>
      <c r="K3" s="35">
        <v>0</v>
      </c>
      <c r="L3" s="309">
        <v>0</v>
      </c>
      <c r="M3" s="203">
        <v>0</v>
      </c>
      <c r="N3" s="309">
        <v>0</v>
      </c>
      <c r="O3" s="204">
        <f>SUM(Q3,S3,W3,AA3,AL3,AP3)</f>
        <v>4</v>
      </c>
      <c r="P3" s="37">
        <f>SUM(T3,Y3,AB3,AF3,AH3,AJ3,AM3,AR3)</f>
        <v>20</v>
      </c>
      <c r="Q3" s="38">
        <f>SUM(U3,X3,Z3, AC3, AE3, AI3, AK3, AN3, AQ3)</f>
        <v>0</v>
      </c>
      <c r="R3" s="39">
        <f>SUM(V3,AG3,AO3, AD3)</f>
        <v>8</v>
      </c>
      <c r="S3" s="40"/>
      <c r="T3" s="41"/>
      <c r="U3" s="42"/>
      <c r="V3" s="43"/>
      <c r="W3" s="41"/>
      <c r="X3" s="42"/>
      <c r="Y3" s="44"/>
      <c r="Z3" s="43"/>
      <c r="AA3" s="44"/>
      <c r="AB3" s="42"/>
      <c r="AC3" s="41"/>
      <c r="AD3" s="42"/>
      <c r="AE3" s="42"/>
      <c r="AF3" s="44"/>
      <c r="AG3" s="45"/>
      <c r="AH3" s="41"/>
      <c r="AI3" s="43"/>
      <c r="AJ3" s="42"/>
      <c r="AK3" s="44"/>
      <c r="AL3" s="44">
        <v>4</v>
      </c>
      <c r="AM3" s="41">
        <v>20</v>
      </c>
      <c r="AN3" s="42"/>
      <c r="AO3" s="43">
        <v>8</v>
      </c>
      <c r="AP3" s="42"/>
      <c r="AQ3" s="42"/>
      <c r="AR3" s="46"/>
      <c r="AS3" s="41"/>
      <c r="AT3" s="44"/>
      <c r="AU3" s="41"/>
      <c r="AV3" s="44"/>
      <c r="AW3" s="41"/>
      <c r="AX3" s="42"/>
      <c r="AY3" s="43"/>
      <c r="AZ3" s="41"/>
      <c r="BA3" s="41"/>
    </row>
    <row r="4" spans="1:53" x14ac:dyDescent="0.25">
      <c r="A4" s="27" t="s">
        <v>867</v>
      </c>
      <c r="B4" s="28" t="s">
        <v>53</v>
      </c>
      <c r="C4" s="29" t="s">
        <v>955</v>
      </c>
      <c r="D4" s="29" t="s">
        <v>956</v>
      </c>
      <c r="E4" s="99" t="s">
        <v>114</v>
      </c>
      <c r="F4" s="30">
        <f>SUMPRODUCT(($A:$A=racers4[[#This Row],[Cat]])*($G:$G&gt;racers4[[#This Row],[2017 ARC Series Points]]))+1</f>
        <v>3</v>
      </c>
      <c r="G4" s="31">
        <f>SUM(O4,P4,R4)</f>
        <v>22</v>
      </c>
      <c r="H4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16</v>
      </c>
      <c r="I4" s="33">
        <v>0</v>
      </c>
      <c r="J4" s="33">
        <v>0</v>
      </c>
      <c r="K4" s="35">
        <v>0</v>
      </c>
      <c r="L4" s="309">
        <v>0</v>
      </c>
      <c r="M4" s="203">
        <v>0</v>
      </c>
      <c r="N4" s="309">
        <v>0</v>
      </c>
      <c r="O4" s="204">
        <f>SUM(Q4,S4,W4,AA4,AL4,AP4)</f>
        <v>10</v>
      </c>
      <c r="P4" s="37">
        <f>SUM(T4,Y4,AB4,AF4,AH4,AJ4,AM4,AR4)</f>
        <v>6</v>
      </c>
      <c r="Q4" s="38">
        <f>SUM(U4,X4,Z4, AC4, AE4, AI4, AK4, AN4, AQ4)</f>
        <v>4</v>
      </c>
      <c r="R4" s="39">
        <f>SUM(V4,AG4,AO4, AD4)</f>
        <v>6</v>
      </c>
      <c r="S4" s="40"/>
      <c r="T4" s="41"/>
      <c r="U4" s="42"/>
      <c r="V4" s="43"/>
      <c r="W4" s="41"/>
      <c r="X4" s="42"/>
      <c r="Y4" s="44"/>
      <c r="Z4" s="43"/>
      <c r="AA4" s="44"/>
      <c r="AB4" s="42"/>
      <c r="AC4" s="41"/>
      <c r="AD4" s="42"/>
      <c r="AE4" s="42"/>
      <c r="AF4" s="44"/>
      <c r="AG4" s="45"/>
      <c r="AH4" s="41"/>
      <c r="AI4" s="43"/>
      <c r="AJ4" s="42"/>
      <c r="AK4" s="44"/>
      <c r="AL4" s="44">
        <v>6</v>
      </c>
      <c r="AM4" s="41">
        <v>6</v>
      </c>
      <c r="AN4" s="42">
        <v>4</v>
      </c>
      <c r="AO4" s="43">
        <v>6</v>
      </c>
      <c r="AP4" s="42"/>
      <c r="AQ4" s="42"/>
      <c r="AR4" s="46"/>
      <c r="AS4" s="41"/>
      <c r="AT4" s="44"/>
      <c r="AU4" s="41"/>
      <c r="AV4" s="44"/>
      <c r="AW4" s="41"/>
      <c r="AX4" s="42"/>
      <c r="AY4" s="43"/>
      <c r="AZ4" s="41"/>
      <c r="BA4" s="41"/>
    </row>
    <row r="5" spans="1:53" x14ac:dyDescent="0.25">
      <c r="A5" s="108" t="s">
        <v>867</v>
      </c>
      <c r="B5" s="109" t="s">
        <v>53</v>
      </c>
      <c r="C5" s="180"/>
      <c r="D5" s="180"/>
      <c r="E5" s="181"/>
      <c r="F5" s="112">
        <f>SUMPRODUCT(($A:$A=racers4[[#This Row],[Cat]])*($G:$G&gt;racers4[[#This Row],[2017 ARC Series Points]]))+1</f>
        <v>4</v>
      </c>
      <c r="G5" s="395">
        <f>SUM(O5,P5,R5)</f>
        <v>0</v>
      </c>
      <c r="H5" s="399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20</v>
      </c>
      <c r="I5" s="113"/>
      <c r="J5" s="113"/>
      <c r="K5" s="113"/>
      <c r="L5" s="396"/>
      <c r="M5" s="397"/>
      <c r="N5" s="396"/>
      <c r="O5" s="398">
        <f>SUM(Q5,S5,W5,AA5,AL5,AP5)</f>
        <v>0</v>
      </c>
      <c r="P5" s="118">
        <f>SUM(T5,Y5,AB5,AF5,AH5,AJ5,AM5,AR5)</f>
        <v>0</v>
      </c>
      <c r="Q5" s="119">
        <f>SUM(U5,X5,Z5, AC5, AE5, AI5, AK5, AN5, AQ5)</f>
        <v>0</v>
      </c>
      <c r="R5" s="120">
        <f>SUM(V5,AG5,AO5, AD5)</f>
        <v>0</v>
      </c>
      <c r="S5" s="121"/>
      <c r="T5" s="122"/>
      <c r="U5" s="123"/>
      <c r="V5" s="124"/>
      <c r="W5" s="122"/>
      <c r="X5" s="123"/>
      <c r="Y5" s="125"/>
      <c r="Z5" s="124"/>
      <c r="AA5" s="125"/>
      <c r="AB5" s="123"/>
      <c r="AC5" s="122"/>
      <c r="AD5" s="123"/>
      <c r="AE5" s="123"/>
      <c r="AF5" s="125"/>
      <c r="AG5" s="126"/>
      <c r="AH5" s="122"/>
      <c r="AI5" s="124"/>
      <c r="AJ5" s="123"/>
      <c r="AK5" s="125"/>
      <c r="AL5" s="125"/>
      <c r="AM5" s="122"/>
      <c r="AN5" s="123"/>
      <c r="AO5" s="124"/>
      <c r="AP5" s="123"/>
      <c r="AQ5" s="123"/>
      <c r="AR5" s="127"/>
      <c r="AS5" s="122"/>
      <c r="AT5" s="125"/>
      <c r="AU5" s="122"/>
      <c r="AV5" s="125"/>
      <c r="AW5" s="122"/>
      <c r="AX5" s="123"/>
      <c r="AY5" s="124"/>
      <c r="AZ5" s="122"/>
      <c r="BA5" s="122"/>
    </row>
    <row r="6" spans="1:53" x14ac:dyDescent="0.25">
      <c r="A6" s="108" t="s">
        <v>867</v>
      </c>
      <c r="B6" s="109" t="s">
        <v>53</v>
      </c>
      <c r="C6" s="180"/>
      <c r="D6" s="180"/>
      <c r="E6" s="181"/>
      <c r="F6" s="112">
        <f>SUMPRODUCT(($A:$A=racers4[[#This Row],[Cat]])*($G:$G&gt;racers4[[#This Row],[2017 ARC Series Points]]))+1</f>
        <v>4</v>
      </c>
      <c r="G6" s="395">
        <f>SUM(O6,P6,R6)</f>
        <v>0</v>
      </c>
      <c r="H6" s="399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20</v>
      </c>
      <c r="I6" s="113"/>
      <c r="J6" s="113"/>
      <c r="K6" s="113"/>
      <c r="L6" s="396"/>
      <c r="M6" s="397"/>
      <c r="N6" s="396"/>
      <c r="O6" s="398">
        <f>SUM(Q6,S6,W6,AA6,AL6,AP6)</f>
        <v>0</v>
      </c>
      <c r="P6" s="118">
        <f>SUM(T6,Y6,AB6,AF6,AH6,AJ6,AM6,AR6)</f>
        <v>0</v>
      </c>
      <c r="Q6" s="119">
        <f>SUM(U6,X6,Z6, AC6, AE6, AI6, AK6, AN6, AQ6)</f>
        <v>0</v>
      </c>
      <c r="R6" s="120">
        <f>SUM(V6,AG6,AO6, AD6)</f>
        <v>0</v>
      </c>
      <c r="S6" s="121"/>
      <c r="T6" s="122"/>
      <c r="U6" s="123"/>
      <c r="V6" s="124"/>
      <c r="W6" s="122"/>
      <c r="X6" s="123"/>
      <c r="Y6" s="125"/>
      <c r="Z6" s="124"/>
      <c r="AA6" s="125"/>
      <c r="AB6" s="123"/>
      <c r="AC6" s="122"/>
      <c r="AD6" s="123"/>
      <c r="AE6" s="123"/>
      <c r="AF6" s="125"/>
      <c r="AG6" s="126"/>
      <c r="AH6" s="122"/>
      <c r="AI6" s="124"/>
      <c r="AJ6" s="123"/>
      <c r="AK6" s="125"/>
      <c r="AL6" s="125"/>
      <c r="AM6" s="122"/>
      <c r="AN6" s="123"/>
      <c r="AO6" s="124"/>
      <c r="AP6" s="123"/>
      <c r="AQ6" s="123"/>
      <c r="AR6" s="127"/>
      <c r="AS6" s="122"/>
      <c r="AT6" s="125"/>
      <c r="AU6" s="122"/>
      <c r="AV6" s="125"/>
      <c r="AW6" s="122"/>
      <c r="AX6" s="123"/>
      <c r="AY6" s="124"/>
      <c r="AZ6" s="122"/>
      <c r="BA6" s="122"/>
    </row>
    <row r="7" spans="1:53" x14ac:dyDescent="0.25">
      <c r="A7" s="27" t="s">
        <v>52</v>
      </c>
      <c r="B7" s="55" t="s">
        <v>53</v>
      </c>
      <c r="C7" s="49" t="s">
        <v>224</v>
      </c>
      <c r="D7" s="49" t="s">
        <v>225</v>
      </c>
      <c r="E7" s="100" t="s">
        <v>70</v>
      </c>
      <c r="F7" s="30">
        <f>SUMPRODUCT(($A:$A=racers4[[#This Row],[Cat]])*($G:$G&gt;racers4[[#This Row],[2017 ARC Series Points]]))+1</f>
        <v>1</v>
      </c>
      <c r="G7" s="36">
        <f>SUM(O7,P7,R7)</f>
        <v>216.5</v>
      </c>
      <c r="H7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7" s="33">
        <v>0</v>
      </c>
      <c r="J7" s="33">
        <v>0</v>
      </c>
      <c r="K7" s="34">
        <v>0</v>
      </c>
      <c r="L7" s="308">
        <v>0</v>
      </c>
      <c r="M7" s="203">
        <v>0</v>
      </c>
      <c r="N7" s="309">
        <v>0</v>
      </c>
      <c r="O7" s="204">
        <f>SUM(Q7,S7,W7,AA7,AL7,AP7)</f>
        <v>122.5</v>
      </c>
      <c r="P7" s="37">
        <f>SUM(T7,Y7,AB7,AF7,AH7,AJ7,AM7,AR7)</f>
        <v>34</v>
      </c>
      <c r="Q7" s="38">
        <f>SUM(U7,X7,Z7, AC7, AE7, AI7, AK7, AN7, AQ7)</f>
        <v>89.5</v>
      </c>
      <c r="R7" s="39">
        <f>SUM(V7,AG7,AO7, AD7)</f>
        <v>60</v>
      </c>
      <c r="S7" s="40">
        <v>15</v>
      </c>
      <c r="T7" s="41">
        <v>15</v>
      </c>
      <c r="U7" s="42">
        <v>20</v>
      </c>
      <c r="V7" s="43">
        <v>25</v>
      </c>
      <c r="W7" s="41"/>
      <c r="X7" s="42"/>
      <c r="Y7" s="44"/>
      <c r="Z7" s="43"/>
      <c r="AA7" s="44">
        <v>10</v>
      </c>
      <c r="AB7" s="42">
        <v>15</v>
      </c>
      <c r="AC7" s="41">
        <v>17.5</v>
      </c>
      <c r="AD7" s="42">
        <v>20</v>
      </c>
      <c r="AE7" s="43">
        <v>12</v>
      </c>
      <c r="AF7" s="44"/>
      <c r="AG7" s="45"/>
      <c r="AH7" s="41"/>
      <c r="AI7" s="43">
        <v>20</v>
      </c>
      <c r="AJ7" s="42"/>
      <c r="AK7" s="44"/>
      <c r="AL7" s="44">
        <v>8</v>
      </c>
      <c r="AM7" s="41">
        <v>4</v>
      </c>
      <c r="AN7" s="42">
        <v>20</v>
      </c>
      <c r="AO7" s="43">
        <v>15</v>
      </c>
      <c r="AP7" s="42"/>
      <c r="AQ7" s="42"/>
      <c r="AR7" s="46"/>
      <c r="AS7" s="41"/>
      <c r="AT7" s="44"/>
      <c r="AU7" s="41"/>
      <c r="AV7" s="44"/>
      <c r="AW7" s="41"/>
      <c r="AX7" s="42"/>
      <c r="AY7" s="43"/>
      <c r="AZ7" s="41"/>
      <c r="BA7" s="41"/>
    </row>
    <row r="8" spans="1:53" x14ac:dyDescent="0.25">
      <c r="A8" s="27" t="s">
        <v>52</v>
      </c>
      <c r="B8" s="48" t="s">
        <v>53</v>
      </c>
      <c r="C8" s="49" t="s">
        <v>248</v>
      </c>
      <c r="D8" s="49" t="s">
        <v>249</v>
      </c>
      <c r="E8" s="100" t="s">
        <v>67</v>
      </c>
      <c r="F8" s="50">
        <f>SUMPRODUCT(($A:$A=racers4[[#This Row],[Cat]])*($G:$G&gt;racers4[[#This Row],[2017 ARC Series Points]]))+1</f>
        <v>2</v>
      </c>
      <c r="G8" s="36">
        <f>SUM(O8,P8,R8)</f>
        <v>87.5</v>
      </c>
      <c r="H8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8" s="51">
        <v>0</v>
      </c>
      <c r="J8" s="51">
        <v>0</v>
      </c>
      <c r="K8" s="34">
        <v>16</v>
      </c>
      <c r="L8" s="308">
        <v>0</v>
      </c>
      <c r="M8" s="203">
        <v>0</v>
      </c>
      <c r="N8" s="309">
        <v>0</v>
      </c>
      <c r="O8" s="204">
        <f>SUM(Q8,S8,W8,AA8,AL8,AP8)</f>
        <v>37.5</v>
      </c>
      <c r="P8" s="37">
        <f>SUM(T8,Y8,AB8,AF8,AH8,AJ8,AM8,AR8)</f>
        <v>20</v>
      </c>
      <c r="Q8" s="38">
        <f>SUM(U8,X8,Z8, AC8, AE8, AI8, AK8, AN8, AQ8)</f>
        <v>17.5</v>
      </c>
      <c r="R8" s="39">
        <f>SUM(V8,AG8,AO8, AD8)</f>
        <v>30</v>
      </c>
      <c r="S8" s="53"/>
      <c r="T8" s="41"/>
      <c r="U8" s="42"/>
      <c r="V8" s="43"/>
      <c r="W8" s="41">
        <v>12</v>
      </c>
      <c r="X8" s="42"/>
      <c r="Y8" s="54"/>
      <c r="Z8" s="43"/>
      <c r="AA8" s="54">
        <v>8</v>
      </c>
      <c r="AB8" s="42">
        <v>20</v>
      </c>
      <c r="AC8" s="41">
        <v>17.5</v>
      </c>
      <c r="AD8" s="42">
        <v>15</v>
      </c>
      <c r="AE8" s="42"/>
      <c r="AF8" s="54"/>
      <c r="AG8" s="45">
        <v>15</v>
      </c>
      <c r="AH8" s="41"/>
      <c r="AI8" s="43"/>
      <c r="AJ8" s="42"/>
      <c r="AK8" s="54"/>
      <c r="AL8" s="54"/>
      <c r="AM8" s="41"/>
      <c r="AN8" s="42"/>
      <c r="AO8" s="43"/>
      <c r="AP8" s="42"/>
      <c r="AQ8" s="42"/>
      <c r="AR8" s="46"/>
      <c r="AS8" s="41"/>
      <c r="AT8" s="54"/>
      <c r="AU8" s="41"/>
      <c r="AV8" s="54"/>
      <c r="AW8" s="41"/>
      <c r="AX8" s="42"/>
      <c r="AY8" s="43"/>
      <c r="AZ8" s="41"/>
      <c r="BA8" s="41"/>
    </row>
    <row r="9" spans="1:53" x14ac:dyDescent="0.25">
      <c r="A9" s="27" t="s">
        <v>52</v>
      </c>
      <c r="B9" s="55" t="s">
        <v>53</v>
      </c>
      <c r="C9" s="49" t="s">
        <v>238</v>
      </c>
      <c r="D9" s="49" t="s">
        <v>239</v>
      </c>
      <c r="E9" s="100" t="s">
        <v>899</v>
      </c>
      <c r="F9" s="30">
        <f>SUMPRODUCT(($A:$A=racers4[[#This Row],[Cat]])*($G:$G&gt;racers4[[#This Row],[2017 ARC Series Points]]))+1</f>
        <v>3</v>
      </c>
      <c r="G9" s="36">
        <f>SUM(O9,P9,R9)</f>
        <v>62</v>
      </c>
      <c r="H9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9" s="33">
        <v>0</v>
      </c>
      <c r="J9" s="33">
        <v>0</v>
      </c>
      <c r="K9" s="34">
        <v>34</v>
      </c>
      <c r="L9" s="308">
        <v>75</v>
      </c>
      <c r="M9" s="203">
        <v>0</v>
      </c>
      <c r="N9" s="309">
        <v>0</v>
      </c>
      <c r="O9" s="204">
        <f>SUM(Q9,S9,W9,AA9,AL9,AP9)</f>
        <v>22</v>
      </c>
      <c r="P9" s="37">
        <f>SUM(T9,Y9,AB9,AF9,AH9,AJ9,AM9,AR9)</f>
        <v>28</v>
      </c>
      <c r="Q9" s="38">
        <f>SUM(U9,X9,Z9, AC9, AE9, AI9, AK9, AN9, AQ9)</f>
        <v>14</v>
      </c>
      <c r="R9" s="39">
        <f>SUM(V9,AG9,AO9, AD9)</f>
        <v>12</v>
      </c>
      <c r="S9" s="40"/>
      <c r="T9" s="41"/>
      <c r="U9" s="42"/>
      <c r="V9" s="43"/>
      <c r="W9" s="41"/>
      <c r="X9" s="42">
        <v>6</v>
      </c>
      <c r="Y9" s="44"/>
      <c r="Z9" s="43"/>
      <c r="AA9" s="44">
        <v>6</v>
      </c>
      <c r="AB9" s="42">
        <v>8</v>
      </c>
      <c r="AC9" s="41">
        <v>8</v>
      </c>
      <c r="AD9" s="42">
        <v>10</v>
      </c>
      <c r="AE9" s="43"/>
      <c r="AF9" s="44"/>
      <c r="AG9" s="45"/>
      <c r="AH9" s="41"/>
      <c r="AI9" s="43"/>
      <c r="AJ9" s="42">
        <v>20</v>
      </c>
      <c r="AK9" s="44"/>
      <c r="AL9" s="44">
        <v>2</v>
      </c>
      <c r="AM9" s="41"/>
      <c r="AN9" s="42"/>
      <c r="AO9" s="43">
        <v>2</v>
      </c>
      <c r="AP9" s="42"/>
      <c r="AQ9" s="42"/>
      <c r="AR9" s="46"/>
      <c r="AS9" s="41"/>
      <c r="AT9" s="44"/>
      <c r="AU9" s="41"/>
      <c r="AV9" s="44"/>
      <c r="AW9" s="41"/>
      <c r="AX9" s="42"/>
      <c r="AY9" s="43"/>
      <c r="AZ9" s="41"/>
      <c r="BA9" s="41"/>
    </row>
    <row r="10" spans="1:53" x14ac:dyDescent="0.25">
      <c r="A10" s="27" t="s">
        <v>52</v>
      </c>
      <c r="B10" s="28" t="s">
        <v>53</v>
      </c>
      <c r="C10" s="29" t="s">
        <v>345</v>
      </c>
      <c r="D10" s="29" t="s">
        <v>954</v>
      </c>
      <c r="E10" s="99" t="s">
        <v>951</v>
      </c>
      <c r="F10" s="30">
        <f>SUMPRODUCT(($A:$A=racers4[[#This Row],[Cat]])*($G:$G&gt;racers4[[#This Row],[2017 ARC Series Points]]))+1</f>
        <v>4</v>
      </c>
      <c r="G10" s="31">
        <f>SUM(O10,P10,R10)</f>
        <v>60</v>
      </c>
      <c r="H10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0" s="33">
        <v>0</v>
      </c>
      <c r="J10" s="33">
        <v>0</v>
      </c>
      <c r="K10" s="70">
        <v>0</v>
      </c>
      <c r="L10" s="394">
        <v>0</v>
      </c>
      <c r="M10" s="320">
        <v>0</v>
      </c>
      <c r="N10" s="309">
        <v>0</v>
      </c>
      <c r="O10" s="320">
        <f>SUM(Q10,S10,W10,AA10,AL10,AP10)</f>
        <v>30</v>
      </c>
      <c r="P10" s="37">
        <f>SUM(T10,Y10,AB10,AF10,AH10,AJ10,AM10,AR10)</f>
        <v>10</v>
      </c>
      <c r="Q10" s="38">
        <f>SUM(U10,X10,Z10, AC10, AE10, AI10, AK10, AN10, AQ10)</f>
        <v>15</v>
      </c>
      <c r="R10" s="39">
        <f>SUM(V10,AG10,AO10, AD10)</f>
        <v>20</v>
      </c>
      <c r="S10" s="40"/>
      <c r="T10" s="41"/>
      <c r="U10" s="42"/>
      <c r="V10" s="43"/>
      <c r="W10" s="41"/>
      <c r="X10" s="42"/>
      <c r="Y10" s="44"/>
      <c r="Z10" s="43"/>
      <c r="AA10" s="44"/>
      <c r="AB10" s="42"/>
      <c r="AC10" s="41"/>
      <c r="AD10" s="42"/>
      <c r="AE10" s="42"/>
      <c r="AF10" s="44"/>
      <c r="AG10" s="45"/>
      <c r="AH10" s="41"/>
      <c r="AI10" s="43"/>
      <c r="AJ10" s="42"/>
      <c r="AK10" s="44"/>
      <c r="AL10" s="44">
        <v>15</v>
      </c>
      <c r="AM10" s="41">
        <v>10</v>
      </c>
      <c r="AN10" s="42">
        <v>15</v>
      </c>
      <c r="AO10" s="43">
        <v>20</v>
      </c>
      <c r="AP10" s="42"/>
      <c r="AQ10" s="42"/>
      <c r="AR10" s="46"/>
      <c r="AS10" s="41"/>
      <c r="AT10" s="44"/>
      <c r="AU10" s="41"/>
      <c r="AV10" s="44"/>
      <c r="AW10" s="41"/>
      <c r="AX10" s="42"/>
      <c r="AY10" s="43"/>
      <c r="AZ10" s="41"/>
      <c r="BA10" s="41"/>
    </row>
    <row r="11" spans="1:53" x14ac:dyDescent="0.25">
      <c r="A11" s="27" t="s">
        <v>52</v>
      </c>
      <c r="B11" s="28" t="s">
        <v>53</v>
      </c>
      <c r="C11" s="29" t="s">
        <v>965</v>
      </c>
      <c r="D11" s="29" t="s">
        <v>417</v>
      </c>
      <c r="E11" s="99" t="s">
        <v>966</v>
      </c>
      <c r="F11" s="30">
        <f>SUMPRODUCT(($A:$A=racers4[[#This Row],[Cat]])*($G:$G&gt;racers4[[#This Row],[2017 ARC Series Points]]))+1</f>
        <v>5</v>
      </c>
      <c r="G11" s="31">
        <f>SUM(O11,P11,R11)</f>
        <v>46</v>
      </c>
      <c r="H11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1" s="33">
        <v>0</v>
      </c>
      <c r="J11" s="33">
        <v>0</v>
      </c>
      <c r="K11" s="70">
        <v>0</v>
      </c>
      <c r="L11" s="394">
        <v>0</v>
      </c>
      <c r="M11" s="320">
        <v>0</v>
      </c>
      <c r="N11" s="309">
        <v>0</v>
      </c>
      <c r="O11" s="204">
        <f>SUM(Q11,S11,W11,AA11,AL11,AP11)</f>
        <v>22</v>
      </c>
      <c r="P11" s="37">
        <f>SUM(T11,Y11,AB11,AF11,AH11,AJ11,AM11,AR11)</f>
        <v>12</v>
      </c>
      <c r="Q11" s="38">
        <f>SUM(U11,X11,Z11, AC11, AE11, AI11, AK11, AN11, AQ11)</f>
        <v>12</v>
      </c>
      <c r="R11" s="39">
        <f>SUM(V11,AG11,AO11, AD11)</f>
        <v>12</v>
      </c>
      <c r="S11" s="40"/>
      <c r="T11" s="41"/>
      <c r="U11" s="42"/>
      <c r="V11" s="43"/>
      <c r="W11" s="41"/>
      <c r="X11" s="42"/>
      <c r="Y11" s="44"/>
      <c r="Z11" s="43"/>
      <c r="AA11" s="44"/>
      <c r="AB11" s="42"/>
      <c r="AC11" s="41"/>
      <c r="AD11" s="42"/>
      <c r="AE11" s="42"/>
      <c r="AF11" s="44"/>
      <c r="AG11" s="45"/>
      <c r="AH11" s="41"/>
      <c r="AI11" s="43"/>
      <c r="AJ11" s="42"/>
      <c r="AK11" s="44"/>
      <c r="AL11" s="44">
        <v>10</v>
      </c>
      <c r="AM11" s="41">
        <v>12</v>
      </c>
      <c r="AN11" s="42">
        <v>12</v>
      </c>
      <c r="AO11" s="43">
        <v>12</v>
      </c>
      <c r="AP11" s="42"/>
      <c r="AQ11" s="42"/>
      <c r="AR11" s="46"/>
      <c r="AS11" s="41"/>
      <c r="AT11" s="44"/>
      <c r="AU11" s="41"/>
      <c r="AV11" s="44"/>
      <c r="AW11" s="41"/>
      <c r="AX11" s="42"/>
      <c r="AY11" s="43"/>
      <c r="AZ11" s="41"/>
      <c r="BA11" s="41"/>
    </row>
    <row r="12" spans="1:53" x14ac:dyDescent="0.25">
      <c r="A12" s="47" t="s">
        <v>52</v>
      </c>
      <c r="B12" s="48" t="s">
        <v>53</v>
      </c>
      <c r="C12" s="49" t="s">
        <v>57</v>
      </c>
      <c r="D12" s="49" t="s">
        <v>58</v>
      </c>
      <c r="E12" s="100" t="s">
        <v>868</v>
      </c>
      <c r="F12" s="50">
        <f>SUMPRODUCT(($A:$A=racers4[[#This Row],[Cat]])*($G:$G&gt;racers4[[#This Row],[2017 ARC Series Points]]))+1</f>
        <v>6</v>
      </c>
      <c r="G12" s="36">
        <f>SUM(O12,P12,R12)</f>
        <v>40</v>
      </c>
      <c r="H12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2" s="51">
        <v>0</v>
      </c>
      <c r="J12" s="51">
        <v>0</v>
      </c>
      <c r="K12" s="57">
        <v>35</v>
      </c>
      <c r="L12" s="58">
        <v>0</v>
      </c>
      <c r="M12" s="52">
        <v>0</v>
      </c>
      <c r="N12" s="66">
        <v>0</v>
      </c>
      <c r="O12" s="36">
        <f>SUM(Q12,S12,W12,AA12,AL12,AP12)</f>
        <v>40</v>
      </c>
      <c r="P12" s="37">
        <f>SUM(T12,Y12,AB12,AF12,AH12,AJ12,AM12,AR12)</f>
        <v>0</v>
      </c>
      <c r="Q12" s="38">
        <f>SUM(U12,X12,Z12, AC12, AE12, AI12, AK12, AN12, AQ12)</f>
        <v>20</v>
      </c>
      <c r="R12" s="39">
        <f>SUM(V12,AG12,AO12, AD12)</f>
        <v>0</v>
      </c>
      <c r="S12" s="53"/>
      <c r="T12" s="41"/>
      <c r="U12" s="42"/>
      <c r="V12" s="43"/>
      <c r="W12" s="41">
        <v>20</v>
      </c>
      <c r="X12" s="42">
        <v>20</v>
      </c>
      <c r="Y12" s="54"/>
      <c r="Z12" s="43"/>
      <c r="AA12" s="54"/>
      <c r="AB12" s="42"/>
      <c r="AC12" s="41"/>
      <c r="AD12" s="42"/>
      <c r="AE12" s="42"/>
      <c r="AF12" s="54"/>
      <c r="AG12" s="45"/>
      <c r="AH12" s="41"/>
      <c r="AI12" s="43"/>
      <c r="AJ12" s="42"/>
      <c r="AK12" s="54"/>
      <c r="AL12" s="54"/>
      <c r="AM12" s="41"/>
      <c r="AN12" s="42"/>
      <c r="AO12" s="43"/>
      <c r="AP12" s="42"/>
      <c r="AQ12" s="42"/>
      <c r="AR12" s="46"/>
      <c r="AS12" s="41"/>
      <c r="AT12" s="54"/>
      <c r="AU12" s="41"/>
      <c r="AV12" s="54"/>
      <c r="AW12" s="41"/>
      <c r="AX12" s="42"/>
      <c r="AY12" s="43"/>
      <c r="AZ12" s="41"/>
      <c r="BA12" s="41"/>
    </row>
    <row r="13" spans="1:53" x14ac:dyDescent="0.25">
      <c r="A13" s="27" t="s">
        <v>52</v>
      </c>
      <c r="B13" s="28" t="s">
        <v>53</v>
      </c>
      <c r="C13" s="29" t="s">
        <v>54</v>
      </c>
      <c r="D13" s="29" t="s">
        <v>55</v>
      </c>
      <c r="E13" s="99" t="s">
        <v>56</v>
      </c>
      <c r="F13" s="30">
        <f>SUMPRODUCT(($A:$A=racers4[[#This Row],[Cat]])*($G:$G&gt;racers4[[#This Row],[2017 ARC Series Points]]))+1</f>
        <v>7</v>
      </c>
      <c r="G13" s="36">
        <f>SUM(O13,P13,R13)</f>
        <v>0</v>
      </c>
      <c r="H13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3" s="33">
        <v>0</v>
      </c>
      <c r="J13" s="33">
        <v>0</v>
      </c>
      <c r="K13" s="57">
        <v>75</v>
      </c>
      <c r="L13" s="58">
        <v>50</v>
      </c>
      <c r="M13" s="35">
        <v>0</v>
      </c>
      <c r="N13" s="59">
        <v>0</v>
      </c>
      <c r="O13" s="36">
        <f>SUM(Q13,S13,W13,AA13,AL13,AP13)</f>
        <v>0</v>
      </c>
      <c r="P13" s="37">
        <f>SUM(T13,Y13,AB13,AF13,AH13,AJ13,AM13,AR13)</f>
        <v>0</v>
      </c>
      <c r="Q13" s="38">
        <f>SUM(U13,X13,Z13, AC13, AE13, AI13, AK13, AN13, AQ13)</f>
        <v>0</v>
      </c>
      <c r="R13" s="39">
        <f>SUM(V13,AG13,AO13, AD13)</f>
        <v>0</v>
      </c>
      <c r="S13" s="40"/>
      <c r="T13" s="41"/>
      <c r="U13" s="42"/>
      <c r="V13" s="43"/>
      <c r="W13" s="41"/>
      <c r="X13" s="42"/>
      <c r="Y13" s="44"/>
      <c r="Z13" s="43"/>
      <c r="AA13" s="44"/>
      <c r="AB13" s="42"/>
      <c r="AC13" s="41"/>
      <c r="AD13" s="42"/>
      <c r="AE13" s="42"/>
      <c r="AF13" s="44"/>
      <c r="AG13" s="45"/>
      <c r="AH13" s="41"/>
      <c r="AI13" s="43"/>
      <c r="AJ13" s="42"/>
      <c r="AK13" s="44"/>
      <c r="AL13" s="44"/>
      <c r="AM13" s="41"/>
      <c r="AN13" s="42"/>
      <c r="AO13" s="43"/>
      <c r="AP13" s="42"/>
      <c r="AQ13" s="42"/>
      <c r="AR13" s="46"/>
      <c r="AS13" s="41"/>
      <c r="AT13" s="44"/>
      <c r="AU13" s="41"/>
      <c r="AV13" s="44"/>
      <c r="AW13" s="41"/>
      <c r="AX13" s="42"/>
      <c r="AY13" s="43"/>
      <c r="AZ13" s="41"/>
      <c r="BA13" s="41"/>
    </row>
    <row r="14" spans="1:53" x14ac:dyDescent="0.25">
      <c r="A14" s="27" t="s">
        <v>52</v>
      </c>
      <c r="B14" s="55" t="s">
        <v>53</v>
      </c>
      <c r="C14" s="49" t="s">
        <v>59</v>
      </c>
      <c r="D14" s="49" t="s">
        <v>60</v>
      </c>
      <c r="E14" s="100" t="s">
        <v>868</v>
      </c>
      <c r="F14" s="30">
        <f>SUMPRODUCT(($A:$A=racers4[[#This Row],[Cat]])*($G:$G&gt;racers4[[#This Row],[2017 ARC Series Points]]))+1</f>
        <v>7</v>
      </c>
      <c r="G14" s="36">
        <f>SUM(O14,P14,R14)</f>
        <v>0</v>
      </c>
      <c r="H14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4" s="33">
        <v>0</v>
      </c>
      <c r="J14" s="33">
        <v>0</v>
      </c>
      <c r="K14" s="57">
        <v>12</v>
      </c>
      <c r="L14" s="58">
        <v>0</v>
      </c>
      <c r="M14" s="35">
        <v>0</v>
      </c>
      <c r="N14" s="59">
        <v>0</v>
      </c>
      <c r="O14" s="36">
        <f>SUM(Q14,S14,W14,AA14,AL14,AP14)</f>
        <v>0</v>
      </c>
      <c r="P14" s="37">
        <f>SUM(T14,Y14,AB14,AF14,AH14,AJ14,AM14,AR14)</f>
        <v>0</v>
      </c>
      <c r="Q14" s="38">
        <f>SUM(U14,X14,Z14, AC14, AE14, AI14, AK14, AN14, AQ14)</f>
        <v>0</v>
      </c>
      <c r="R14" s="39">
        <f>SUM(V14,AG14,AO14, AD14)</f>
        <v>0</v>
      </c>
      <c r="S14" s="40"/>
      <c r="T14" s="41"/>
      <c r="U14" s="42"/>
      <c r="V14" s="43"/>
      <c r="W14" s="41"/>
      <c r="X14" s="42"/>
      <c r="Y14" s="44"/>
      <c r="Z14" s="43"/>
      <c r="AA14" s="44"/>
      <c r="AB14" s="42"/>
      <c r="AC14" s="41"/>
      <c r="AD14" s="42"/>
      <c r="AE14" s="43"/>
      <c r="AF14" s="44"/>
      <c r="AG14" s="45"/>
      <c r="AH14" s="41"/>
      <c r="AI14" s="43"/>
      <c r="AJ14" s="42"/>
      <c r="AK14" s="44"/>
      <c r="AL14" s="44"/>
      <c r="AM14" s="41"/>
      <c r="AN14" s="42"/>
      <c r="AO14" s="43"/>
      <c r="AP14" s="42"/>
      <c r="AQ14" s="42"/>
      <c r="AR14" s="46"/>
      <c r="AS14" s="41"/>
      <c r="AT14" s="44"/>
      <c r="AU14" s="41"/>
      <c r="AV14" s="44"/>
      <c r="AW14" s="41"/>
      <c r="AX14" s="42"/>
      <c r="AY14" s="43"/>
      <c r="AZ14" s="41"/>
      <c r="BA14" s="41"/>
    </row>
    <row r="15" spans="1:53" x14ac:dyDescent="0.25">
      <c r="A15" s="27" t="s">
        <v>52</v>
      </c>
      <c r="B15" s="55" t="s">
        <v>53</v>
      </c>
      <c r="C15" s="49" t="s">
        <v>65</v>
      </c>
      <c r="D15" s="49" t="s">
        <v>66</v>
      </c>
      <c r="E15" s="100" t="s">
        <v>67</v>
      </c>
      <c r="F15" s="30">
        <f>SUMPRODUCT(($A:$A=racers4[[#This Row],[Cat]])*($G:$G&gt;racers4[[#This Row],[2017 ARC Series Points]]))+1</f>
        <v>7</v>
      </c>
      <c r="G15" s="36">
        <f>SUM(O15,P15,R15)</f>
        <v>0</v>
      </c>
      <c r="H15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5" s="33">
        <v>0</v>
      </c>
      <c r="J15" s="33">
        <v>0</v>
      </c>
      <c r="K15" s="57">
        <v>0</v>
      </c>
      <c r="L15" s="58">
        <v>0</v>
      </c>
      <c r="M15" s="35">
        <v>0</v>
      </c>
      <c r="N15" s="59">
        <v>0</v>
      </c>
      <c r="O15" s="36">
        <f>SUM(Q15,S15,W15,AA15,AL15,AP15)</f>
        <v>0</v>
      </c>
      <c r="P15" s="37">
        <f>SUM(T15,Y15,AB15,AF15,AH15,AJ15,AM15,AR15)</f>
        <v>0</v>
      </c>
      <c r="Q15" s="38">
        <f>SUM(U15,X15,Z15, AC15, AE15, AI15, AK15, AN15, AQ15)</f>
        <v>0</v>
      </c>
      <c r="R15" s="39">
        <f>SUM(V15,AG15,AO15, AD15)</f>
        <v>0</v>
      </c>
      <c r="S15" s="40"/>
      <c r="T15" s="41"/>
      <c r="U15" s="42"/>
      <c r="V15" s="43"/>
      <c r="W15" s="41"/>
      <c r="X15" s="42"/>
      <c r="Y15" s="44"/>
      <c r="Z15" s="43"/>
      <c r="AA15" s="44"/>
      <c r="AB15" s="42"/>
      <c r="AC15" s="41"/>
      <c r="AD15" s="42"/>
      <c r="AE15" s="43"/>
      <c r="AF15" s="44"/>
      <c r="AG15" s="45"/>
      <c r="AH15" s="41"/>
      <c r="AI15" s="43"/>
      <c r="AJ15" s="42"/>
      <c r="AK15" s="44"/>
      <c r="AL15" s="44"/>
      <c r="AM15" s="41"/>
      <c r="AN15" s="42"/>
      <c r="AO15" s="43"/>
      <c r="AP15" s="42"/>
      <c r="AQ15" s="42"/>
      <c r="AR15" s="46"/>
      <c r="AS15" s="41"/>
      <c r="AT15" s="44"/>
      <c r="AU15" s="41"/>
      <c r="AV15" s="44"/>
      <c r="AW15" s="41"/>
      <c r="AX15" s="42"/>
      <c r="AY15" s="43"/>
      <c r="AZ15" s="41"/>
      <c r="BA15" s="41"/>
    </row>
    <row r="16" spans="1:53" x14ac:dyDescent="0.25">
      <c r="A16" s="27" t="s">
        <v>52</v>
      </c>
      <c r="B16" s="55" t="s">
        <v>53</v>
      </c>
      <c r="C16" s="49" t="s">
        <v>68</v>
      </c>
      <c r="D16" s="49" t="s">
        <v>69</v>
      </c>
      <c r="E16" s="100" t="s">
        <v>70</v>
      </c>
      <c r="F16" s="30">
        <f>SUMPRODUCT(($A:$A=racers4[[#This Row],[Cat]])*($G:$G&gt;racers4[[#This Row],[2017 ARC Series Points]]))+1</f>
        <v>7</v>
      </c>
      <c r="G16" s="36">
        <f>SUM(O16,P16,R16)</f>
        <v>0</v>
      </c>
      <c r="H16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6" s="33">
        <v>0</v>
      </c>
      <c r="J16" s="33">
        <v>0</v>
      </c>
      <c r="K16" s="57">
        <v>0</v>
      </c>
      <c r="L16" s="58">
        <v>0</v>
      </c>
      <c r="M16" s="35">
        <v>0</v>
      </c>
      <c r="N16" s="59">
        <v>0</v>
      </c>
      <c r="O16" s="36">
        <f>SUM(Q16,S16,W16,AA16,AL16,AP16)</f>
        <v>0</v>
      </c>
      <c r="P16" s="37">
        <f>SUM(T16,Y16,AB16,AF16,AH16,AJ16,AM16,AR16)</f>
        <v>0</v>
      </c>
      <c r="Q16" s="38">
        <f>SUM(U16,X16,Z16, AC16, AE16, AI16, AK16, AN16, AQ16)</f>
        <v>0</v>
      </c>
      <c r="R16" s="39">
        <f>SUM(V16,AG16,AO16, AD16)</f>
        <v>0</v>
      </c>
      <c r="S16" s="40"/>
      <c r="T16" s="41"/>
      <c r="U16" s="42"/>
      <c r="V16" s="43"/>
      <c r="W16" s="41"/>
      <c r="X16" s="42"/>
      <c r="Y16" s="44"/>
      <c r="Z16" s="43"/>
      <c r="AA16" s="44"/>
      <c r="AB16" s="42"/>
      <c r="AC16" s="41"/>
      <c r="AD16" s="42"/>
      <c r="AE16" s="43"/>
      <c r="AF16" s="44"/>
      <c r="AG16" s="45"/>
      <c r="AH16" s="41"/>
      <c r="AI16" s="43"/>
      <c r="AJ16" s="42"/>
      <c r="AK16" s="44"/>
      <c r="AL16" s="44"/>
      <c r="AM16" s="41"/>
      <c r="AN16" s="42"/>
      <c r="AO16" s="43"/>
      <c r="AP16" s="42"/>
      <c r="AQ16" s="42"/>
      <c r="AR16" s="46"/>
      <c r="AS16" s="41"/>
      <c r="AT16" s="44"/>
      <c r="AU16" s="41"/>
      <c r="AV16" s="44"/>
      <c r="AW16" s="41"/>
      <c r="AX16" s="42"/>
      <c r="AY16" s="43"/>
      <c r="AZ16" s="41"/>
      <c r="BA16" s="41"/>
    </row>
    <row r="17" spans="1:53" x14ac:dyDescent="0.25">
      <c r="A17" s="108" t="s">
        <v>52</v>
      </c>
      <c r="B17" s="109"/>
      <c r="C17" s="180"/>
      <c r="D17" s="180"/>
      <c r="E17" s="181"/>
      <c r="F17" s="112">
        <f>SUMPRODUCT(($A:$A=racers4[[#This Row],[Cat]])*($G:$G&gt;racers4[[#This Row],[2017 ARC Series Points]]))+1</f>
        <v>7</v>
      </c>
      <c r="G17" s="117">
        <f>SUM(O17,P17,R17)</f>
        <v>0</v>
      </c>
      <c r="H17" s="399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7" s="113"/>
      <c r="J17" s="113"/>
      <c r="K17" s="114"/>
      <c r="L17" s="115"/>
      <c r="M17" s="113"/>
      <c r="N17" s="116"/>
      <c r="O17" s="117">
        <f>SUM(Q17,S17,W17,AA17,AL17,AP17)</f>
        <v>0</v>
      </c>
      <c r="P17" s="118">
        <f>SUM(T17,Y17,AB17,AF17,AH17,AJ17,AM17,AR17)</f>
        <v>0</v>
      </c>
      <c r="Q17" s="119">
        <f>SUM(U17,X17,Z17, AC17, AE17, AI17, AK17, AN17, AQ17)</f>
        <v>0</v>
      </c>
      <c r="R17" s="120">
        <f>SUM(V17,AG17,AO17, AD17)</f>
        <v>0</v>
      </c>
      <c r="S17" s="121"/>
      <c r="T17" s="122"/>
      <c r="U17" s="123"/>
      <c r="V17" s="124"/>
      <c r="W17" s="122"/>
      <c r="X17" s="123"/>
      <c r="Y17" s="125"/>
      <c r="Z17" s="124"/>
      <c r="AA17" s="125"/>
      <c r="AB17" s="123"/>
      <c r="AC17" s="122"/>
      <c r="AD17" s="123"/>
      <c r="AE17" s="123"/>
      <c r="AF17" s="125"/>
      <c r="AG17" s="126"/>
      <c r="AH17" s="122"/>
      <c r="AI17" s="124"/>
      <c r="AJ17" s="123"/>
      <c r="AK17" s="125"/>
      <c r="AL17" s="125"/>
      <c r="AM17" s="122"/>
      <c r="AN17" s="123"/>
      <c r="AO17" s="124"/>
      <c r="AP17" s="123"/>
      <c r="AQ17" s="123"/>
      <c r="AR17" s="127"/>
      <c r="AS17" s="122"/>
      <c r="AT17" s="125"/>
      <c r="AU17" s="122"/>
      <c r="AV17" s="125"/>
      <c r="AW17" s="122"/>
      <c r="AX17" s="123"/>
      <c r="AY17" s="124"/>
      <c r="AZ17" s="122"/>
      <c r="BA17" s="122"/>
    </row>
    <row r="18" spans="1:53" x14ac:dyDescent="0.25">
      <c r="A18" s="108" t="s">
        <v>52</v>
      </c>
      <c r="B18" s="109"/>
      <c r="C18" s="180"/>
      <c r="D18" s="180"/>
      <c r="E18" s="181"/>
      <c r="F18" s="112">
        <f>SUMPRODUCT(($A:$A=racers4[[#This Row],[Cat]])*($G:$G&gt;racers4[[#This Row],[2017 ARC Series Points]]))+1</f>
        <v>7</v>
      </c>
      <c r="G18" s="117">
        <f>SUM(O18,P18,R18)</f>
        <v>0</v>
      </c>
      <c r="H18" s="399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8" s="113"/>
      <c r="J18" s="113"/>
      <c r="K18" s="114"/>
      <c r="L18" s="115"/>
      <c r="M18" s="113"/>
      <c r="N18" s="116"/>
      <c r="O18" s="117">
        <f>SUM(Q18,S18,W18,AA18,AL18,AP18)</f>
        <v>0</v>
      </c>
      <c r="P18" s="118">
        <f>SUM(T18,Y18,AB18,AF18,AH18,AJ18,AM18,AR18)</f>
        <v>0</v>
      </c>
      <c r="Q18" s="119">
        <f>SUM(U18,X18,Z18, AC18, AE18, AI18, AK18, AN18, AQ18)</f>
        <v>0</v>
      </c>
      <c r="R18" s="120">
        <f>SUM(V18,AG18,AO18, AD18)</f>
        <v>0</v>
      </c>
      <c r="S18" s="121"/>
      <c r="T18" s="122"/>
      <c r="U18" s="123"/>
      <c r="V18" s="124"/>
      <c r="W18" s="122"/>
      <c r="X18" s="123"/>
      <c r="Y18" s="125"/>
      <c r="Z18" s="124"/>
      <c r="AA18" s="125"/>
      <c r="AB18" s="123"/>
      <c r="AC18" s="122"/>
      <c r="AD18" s="123"/>
      <c r="AE18" s="123"/>
      <c r="AF18" s="125"/>
      <c r="AG18" s="126"/>
      <c r="AH18" s="122"/>
      <c r="AI18" s="124"/>
      <c r="AJ18" s="123"/>
      <c r="AK18" s="125"/>
      <c r="AL18" s="125"/>
      <c r="AM18" s="122"/>
      <c r="AN18" s="123"/>
      <c r="AO18" s="124"/>
      <c r="AP18" s="123"/>
      <c r="AQ18" s="123"/>
      <c r="AR18" s="127"/>
      <c r="AS18" s="122"/>
      <c r="AT18" s="125"/>
      <c r="AU18" s="122"/>
      <c r="AV18" s="125"/>
      <c r="AW18" s="122"/>
      <c r="AX18" s="123"/>
      <c r="AY18" s="124"/>
      <c r="AZ18" s="122"/>
      <c r="BA18" s="122"/>
    </row>
    <row r="19" spans="1:53" x14ac:dyDescent="0.25">
      <c r="A19" s="27" t="s">
        <v>223</v>
      </c>
      <c r="B19" s="28" t="s">
        <v>53</v>
      </c>
      <c r="C19" s="182" t="s">
        <v>799</v>
      </c>
      <c r="D19" s="182" t="s">
        <v>393</v>
      </c>
      <c r="E19" s="183" t="s">
        <v>84</v>
      </c>
      <c r="F19" s="30">
        <f>SUMPRODUCT(($A:$A=racers4[[#This Row],[Cat]])*($G:$G&gt;racers4[[#This Row],[2017 ARC Series Points]]))+1</f>
        <v>1</v>
      </c>
      <c r="G19" s="31">
        <f>SUM(O19,P19,R19)</f>
        <v>110</v>
      </c>
      <c r="H19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9" s="33">
        <v>0</v>
      </c>
      <c r="J19" s="33">
        <v>0</v>
      </c>
      <c r="K19" s="185">
        <v>0</v>
      </c>
      <c r="L19" s="186">
        <v>0</v>
      </c>
      <c r="M19" s="35">
        <v>0</v>
      </c>
      <c r="N19" s="59">
        <v>0</v>
      </c>
      <c r="O19" s="36">
        <f>SUM(Q19,S19,W19,AA19,AL19,AP19)</f>
        <v>45</v>
      </c>
      <c r="P19" s="37">
        <f>SUM(T19,Y19,AB19,AF19,AH19,AJ19,AM19,AR19)</f>
        <v>15</v>
      </c>
      <c r="Q19" s="38">
        <f>SUM(U19,X19,Z19, AC19, AE19, AI19, AK19, AN19, AQ19)</f>
        <v>25</v>
      </c>
      <c r="R19" s="39">
        <f>SUM(V19,AG19,AO19, AD19)</f>
        <v>50</v>
      </c>
      <c r="S19" s="40"/>
      <c r="T19" s="41"/>
      <c r="U19" s="42"/>
      <c r="V19" s="43"/>
      <c r="W19" s="41"/>
      <c r="X19" s="42"/>
      <c r="Y19" s="44"/>
      <c r="Z19" s="43"/>
      <c r="AA19" s="44"/>
      <c r="AB19" s="42"/>
      <c r="AC19" s="41"/>
      <c r="AD19" s="42"/>
      <c r="AE19" s="42">
        <v>15</v>
      </c>
      <c r="AF19" s="44"/>
      <c r="AG19" s="45">
        <v>25</v>
      </c>
      <c r="AH19" s="41"/>
      <c r="AI19" s="43"/>
      <c r="AJ19" s="42"/>
      <c r="AK19" s="44"/>
      <c r="AL19" s="44">
        <v>20</v>
      </c>
      <c r="AM19" s="41">
        <v>15</v>
      </c>
      <c r="AN19" s="42">
        <v>10</v>
      </c>
      <c r="AO19" s="43">
        <v>25</v>
      </c>
      <c r="AP19" s="42"/>
      <c r="AQ19" s="42"/>
      <c r="AR19" s="46"/>
      <c r="AS19" s="41"/>
      <c r="AT19" s="44"/>
      <c r="AU19" s="41"/>
      <c r="AV19" s="44"/>
      <c r="AW19" s="41"/>
      <c r="AX19" s="42"/>
      <c r="AY19" s="43"/>
      <c r="AZ19" s="41"/>
      <c r="BA19" s="41"/>
    </row>
    <row r="20" spans="1:53" x14ac:dyDescent="0.25">
      <c r="A20" s="27" t="s">
        <v>223</v>
      </c>
      <c r="B20" s="55" t="s">
        <v>53</v>
      </c>
      <c r="C20" s="49" t="s">
        <v>226</v>
      </c>
      <c r="D20" s="49" t="s">
        <v>227</v>
      </c>
      <c r="E20" s="100" t="s">
        <v>126</v>
      </c>
      <c r="F20" s="30">
        <f>SUMPRODUCT(($A:$A=racers4[[#This Row],[Cat]])*($G:$G&gt;racers4[[#This Row],[2017 ARC Series Points]]))+1</f>
        <v>2</v>
      </c>
      <c r="G20" s="36">
        <f>SUM(O20,P20,R20)</f>
        <v>107</v>
      </c>
      <c r="H20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20" s="33">
        <v>0</v>
      </c>
      <c r="J20" s="33">
        <v>0</v>
      </c>
      <c r="K20" s="57">
        <v>73</v>
      </c>
      <c r="L20" s="58">
        <v>40</v>
      </c>
      <c r="M20" s="35">
        <v>0</v>
      </c>
      <c r="N20" s="59">
        <v>0</v>
      </c>
      <c r="O20" s="36">
        <f>SUM(Q20,S20,W20,AA20,AL20,AP20)</f>
        <v>42</v>
      </c>
      <c r="P20" s="37">
        <f>SUM(T20,Y20,AB20,AF20,AH20,AJ20,AM20,AR20)</f>
        <v>35</v>
      </c>
      <c r="Q20" s="38">
        <f>SUM(U20,X20,Z20, AC20, AE20, AI20, AK20, AN20, AQ20)</f>
        <v>10</v>
      </c>
      <c r="R20" s="39">
        <f>SUM(V20,AG20,AO20, AD20)</f>
        <v>30</v>
      </c>
      <c r="S20" s="40">
        <v>12</v>
      </c>
      <c r="T20" s="41">
        <v>20</v>
      </c>
      <c r="U20" s="42">
        <v>10</v>
      </c>
      <c r="V20" s="43">
        <v>20</v>
      </c>
      <c r="W20" s="41"/>
      <c r="X20" s="42"/>
      <c r="Y20" s="44"/>
      <c r="Z20" s="43"/>
      <c r="AA20" s="44">
        <v>20</v>
      </c>
      <c r="AB20" s="42"/>
      <c r="AC20" s="41"/>
      <c r="AD20" s="42"/>
      <c r="AE20" s="43"/>
      <c r="AF20" s="44">
        <v>15</v>
      </c>
      <c r="AG20" s="45">
        <v>10</v>
      </c>
      <c r="AH20" s="41"/>
      <c r="AI20" s="43"/>
      <c r="AJ20" s="42"/>
      <c r="AK20" s="44"/>
      <c r="AL20" s="44"/>
      <c r="AM20" s="41"/>
      <c r="AN20" s="42"/>
      <c r="AO20" s="43"/>
      <c r="AP20" s="42"/>
      <c r="AQ20" s="42"/>
      <c r="AR20" s="46"/>
      <c r="AS20" s="41"/>
      <c r="AT20" s="44"/>
      <c r="AU20" s="41"/>
      <c r="AV20" s="44"/>
      <c r="AW20" s="41"/>
      <c r="AX20" s="42"/>
      <c r="AY20" s="43"/>
      <c r="AZ20" s="41"/>
      <c r="BA20" s="41"/>
    </row>
    <row r="21" spans="1:53" x14ac:dyDescent="0.25">
      <c r="A21" s="27" t="s">
        <v>223</v>
      </c>
      <c r="B21" s="60" t="s">
        <v>53</v>
      </c>
      <c r="C21" s="49" t="s">
        <v>250</v>
      </c>
      <c r="D21" s="49" t="s">
        <v>251</v>
      </c>
      <c r="E21" s="100" t="s">
        <v>107</v>
      </c>
      <c r="F21" s="30">
        <f>SUMPRODUCT(($A:$A=racers4[[#This Row],[Cat]])*($G:$G&gt;racers4[[#This Row],[2017 ARC Series Points]]))+1</f>
        <v>3</v>
      </c>
      <c r="G21" s="36">
        <f>SUM(O21,P21,R21)</f>
        <v>100</v>
      </c>
      <c r="H21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21" s="33">
        <v>0</v>
      </c>
      <c r="J21" s="33">
        <v>0</v>
      </c>
      <c r="K21" s="57">
        <v>25</v>
      </c>
      <c r="L21" s="58">
        <v>0</v>
      </c>
      <c r="M21" s="35">
        <v>0</v>
      </c>
      <c r="N21" s="59">
        <v>0</v>
      </c>
      <c r="O21" s="36">
        <f>SUM(Q21,S21,W21,AA21,AL21,AP21)</f>
        <v>72</v>
      </c>
      <c r="P21" s="37">
        <f>SUM(T21,Y21,AB21,AF21,AH21,AJ21,AM21,AR21)</f>
        <v>10</v>
      </c>
      <c r="Q21" s="38">
        <f>SUM(U21,X21,Z21, AC21, AE21, AI21, AK21, AN21, AQ21)</f>
        <v>40</v>
      </c>
      <c r="R21" s="39">
        <f>SUM(V21,AG21,AO21, AD21)</f>
        <v>18</v>
      </c>
      <c r="S21" s="40"/>
      <c r="T21" s="41"/>
      <c r="U21" s="42"/>
      <c r="V21" s="43"/>
      <c r="W21" s="41"/>
      <c r="X21" s="42"/>
      <c r="Y21" s="44"/>
      <c r="Z21" s="43"/>
      <c r="AA21" s="44">
        <v>12</v>
      </c>
      <c r="AB21" s="42">
        <v>10</v>
      </c>
      <c r="AC21" s="41">
        <v>8</v>
      </c>
      <c r="AD21" s="42">
        <v>12</v>
      </c>
      <c r="AE21" s="42"/>
      <c r="AF21" s="44"/>
      <c r="AG21" s="45">
        <v>6</v>
      </c>
      <c r="AH21" s="41"/>
      <c r="AI21" s="43">
        <v>12</v>
      </c>
      <c r="AJ21" s="42"/>
      <c r="AK21" s="44"/>
      <c r="AL21" s="44"/>
      <c r="AM21" s="41"/>
      <c r="AN21" s="42"/>
      <c r="AO21" s="43"/>
      <c r="AP21" s="42">
        <v>20</v>
      </c>
      <c r="AQ21" s="42">
        <v>20</v>
      </c>
      <c r="AR21" s="46"/>
      <c r="AS21" s="41"/>
      <c r="AT21" s="44"/>
      <c r="AU21" s="41"/>
      <c r="AV21" s="44"/>
      <c r="AW21" s="41"/>
      <c r="AX21" s="42"/>
      <c r="AY21" s="43"/>
      <c r="AZ21" s="41"/>
      <c r="BA21" s="41"/>
    </row>
    <row r="22" spans="1:53" x14ac:dyDescent="0.25">
      <c r="A22" s="27" t="s">
        <v>223</v>
      </c>
      <c r="B22" s="55" t="s">
        <v>53</v>
      </c>
      <c r="C22" s="49" t="s">
        <v>236</v>
      </c>
      <c r="D22" s="49" t="s">
        <v>237</v>
      </c>
      <c r="E22" s="100" t="s">
        <v>899</v>
      </c>
      <c r="F22" s="30">
        <f>SUMPRODUCT(($A:$A=racers4[[#This Row],[Cat]])*($G:$G&gt;racers4[[#This Row],[2017 ARC Series Points]]))+1</f>
        <v>4</v>
      </c>
      <c r="G22" s="36">
        <f>SUM(O22,P22,R22)</f>
        <v>83</v>
      </c>
      <c r="H22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22" s="33">
        <v>0</v>
      </c>
      <c r="J22" s="33">
        <v>0</v>
      </c>
      <c r="K22" s="57">
        <v>74</v>
      </c>
      <c r="L22" s="58">
        <v>12</v>
      </c>
      <c r="M22" s="35">
        <v>0</v>
      </c>
      <c r="N22" s="59">
        <v>0</v>
      </c>
      <c r="O22" s="36">
        <f>SUM(Q22,S22,W22,AA22,AL22,AP22)</f>
        <v>45</v>
      </c>
      <c r="P22" s="37">
        <f>SUM(T22,Y22,AB22,AF22,AH22,AJ22,AM22,AR22)</f>
        <v>12</v>
      </c>
      <c r="Q22" s="38">
        <f>SUM(U22,X22,Z22, AC22, AE22, AI22, AK22, AN22, AQ22)</f>
        <v>22</v>
      </c>
      <c r="R22" s="39">
        <f>SUM(V22,AG22,AO22, AD22)</f>
        <v>26</v>
      </c>
      <c r="S22" s="40"/>
      <c r="T22" s="41"/>
      <c r="U22" s="42"/>
      <c r="V22" s="43"/>
      <c r="W22" s="41">
        <v>8</v>
      </c>
      <c r="X22" s="42">
        <v>10</v>
      </c>
      <c r="Y22" s="44"/>
      <c r="Z22" s="43"/>
      <c r="AA22" s="44">
        <v>15</v>
      </c>
      <c r="AB22" s="42">
        <v>12</v>
      </c>
      <c r="AC22" s="41">
        <v>12</v>
      </c>
      <c r="AD22" s="42">
        <v>25</v>
      </c>
      <c r="AE22" s="43"/>
      <c r="AF22" s="44"/>
      <c r="AG22" s="45"/>
      <c r="AH22" s="41"/>
      <c r="AI22" s="43"/>
      <c r="AJ22" s="42"/>
      <c r="AK22" s="44"/>
      <c r="AL22" s="44"/>
      <c r="AM22" s="41"/>
      <c r="AN22" s="42"/>
      <c r="AO22" s="43">
        <v>1</v>
      </c>
      <c r="AP22" s="42"/>
      <c r="AQ22" s="42"/>
      <c r="AR22" s="46"/>
      <c r="AS22" s="41"/>
      <c r="AT22" s="44"/>
      <c r="AU22" s="41"/>
      <c r="AV22" s="44"/>
      <c r="AW22" s="41"/>
      <c r="AX22" s="42"/>
      <c r="AY22" s="43"/>
      <c r="AZ22" s="41"/>
      <c r="BA22" s="41"/>
    </row>
    <row r="23" spans="1:53" x14ac:dyDescent="0.25">
      <c r="A23" s="27" t="s">
        <v>223</v>
      </c>
      <c r="B23" s="55" t="s">
        <v>53</v>
      </c>
      <c r="C23" s="49" t="s">
        <v>841</v>
      </c>
      <c r="D23" s="49" t="s">
        <v>247</v>
      </c>
      <c r="E23" s="100" t="s">
        <v>70</v>
      </c>
      <c r="F23" s="30">
        <f>SUMPRODUCT(($A:$A=racers4[[#This Row],[Cat]])*($G:$G&gt;racers4[[#This Row],[2017 ARC Series Points]]))+1</f>
        <v>5</v>
      </c>
      <c r="G23" s="36">
        <f>SUM(O23,P23,R23)</f>
        <v>77</v>
      </c>
      <c r="H23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23" s="33">
        <v>0</v>
      </c>
      <c r="J23" s="33">
        <v>0</v>
      </c>
      <c r="K23" s="57">
        <v>59</v>
      </c>
      <c r="L23" s="58">
        <v>6</v>
      </c>
      <c r="M23" s="35">
        <v>0</v>
      </c>
      <c r="N23" s="59">
        <v>0</v>
      </c>
      <c r="O23" s="36">
        <f>SUM(Q23,S23,W23,AA23,AL23,AP23)</f>
        <v>57</v>
      </c>
      <c r="P23" s="37">
        <f>SUM(T23,Y23,AB23,AF23,AH23,AJ23,AM23,AR23)</f>
        <v>8</v>
      </c>
      <c r="Q23" s="38">
        <f>SUM(U23,X23,Z23, AC23, AE23, AI23, AK23, AN23, AQ23)</f>
        <v>27</v>
      </c>
      <c r="R23" s="39">
        <f>SUM(V23,AG23,AO23, AD23)</f>
        <v>12</v>
      </c>
      <c r="S23" s="40">
        <v>20</v>
      </c>
      <c r="T23" s="41">
        <v>8</v>
      </c>
      <c r="U23" s="42">
        <v>15</v>
      </c>
      <c r="V23" s="43">
        <v>12</v>
      </c>
      <c r="W23" s="41">
        <v>10</v>
      </c>
      <c r="X23" s="42">
        <v>12</v>
      </c>
      <c r="Y23" s="44"/>
      <c r="Z23" s="43"/>
      <c r="AA23" s="44"/>
      <c r="AB23" s="42"/>
      <c r="AC23" s="41"/>
      <c r="AD23" s="42"/>
      <c r="AE23" s="43"/>
      <c r="AF23" s="44"/>
      <c r="AG23" s="45"/>
      <c r="AH23" s="41"/>
      <c r="AI23" s="43"/>
      <c r="AJ23" s="42"/>
      <c r="AK23" s="44"/>
      <c r="AL23" s="44"/>
      <c r="AM23" s="41"/>
      <c r="AN23" s="42"/>
      <c r="AO23" s="43"/>
      <c r="AP23" s="42"/>
      <c r="AQ23" s="42"/>
      <c r="AR23" s="46"/>
      <c r="AS23" s="41"/>
      <c r="AT23" s="44"/>
      <c r="AU23" s="41"/>
      <c r="AV23" s="44"/>
      <c r="AW23" s="41"/>
      <c r="AX23" s="42"/>
      <c r="AY23" s="43"/>
      <c r="AZ23" s="41"/>
      <c r="BA23" s="41"/>
    </row>
    <row r="24" spans="1:53" x14ac:dyDescent="0.25">
      <c r="A24" s="27" t="s">
        <v>223</v>
      </c>
      <c r="B24" s="55" t="s">
        <v>53</v>
      </c>
      <c r="C24" s="49" t="s">
        <v>843</v>
      </c>
      <c r="D24" s="49" t="s">
        <v>550</v>
      </c>
      <c r="E24" s="100" t="s">
        <v>123</v>
      </c>
      <c r="F24" s="30">
        <f>SUMPRODUCT(($A:$A=racers4[[#This Row],[Cat]])*($G:$G&gt;racers4[[#This Row],[2017 ARC Series Points]]))+1</f>
        <v>6</v>
      </c>
      <c r="G24" s="36">
        <f>SUM(O24,P24,R24)</f>
        <v>63</v>
      </c>
      <c r="H24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24" s="33">
        <v>0</v>
      </c>
      <c r="J24" s="33">
        <v>0</v>
      </c>
      <c r="K24" s="57">
        <v>0</v>
      </c>
      <c r="L24" s="58">
        <v>0</v>
      </c>
      <c r="M24" s="35">
        <v>0</v>
      </c>
      <c r="N24" s="59">
        <v>0</v>
      </c>
      <c r="O24" s="36">
        <f>SUM(Q24,S24,W24,AA24,AL24,AP24)</f>
        <v>49</v>
      </c>
      <c r="P24" s="37">
        <f>SUM(T24,Y24,AB24,AF24,AH24,AJ24,AM24,AR24)</f>
        <v>6</v>
      </c>
      <c r="Q24" s="38">
        <f>SUM(U24,X24,Z24, AC24, AE24, AI24, AK24, AN24, AQ24)</f>
        <v>39</v>
      </c>
      <c r="R24" s="39">
        <f>SUM(V24,AG24,AO24, AD24)</f>
        <v>8</v>
      </c>
      <c r="S24" s="40">
        <v>4</v>
      </c>
      <c r="T24" s="41">
        <v>6</v>
      </c>
      <c r="U24" s="42">
        <v>6</v>
      </c>
      <c r="V24" s="43">
        <v>8</v>
      </c>
      <c r="W24" s="41">
        <v>6</v>
      </c>
      <c r="X24" s="42">
        <v>8</v>
      </c>
      <c r="Y24" s="44"/>
      <c r="Z24" s="43"/>
      <c r="AA24" s="44"/>
      <c r="AB24" s="42"/>
      <c r="AC24" s="41"/>
      <c r="AD24" s="42"/>
      <c r="AE24" s="43"/>
      <c r="AF24" s="44"/>
      <c r="AG24" s="45"/>
      <c r="AH24" s="41"/>
      <c r="AI24" s="43">
        <v>25</v>
      </c>
      <c r="AJ24" s="42"/>
      <c r="AK24" s="44"/>
      <c r="AL24" s="44"/>
      <c r="AM24" s="41"/>
      <c r="AN24" s="42"/>
      <c r="AO24" s="43"/>
      <c r="AP24" s="42"/>
      <c r="AQ24" s="42"/>
      <c r="AR24" s="46"/>
      <c r="AS24" s="41"/>
      <c r="AT24" s="44"/>
      <c r="AU24" s="41"/>
      <c r="AV24" s="44"/>
      <c r="AW24" s="41"/>
      <c r="AX24" s="42"/>
      <c r="AY24" s="43"/>
      <c r="AZ24" s="41"/>
      <c r="BA24" s="41"/>
    </row>
    <row r="25" spans="1:53" x14ac:dyDescent="0.25">
      <c r="A25" s="27" t="s">
        <v>223</v>
      </c>
      <c r="B25" s="55" t="s">
        <v>53</v>
      </c>
      <c r="C25" s="49" t="s">
        <v>228</v>
      </c>
      <c r="D25" s="49" t="s">
        <v>229</v>
      </c>
      <c r="E25" s="100" t="s">
        <v>114</v>
      </c>
      <c r="F25" s="30">
        <f>SUMPRODUCT(($A:$A=racers4[[#This Row],[Cat]])*($G:$G&gt;racers4[[#This Row],[2017 ARC Series Points]]))+1</f>
        <v>7</v>
      </c>
      <c r="G25" s="36">
        <f>SUM(O25,P25,R25)</f>
        <v>47</v>
      </c>
      <c r="H25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25" s="33">
        <v>0</v>
      </c>
      <c r="J25" s="33">
        <v>0</v>
      </c>
      <c r="K25" s="57">
        <v>99</v>
      </c>
      <c r="L25" s="58">
        <v>14</v>
      </c>
      <c r="M25" s="35">
        <v>0</v>
      </c>
      <c r="N25" s="59">
        <v>0</v>
      </c>
      <c r="O25" s="36">
        <f>SUM(Q25,S25,W25,AA25,AL25,AP25)</f>
        <v>31</v>
      </c>
      <c r="P25" s="37">
        <f>SUM(T25,Y25,AB25,AF25,AH25,AJ25,AM25,AR25)</f>
        <v>2</v>
      </c>
      <c r="Q25" s="38">
        <f>SUM(U25,X25,Z25, AC25, AE25, AI25, AK25, AN25, AQ25)</f>
        <v>29</v>
      </c>
      <c r="R25" s="39">
        <f>SUM(V25,AG25,AO25, AD25)</f>
        <v>14</v>
      </c>
      <c r="S25" s="40">
        <v>2</v>
      </c>
      <c r="T25" s="41"/>
      <c r="U25" s="42">
        <v>8</v>
      </c>
      <c r="V25" s="43">
        <v>10</v>
      </c>
      <c r="W25" s="41"/>
      <c r="X25" s="42"/>
      <c r="Y25" s="44"/>
      <c r="Z25" s="43"/>
      <c r="AA25" s="44"/>
      <c r="AB25" s="42"/>
      <c r="AC25" s="41"/>
      <c r="AD25" s="42"/>
      <c r="AE25" s="43"/>
      <c r="AF25" s="44"/>
      <c r="AG25" s="45"/>
      <c r="AH25" s="41"/>
      <c r="AI25" s="43">
        <v>15</v>
      </c>
      <c r="AJ25" s="42"/>
      <c r="AK25" s="44"/>
      <c r="AL25" s="44"/>
      <c r="AM25" s="41">
        <v>2</v>
      </c>
      <c r="AN25" s="42">
        <v>6</v>
      </c>
      <c r="AO25" s="43">
        <v>4</v>
      </c>
      <c r="AP25" s="42"/>
      <c r="AQ25" s="42"/>
      <c r="AR25" s="46"/>
      <c r="AS25" s="41"/>
      <c r="AT25" s="44"/>
      <c r="AU25" s="41"/>
      <c r="AV25" s="44"/>
      <c r="AW25" s="41"/>
      <c r="AX25" s="42"/>
      <c r="AY25" s="43"/>
      <c r="AZ25" s="41"/>
      <c r="BA25" s="41"/>
    </row>
    <row r="26" spans="1:53" x14ac:dyDescent="0.25">
      <c r="A26" s="27" t="s">
        <v>223</v>
      </c>
      <c r="B26" s="28" t="s">
        <v>53</v>
      </c>
      <c r="C26" s="29" t="s">
        <v>190</v>
      </c>
      <c r="D26" s="29" t="s">
        <v>968</v>
      </c>
      <c r="E26" s="99" t="s">
        <v>967</v>
      </c>
      <c r="F26" s="30">
        <f>SUMPRODUCT(($A:$A=racers4[[#This Row],[Cat]])*($G:$G&gt;racers4[[#This Row],[2017 ARC Series Points]]))+1</f>
        <v>8</v>
      </c>
      <c r="G26" s="31">
        <f>SUM(O26,P26,R26)</f>
        <v>38</v>
      </c>
      <c r="H26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26" s="33">
        <v>0</v>
      </c>
      <c r="J26" s="33">
        <v>0</v>
      </c>
      <c r="K26" s="185">
        <v>0</v>
      </c>
      <c r="L26" s="186">
        <v>0</v>
      </c>
      <c r="M26" s="35">
        <v>0</v>
      </c>
      <c r="N26" s="59">
        <v>0</v>
      </c>
      <c r="O26" s="36">
        <f>SUM(Q26,S26,W26,AA26,AL26,AP26)</f>
        <v>20</v>
      </c>
      <c r="P26" s="37">
        <f>SUM(T26,Y26,AB26,AF26,AH26,AJ26,AM26,AR26)</f>
        <v>8</v>
      </c>
      <c r="Q26" s="38">
        <f>SUM(U26,X26,Z26, AC26, AE26, AI26, AK26, AN26, AQ26)</f>
        <v>8</v>
      </c>
      <c r="R26" s="39">
        <f>SUM(V26,AG26,AO26, AD26)</f>
        <v>10</v>
      </c>
      <c r="S26" s="40"/>
      <c r="T26" s="41"/>
      <c r="U26" s="42"/>
      <c r="V26" s="43"/>
      <c r="W26" s="41"/>
      <c r="X26" s="42"/>
      <c r="Y26" s="44"/>
      <c r="Z26" s="43"/>
      <c r="AA26" s="44"/>
      <c r="AB26" s="42"/>
      <c r="AC26" s="41"/>
      <c r="AD26" s="42"/>
      <c r="AE26" s="42"/>
      <c r="AF26" s="44"/>
      <c r="AG26" s="45"/>
      <c r="AH26" s="41"/>
      <c r="AI26" s="43"/>
      <c r="AJ26" s="42"/>
      <c r="AK26" s="44"/>
      <c r="AL26" s="44">
        <v>12</v>
      </c>
      <c r="AM26" s="41">
        <v>8</v>
      </c>
      <c r="AN26" s="42">
        <v>8</v>
      </c>
      <c r="AO26" s="43">
        <v>10</v>
      </c>
      <c r="AP26" s="42"/>
      <c r="AQ26" s="42"/>
      <c r="AR26" s="46"/>
      <c r="AS26" s="41"/>
      <c r="AT26" s="44"/>
      <c r="AU26" s="41"/>
      <c r="AV26" s="44"/>
      <c r="AW26" s="41"/>
      <c r="AX26" s="42"/>
      <c r="AY26" s="43"/>
      <c r="AZ26" s="41"/>
      <c r="BA26" s="41"/>
    </row>
    <row r="27" spans="1:53" x14ac:dyDescent="0.25">
      <c r="A27" s="27" t="s">
        <v>223</v>
      </c>
      <c r="B27" s="55" t="s">
        <v>53</v>
      </c>
      <c r="C27" s="49" t="s">
        <v>551</v>
      </c>
      <c r="D27" s="49" t="s">
        <v>552</v>
      </c>
      <c r="E27" s="100" t="s">
        <v>123</v>
      </c>
      <c r="F27" s="30">
        <f>SUMPRODUCT(($A:$A=racers4[[#This Row],[Cat]])*($G:$G&gt;racers4[[#This Row],[2017 ARC Series Points]]))+1</f>
        <v>9</v>
      </c>
      <c r="G27" s="36">
        <f>SUM(O27,P27,R27)</f>
        <v>32</v>
      </c>
      <c r="H27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27" s="33">
        <v>0</v>
      </c>
      <c r="J27" s="33">
        <v>0</v>
      </c>
      <c r="K27" s="57">
        <v>33</v>
      </c>
      <c r="L27" s="58">
        <v>15</v>
      </c>
      <c r="M27" s="35">
        <v>0</v>
      </c>
      <c r="N27" s="59">
        <v>0</v>
      </c>
      <c r="O27" s="36">
        <f>SUM(Q27,S27,W27,AA27,AL27,AP27)</f>
        <v>20</v>
      </c>
      <c r="P27" s="37">
        <f>SUM(T27,Y27,AB27,AF27,AH27,AJ27,AM27,AR27)</f>
        <v>0</v>
      </c>
      <c r="Q27" s="38">
        <f>SUM(U27,X27,Z27, AC27, AE27, AI27, AK27, AN27, AQ27)</f>
        <v>20</v>
      </c>
      <c r="R27" s="39">
        <f>SUM(V27,AG27,AO27, AD27)</f>
        <v>12</v>
      </c>
      <c r="S27" s="40"/>
      <c r="T27" s="41"/>
      <c r="U27" s="42"/>
      <c r="V27" s="43"/>
      <c r="W27" s="41"/>
      <c r="X27" s="42"/>
      <c r="Y27" s="44"/>
      <c r="Z27" s="43"/>
      <c r="AA27" s="44"/>
      <c r="AB27" s="42"/>
      <c r="AC27" s="41"/>
      <c r="AD27" s="42"/>
      <c r="AE27" s="335">
        <v>20</v>
      </c>
      <c r="AF27" s="44"/>
      <c r="AG27" s="45">
        <v>12</v>
      </c>
      <c r="AH27" s="41"/>
      <c r="AI27" s="43"/>
      <c r="AJ27" s="42"/>
      <c r="AK27" s="44"/>
      <c r="AL27" s="44"/>
      <c r="AM27" s="41"/>
      <c r="AN27" s="42"/>
      <c r="AO27" s="43"/>
      <c r="AP27" s="42"/>
      <c r="AQ27" s="42"/>
      <c r="AR27" s="46"/>
      <c r="AS27" s="41"/>
      <c r="AT27" s="44"/>
      <c r="AU27" s="41"/>
      <c r="AV27" s="44"/>
      <c r="AW27" s="41"/>
      <c r="AX27" s="42"/>
      <c r="AY27" s="43"/>
      <c r="AZ27" s="41"/>
      <c r="BA27" s="41"/>
    </row>
    <row r="28" spans="1:53" x14ac:dyDescent="0.25">
      <c r="A28" s="27" t="s">
        <v>223</v>
      </c>
      <c r="B28" s="28" t="s">
        <v>53</v>
      </c>
      <c r="C28" s="29" t="s">
        <v>399</v>
      </c>
      <c r="D28" s="29" t="s">
        <v>400</v>
      </c>
      <c r="E28" s="99" t="s">
        <v>70</v>
      </c>
      <c r="F28" s="30">
        <f>SUMPRODUCT(($A:$A=racers4[[#This Row],[Cat]])*($G:$G&gt;racers4[[#This Row],[2017 ARC Series Points]]))+1</f>
        <v>9</v>
      </c>
      <c r="G28" s="31">
        <f>SUM(O28,P28,R28)</f>
        <v>32</v>
      </c>
      <c r="H28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28" s="33">
        <v>0</v>
      </c>
      <c r="J28" s="33">
        <v>0</v>
      </c>
      <c r="K28" s="185">
        <v>0</v>
      </c>
      <c r="L28" s="186">
        <v>0</v>
      </c>
      <c r="M28" s="35">
        <v>0</v>
      </c>
      <c r="N28" s="59">
        <v>0</v>
      </c>
      <c r="O28" s="36">
        <f>SUM(Q28,S28,W28,AA28,AL28,AP28)</f>
        <v>32</v>
      </c>
      <c r="P28" s="37">
        <f>SUM(T28,Y28,AB28,AF28,AH28,AJ28,AM28,AR28)</f>
        <v>0</v>
      </c>
      <c r="Q28" s="38">
        <f>SUM(U28,X28,Z28, AC28, AE28, AI28, AK28, AN28, AQ28)</f>
        <v>32</v>
      </c>
      <c r="R28" s="39">
        <f>SUM(V28,AG28,AO28, AD28)</f>
        <v>0</v>
      </c>
      <c r="S28" s="40"/>
      <c r="T28" s="41"/>
      <c r="U28" s="42"/>
      <c r="V28" s="43"/>
      <c r="W28" s="41"/>
      <c r="X28" s="42"/>
      <c r="Y28" s="44"/>
      <c r="Z28" s="43"/>
      <c r="AA28" s="44"/>
      <c r="AB28" s="42"/>
      <c r="AC28" s="41"/>
      <c r="AD28" s="42"/>
      <c r="AE28" s="42">
        <v>10</v>
      </c>
      <c r="AF28" s="44"/>
      <c r="AG28" s="45"/>
      <c r="AH28" s="41"/>
      <c r="AI28" s="43">
        <v>10</v>
      </c>
      <c r="AJ28" s="42"/>
      <c r="AK28" s="44"/>
      <c r="AL28" s="44"/>
      <c r="AM28" s="41"/>
      <c r="AN28" s="42"/>
      <c r="AO28" s="43"/>
      <c r="AP28" s="42"/>
      <c r="AQ28" s="42">
        <v>12</v>
      </c>
      <c r="AR28" s="46"/>
      <c r="AS28" s="41"/>
      <c r="AT28" s="44"/>
      <c r="AU28" s="41"/>
      <c r="AV28" s="44"/>
      <c r="AW28" s="41"/>
      <c r="AX28" s="42"/>
      <c r="AY28" s="43"/>
      <c r="AZ28" s="41"/>
      <c r="BA28" s="41"/>
    </row>
    <row r="29" spans="1:53" x14ac:dyDescent="0.25">
      <c r="A29" s="27" t="s">
        <v>223</v>
      </c>
      <c r="B29" s="55" t="s">
        <v>53</v>
      </c>
      <c r="C29" s="49" t="s">
        <v>256</v>
      </c>
      <c r="D29" s="49" t="s">
        <v>257</v>
      </c>
      <c r="E29" s="100" t="s">
        <v>96</v>
      </c>
      <c r="F29" s="30">
        <f>SUMPRODUCT(($A:$A=racers4[[#This Row],[Cat]])*($G:$G&gt;racers4[[#This Row],[2017 ARC Series Points]]))+1</f>
        <v>11</v>
      </c>
      <c r="G29" s="36">
        <f>SUM(O29,P29,R29)</f>
        <v>25</v>
      </c>
      <c r="H29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29" s="33">
        <v>0</v>
      </c>
      <c r="J29" s="33">
        <v>0</v>
      </c>
      <c r="K29" s="57">
        <v>8</v>
      </c>
      <c r="L29" s="58">
        <v>28</v>
      </c>
      <c r="M29" s="35">
        <v>0</v>
      </c>
      <c r="N29" s="59">
        <v>0</v>
      </c>
      <c r="O29" s="36">
        <f>SUM(Q29,S29,W29,AA29,AL29,AP29)</f>
        <v>0</v>
      </c>
      <c r="P29" s="37">
        <f>SUM(T29,Y29,AB29,AF29,AH29,AJ29,AM29,AR29)</f>
        <v>25</v>
      </c>
      <c r="Q29" s="38">
        <f>SUM(U29,X29,Z29, AC29, AE29, AI29, AK29, AN29, AQ29)</f>
        <v>0</v>
      </c>
      <c r="R29" s="39">
        <f>SUM(V29,AG29,AO29, AD29)</f>
        <v>0</v>
      </c>
      <c r="S29" s="40"/>
      <c r="T29" s="41"/>
      <c r="U29" s="42"/>
      <c r="V29" s="43"/>
      <c r="W29" s="41"/>
      <c r="X29" s="42"/>
      <c r="Y29" s="44"/>
      <c r="Z29" s="43"/>
      <c r="AA29" s="44"/>
      <c r="AB29" s="42"/>
      <c r="AC29" s="41"/>
      <c r="AD29" s="42"/>
      <c r="AE29" s="43"/>
      <c r="AF29" s="44">
        <v>10</v>
      </c>
      <c r="AG29" s="45"/>
      <c r="AH29" s="41"/>
      <c r="AI29" s="43"/>
      <c r="AJ29" s="42">
        <v>15</v>
      </c>
      <c r="AK29" s="44"/>
      <c r="AL29" s="44"/>
      <c r="AM29" s="41"/>
      <c r="AN29" s="42"/>
      <c r="AO29" s="43"/>
      <c r="AP29" s="42"/>
      <c r="AQ29" s="42"/>
      <c r="AR29" s="46"/>
      <c r="AS29" s="41"/>
      <c r="AT29" s="44"/>
      <c r="AU29" s="41"/>
      <c r="AV29" s="44"/>
      <c r="AW29" s="41"/>
      <c r="AX29" s="42"/>
      <c r="AY29" s="43"/>
      <c r="AZ29" s="41"/>
      <c r="BA29" s="41"/>
    </row>
    <row r="30" spans="1:53" x14ac:dyDescent="0.25">
      <c r="A30" s="27" t="s">
        <v>223</v>
      </c>
      <c r="B30" s="28" t="s">
        <v>53</v>
      </c>
      <c r="C30" s="29" t="s">
        <v>561</v>
      </c>
      <c r="D30" s="29" t="s">
        <v>403</v>
      </c>
      <c r="E30" s="99" t="s">
        <v>67</v>
      </c>
      <c r="F30" s="30">
        <f>SUMPRODUCT(($A:$A=racers4[[#This Row],[Cat]])*($G:$G&gt;racers4[[#This Row],[2017 ARC Series Points]]))+1</f>
        <v>12</v>
      </c>
      <c r="G30" s="31">
        <f>SUM(O30,P30,R30)</f>
        <v>23</v>
      </c>
      <c r="H30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30" s="33">
        <v>0</v>
      </c>
      <c r="J30" s="33">
        <v>0</v>
      </c>
      <c r="K30" s="185"/>
      <c r="L30" s="186"/>
      <c r="M30" s="35"/>
      <c r="N30" s="59"/>
      <c r="O30" s="36">
        <f>SUM(Q30,S30,W30,AA30,AL30,AP30)</f>
        <v>19</v>
      </c>
      <c r="P30" s="37">
        <f>SUM(T30,Y30,AB30,AF30,AH30,AJ30,AM30,AR30)</f>
        <v>4</v>
      </c>
      <c r="Q30" s="38">
        <f>SUM(U30,X30,Z30, AC30, AE30, AI30, AK30, AN30, AQ30)</f>
        <v>4</v>
      </c>
      <c r="R30" s="39">
        <f>SUM(V30,AG30,AO30, AD30)</f>
        <v>0</v>
      </c>
      <c r="S30" s="40"/>
      <c r="T30" s="41">
        <v>4</v>
      </c>
      <c r="U30" s="42"/>
      <c r="V30" s="43"/>
      <c r="W30" s="41">
        <v>15</v>
      </c>
      <c r="X30" s="42">
        <v>4</v>
      </c>
      <c r="Y30" s="44"/>
      <c r="Z30" s="43"/>
      <c r="AA30" s="44"/>
      <c r="AB30" s="42"/>
      <c r="AC30" s="41"/>
      <c r="AD30" s="42"/>
      <c r="AE30" s="42"/>
      <c r="AF30" s="44"/>
      <c r="AG30" s="45"/>
      <c r="AH30" s="41"/>
      <c r="AI30" s="43"/>
      <c r="AJ30" s="42"/>
      <c r="AK30" s="44"/>
      <c r="AL30" s="44"/>
      <c r="AM30" s="41"/>
      <c r="AN30" s="42"/>
      <c r="AO30" s="43"/>
      <c r="AP30" s="42"/>
      <c r="AQ30" s="42"/>
      <c r="AR30" s="46"/>
      <c r="AS30" s="41"/>
      <c r="AT30" s="44"/>
      <c r="AU30" s="41"/>
      <c r="AV30" s="44"/>
      <c r="AW30" s="41"/>
      <c r="AX30" s="42"/>
      <c r="AY30" s="43"/>
      <c r="AZ30" s="41"/>
      <c r="BA30" s="41"/>
    </row>
    <row r="31" spans="1:53" x14ac:dyDescent="0.25">
      <c r="A31" s="27" t="s">
        <v>223</v>
      </c>
      <c r="B31" s="55" t="s">
        <v>53</v>
      </c>
      <c r="C31" s="49" t="s">
        <v>406</v>
      </c>
      <c r="D31" s="49" t="s">
        <v>407</v>
      </c>
      <c r="E31" s="100" t="s">
        <v>123</v>
      </c>
      <c r="F31" s="30">
        <f>SUMPRODUCT(($A:$A=racers4[[#This Row],[Cat]])*($G:$G&gt;racers4[[#This Row],[2017 ARC Series Points]]))+1</f>
        <v>13</v>
      </c>
      <c r="G31" s="31">
        <f>SUM(O31,P31,R31)</f>
        <v>20</v>
      </c>
      <c r="H31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31" s="33">
        <v>0</v>
      </c>
      <c r="J31" s="33">
        <v>0</v>
      </c>
      <c r="K31" s="185">
        <v>0</v>
      </c>
      <c r="L31" s="186">
        <v>0</v>
      </c>
      <c r="M31" s="35">
        <v>0</v>
      </c>
      <c r="N31" s="59">
        <v>0</v>
      </c>
      <c r="O31" s="36">
        <f>SUM(Q31,S31,W31,AA31,AL31,AP31)</f>
        <v>0</v>
      </c>
      <c r="P31" s="37">
        <f>SUM(T31,Y31,AB31,AF31,AH31,AJ31,AM31,AR31)</f>
        <v>20</v>
      </c>
      <c r="Q31" s="38">
        <f>SUM(U31,X31,Z31, AC31, AE31, AI31, AK31, AN31, AQ31)</f>
        <v>0</v>
      </c>
      <c r="R31" s="39">
        <f>SUM(V31,AG31,AO31, AD31)</f>
        <v>0</v>
      </c>
      <c r="S31" s="40"/>
      <c r="T31" s="41"/>
      <c r="U31" s="42"/>
      <c r="V31" s="43"/>
      <c r="W31" s="41"/>
      <c r="X31" s="42"/>
      <c r="Y31" s="44"/>
      <c r="Z31" s="43"/>
      <c r="AA31" s="44"/>
      <c r="AB31" s="42"/>
      <c r="AC31" s="41"/>
      <c r="AD31" s="42"/>
      <c r="AE31" s="42"/>
      <c r="AF31" s="44"/>
      <c r="AG31" s="45"/>
      <c r="AH31" s="41"/>
      <c r="AI31" s="43"/>
      <c r="AJ31" s="42"/>
      <c r="AK31" s="44"/>
      <c r="AL31" s="44"/>
      <c r="AM31" s="41"/>
      <c r="AN31" s="42"/>
      <c r="AO31" s="43"/>
      <c r="AP31" s="42"/>
      <c r="AQ31" s="42"/>
      <c r="AR31" s="46">
        <v>20</v>
      </c>
      <c r="AS31" s="41"/>
      <c r="AT31" s="44"/>
      <c r="AU31" s="41"/>
      <c r="AV31" s="44"/>
      <c r="AW31" s="41"/>
      <c r="AX31" s="42"/>
      <c r="AY31" s="43"/>
      <c r="AZ31" s="41"/>
      <c r="BA31" s="41"/>
    </row>
    <row r="32" spans="1:53" x14ac:dyDescent="0.25">
      <c r="A32" s="27" t="s">
        <v>223</v>
      </c>
      <c r="B32" s="55" t="s">
        <v>53</v>
      </c>
      <c r="C32" s="49" t="s">
        <v>231</v>
      </c>
      <c r="D32" s="49" t="s">
        <v>232</v>
      </c>
      <c r="E32" s="100" t="s">
        <v>126</v>
      </c>
      <c r="F32" s="30">
        <f>SUMPRODUCT(($A:$A=racers4[[#This Row],[Cat]])*($G:$G&gt;racers4[[#This Row],[2017 ARC Series Points]]))+1</f>
        <v>14</v>
      </c>
      <c r="G32" s="36">
        <f>SUM(O32,P32,R32)</f>
        <v>18</v>
      </c>
      <c r="H32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32" s="33">
        <v>0</v>
      </c>
      <c r="J32" s="65">
        <v>0</v>
      </c>
      <c r="K32" s="57">
        <v>77</v>
      </c>
      <c r="L32" s="58">
        <v>27</v>
      </c>
      <c r="M32" s="35">
        <v>0</v>
      </c>
      <c r="N32" s="59">
        <v>0</v>
      </c>
      <c r="O32" s="36">
        <f>SUM(Q32,S32,W32,AA32,AL32,AP32)</f>
        <v>8</v>
      </c>
      <c r="P32" s="37">
        <f>SUM(T32,Y32,AB32,AF32,AH32,AJ32,AM32,AR32)</f>
        <v>10</v>
      </c>
      <c r="Q32" s="38">
        <f>SUM(U32,X32,Z32, AC32, AE32, AI32, AK32, AN32, AQ32)</f>
        <v>0</v>
      </c>
      <c r="R32" s="39">
        <f>SUM(V32,AG32,AO32, AD32)</f>
        <v>0</v>
      </c>
      <c r="S32" s="40">
        <v>8</v>
      </c>
      <c r="T32" s="41">
        <v>10</v>
      </c>
      <c r="U32" s="42"/>
      <c r="V32" s="43"/>
      <c r="W32" s="41"/>
      <c r="X32" s="42"/>
      <c r="Y32" s="44"/>
      <c r="Z32" s="43"/>
      <c r="AA32" s="44"/>
      <c r="AB32" s="42"/>
      <c r="AC32" s="41"/>
      <c r="AD32" s="42"/>
      <c r="AE32" s="43"/>
      <c r="AF32" s="44"/>
      <c r="AG32" s="45"/>
      <c r="AH32" s="41"/>
      <c r="AI32" s="43"/>
      <c r="AJ32" s="42"/>
      <c r="AK32" s="44"/>
      <c r="AL32" s="44"/>
      <c r="AM32" s="41"/>
      <c r="AN32" s="42"/>
      <c r="AO32" s="43"/>
      <c r="AP32" s="42"/>
      <c r="AQ32" s="42"/>
      <c r="AR32" s="46"/>
      <c r="AS32" s="41"/>
      <c r="AT32" s="44"/>
      <c r="AU32" s="41"/>
      <c r="AV32" s="44"/>
      <c r="AW32" s="41"/>
      <c r="AX32" s="42"/>
      <c r="AY32" s="43"/>
      <c r="AZ32" s="41"/>
      <c r="BA32" s="41"/>
    </row>
    <row r="33" spans="1:53" x14ac:dyDescent="0.25">
      <c r="A33" s="27" t="s">
        <v>223</v>
      </c>
      <c r="B33" s="28" t="s">
        <v>53</v>
      </c>
      <c r="C33" s="29" t="s">
        <v>898</v>
      </c>
      <c r="D33" s="29" t="s">
        <v>583</v>
      </c>
      <c r="E33" s="99" t="s">
        <v>899</v>
      </c>
      <c r="F33" s="30">
        <f>SUMPRODUCT(($A:$A=racers4[[#This Row],[Cat]])*($G:$G&gt;racers4[[#This Row],[2017 ARC Series Points]]))+1</f>
        <v>15</v>
      </c>
      <c r="G33" s="31">
        <f>SUM(O33,P33,R33)</f>
        <v>16</v>
      </c>
      <c r="H33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33" s="33">
        <v>0</v>
      </c>
      <c r="J33" s="65">
        <v>0</v>
      </c>
      <c r="K33" s="185">
        <v>0</v>
      </c>
      <c r="L33" s="186">
        <v>0</v>
      </c>
      <c r="M33" s="35">
        <v>0</v>
      </c>
      <c r="N33" s="59">
        <v>0</v>
      </c>
      <c r="O33" s="36">
        <f>SUM(Q33,S33,W33,AA33,AL33,AP33)</f>
        <v>10</v>
      </c>
      <c r="P33" s="37">
        <f>SUM(T33,Y33,AB33,AF33,AH33,AJ33,AM33,AR33)</f>
        <v>6</v>
      </c>
      <c r="Q33" s="38">
        <f>SUM(U33,X33,Z33, AC33, AE33, AI33, AK33, AN33, AQ33)</f>
        <v>10</v>
      </c>
      <c r="R33" s="39">
        <f>SUM(V33,AG33,AO33, AD33)</f>
        <v>0</v>
      </c>
      <c r="S33" s="40"/>
      <c r="T33" s="41"/>
      <c r="U33" s="42"/>
      <c r="V33" s="43"/>
      <c r="W33" s="41"/>
      <c r="X33" s="42"/>
      <c r="Y33" s="44"/>
      <c r="Z33" s="43"/>
      <c r="AA33" s="44"/>
      <c r="AB33" s="42">
        <v>6</v>
      </c>
      <c r="AC33" s="41">
        <v>8</v>
      </c>
      <c r="AD33" s="42"/>
      <c r="AE33" s="42"/>
      <c r="AF33" s="44"/>
      <c r="AG33" s="45"/>
      <c r="AH33" s="41"/>
      <c r="AI33" s="43"/>
      <c r="AJ33" s="42"/>
      <c r="AK33" s="44"/>
      <c r="AL33" s="44"/>
      <c r="AM33" s="41"/>
      <c r="AN33" s="42">
        <v>2</v>
      </c>
      <c r="AO33" s="43"/>
      <c r="AP33" s="42"/>
      <c r="AQ33" s="42"/>
      <c r="AR33" s="46"/>
      <c r="AS33" s="41"/>
      <c r="AT33" s="44"/>
      <c r="AU33" s="41"/>
      <c r="AV33" s="44"/>
      <c r="AW33" s="41"/>
      <c r="AX33" s="42"/>
      <c r="AY33" s="43"/>
      <c r="AZ33" s="41"/>
      <c r="BA33" s="41"/>
    </row>
    <row r="34" spans="1:53" x14ac:dyDescent="0.25">
      <c r="A34" s="27" t="s">
        <v>223</v>
      </c>
      <c r="B34" s="28" t="s">
        <v>53</v>
      </c>
      <c r="C34" s="29" t="s">
        <v>397</v>
      </c>
      <c r="D34" s="29" t="s">
        <v>398</v>
      </c>
      <c r="E34" s="99" t="s">
        <v>123</v>
      </c>
      <c r="F34" s="30">
        <f>SUMPRODUCT(($A:$A=racers4[[#This Row],[Cat]])*($G:$G&gt;racers4[[#This Row],[2017 ARC Series Points]]))+1</f>
        <v>16</v>
      </c>
      <c r="G34" s="36">
        <f>SUM(O34,P34,R34)</f>
        <v>15</v>
      </c>
      <c r="H34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34" s="33">
        <v>0</v>
      </c>
      <c r="J34" s="65">
        <v>0</v>
      </c>
      <c r="K34" s="57">
        <v>40</v>
      </c>
      <c r="L34" s="58">
        <v>0</v>
      </c>
      <c r="M34" s="35">
        <v>0</v>
      </c>
      <c r="N34" s="59">
        <v>0</v>
      </c>
      <c r="O34" s="36">
        <f>SUM(Q34,S34,W34,AA34,AL34,AP34)</f>
        <v>15</v>
      </c>
      <c r="P34" s="37">
        <f>SUM(T34,Y34,AB34,AF34,AH34,AJ34,AM34,AR34)</f>
        <v>0</v>
      </c>
      <c r="Q34" s="38">
        <f>SUM(U34,X34,Z34, AC34, AE34, AI34, AK34, AN34, AQ34)</f>
        <v>15</v>
      </c>
      <c r="R34" s="39">
        <f>SUM(V34,AG34,AO34, AD34)</f>
        <v>0</v>
      </c>
      <c r="S34" s="40"/>
      <c r="T34" s="41"/>
      <c r="U34" s="42"/>
      <c r="V34" s="43"/>
      <c r="W34" s="41"/>
      <c r="X34" s="42">
        <v>15</v>
      </c>
      <c r="Y34" s="44"/>
      <c r="Z34" s="43"/>
      <c r="AA34" s="44"/>
      <c r="AB34" s="42"/>
      <c r="AC34" s="41"/>
      <c r="AD34" s="42"/>
      <c r="AE34" s="42"/>
      <c r="AF34" s="44"/>
      <c r="AG34" s="45"/>
      <c r="AH34" s="41"/>
      <c r="AI34" s="43"/>
      <c r="AJ34" s="42"/>
      <c r="AK34" s="44"/>
      <c r="AL34" s="44"/>
      <c r="AM34" s="41"/>
      <c r="AN34" s="42"/>
      <c r="AO34" s="43"/>
      <c r="AP34" s="42"/>
      <c r="AQ34" s="42"/>
      <c r="AR34" s="46"/>
      <c r="AS34" s="41"/>
      <c r="AT34" s="44"/>
      <c r="AU34" s="41"/>
      <c r="AV34" s="44"/>
      <c r="AW34" s="41"/>
      <c r="AX34" s="42"/>
      <c r="AY34" s="43"/>
      <c r="AZ34" s="41"/>
      <c r="BA34" s="41"/>
    </row>
    <row r="35" spans="1:53" x14ac:dyDescent="0.25">
      <c r="A35" s="27" t="s">
        <v>223</v>
      </c>
      <c r="B35" s="28" t="s">
        <v>53</v>
      </c>
      <c r="C35" s="29" t="s">
        <v>394</v>
      </c>
      <c r="D35" s="29" t="s">
        <v>395</v>
      </c>
      <c r="E35" s="99" t="s">
        <v>104</v>
      </c>
      <c r="F35" s="30">
        <f>SUMPRODUCT(($A:$A=racers4[[#This Row],[Cat]])*($G:$G&gt;racers4[[#This Row],[2017 ARC Series Points]]))+1</f>
        <v>16</v>
      </c>
      <c r="G35" s="31">
        <f>SUM(O35,P35,R35)</f>
        <v>15</v>
      </c>
      <c r="H35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35" s="33">
        <v>0</v>
      </c>
      <c r="J35" s="65">
        <v>0</v>
      </c>
      <c r="K35" s="185">
        <v>0</v>
      </c>
      <c r="L35" s="186">
        <v>0</v>
      </c>
      <c r="M35" s="35">
        <v>0</v>
      </c>
      <c r="N35" s="59">
        <v>0</v>
      </c>
      <c r="O35" s="36">
        <f>SUM(Q35,S35,W35,AA35,AL35,AP35)</f>
        <v>15</v>
      </c>
      <c r="P35" s="37">
        <f>SUM(T35,Y35,AB35,AF35,AH35,AJ35,AM35,AR35)</f>
        <v>0</v>
      </c>
      <c r="Q35" s="38">
        <f>SUM(U35,X35,Z35, AC35, AE35, AI35, AK35, AN35, AQ35)</f>
        <v>15</v>
      </c>
      <c r="R35" s="39">
        <f>SUM(V35,AG35,AO35, AD35)</f>
        <v>0</v>
      </c>
      <c r="S35" s="40"/>
      <c r="T35" s="41"/>
      <c r="U35" s="42"/>
      <c r="V35" s="43"/>
      <c r="W35" s="41"/>
      <c r="X35" s="42"/>
      <c r="Y35" s="44"/>
      <c r="Z35" s="43"/>
      <c r="AA35" s="44"/>
      <c r="AB35" s="42"/>
      <c r="AC35" s="41"/>
      <c r="AD35" s="42"/>
      <c r="AE35" s="42"/>
      <c r="AF35" s="44"/>
      <c r="AG35" s="45"/>
      <c r="AH35" s="41"/>
      <c r="AI35" s="43"/>
      <c r="AJ35" s="42"/>
      <c r="AK35" s="44"/>
      <c r="AL35" s="44"/>
      <c r="AM35" s="41"/>
      <c r="AN35" s="42"/>
      <c r="AO35" s="43"/>
      <c r="AP35" s="42"/>
      <c r="AQ35" s="42">
        <v>15</v>
      </c>
      <c r="AR35" s="46"/>
      <c r="AS35" s="41"/>
      <c r="AT35" s="44"/>
      <c r="AU35" s="41"/>
      <c r="AV35" s="44"/>
      <c r="AW35" s="41"/>
      <c r="AX35" s="42"/>
      <c r="AY35" s="43"/>
      <c r="AZ35" s="41"/>
      <c r="BA35" s="41"/>
    </row>
    <row r="36" spans="1:53" x14ac:dyDescent="0.25">
      <c r="A36" s="27" t="s">
        <v>223</v>
      </c>
      <c r="B36" s="55" t="s">
        <v>53</v>
      </c>
      <c r="C36" s="49" t="s">
        <v>244</v>
      </c>
      <c r="D36" s="49" t="s">
        <v>245</v>
      </c>
      <c r="E36" s="100" t="s">
        <v>141</v>
      </c>
      <c r="F36" s="30">
        <f>SUMPRODUCT(($A:$A=racers4[[#This Row],[Cat]])*($G:$G&gt;racers4[[#This Row],[2017 ARC Series Points]]))+1</f>
        <v>18</v>
      </c>
      <c r="G36" s="36">
        <f>SUM(O36,P36,R36)</f>
        <v>12</v>
      </c>
      <c r="H36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36" s="33">
        <v>0</v>
      </c>
      <c r="J36" s="65">
        <v>0</v>
      </c>
      <c r="K36" s="57">
        <v>15</v>
      </c>
      <c r="L36" s="58">
        <v>45</v>
      </c>
      <c r="M36" s="35">
        <v>0</v>
      </c>
      <c r="N36" s="59">
        <v>0</v>
      </c>
      <c r="O36" s="36">
        <f>SUM(Q36,S36,W36,AA36,AL36,AP36)</f>
        <v>0</v>
      </c>
      <c r="P36" s="37">
        <f>SUM(T36,Y36,AB36,AF36,AH36,AJ36,AM36,AR36)</f>
        <v>12</v>
      </c>
      <c r="Q36" s="38">
        <f>SUM(U36,X36,Z36, AC36, AE36, AI36, AK36, AN36, AQ36)</f>
        <v>0</v>
      </c>
      <c r="R36" s="39">
        <f>SUM(V36,AG36,AO36, AD36)</f>
        <v>0</v>
      </c>
      <c r="S36" s="40"/>
      <c r="T36" s="41"/>
      <c r="U36" s="42"/>
      <c r="V36" s="43"/>
      <c r="W36" s="41"/>
      <c r="X36" s="42"/>
      <c r="Y36" s="44"/>
      <c r="Z36" s="43"/>
      <c r="AA36" s="44"/>
      <c r="AB36" s="42"/>
      <c r="AC36" s="41"/>
      <c r="AD36" s="42"/>
      <c r="AE36" s="43"/>
      <c r="AF36" s="44">
        <v>12</v>
      </c>
      <c r="AG36" s="45"/>
      <c r="AH36" s="41"/>
      <c r="AI36" s="43"/>
      <c r="AJ36" s="42"/>
      <c r="AK36" s="44"/>
      <c r="AL36" s="44"/>
      <c r="AM36" s="41"/>
      <c r="AN36" s="42"/>
      <c r="AO36" s="43"/>
      <c r="AP36" s="42"/>
      <c r="AQ36" s="42"/>
      <c r="AR36" s="46"/>
      <c r="AS36" s="41"/>
      <c r="AT36" s="44"/>
      <c r="AU36" s="41"/>
      <c r="AV36" s="44"/>
      <c r="AW36" s="41"/>
      <c r="AX36" s="42"/>
      <c r="AY36" s="43"/>
      <c r="AZ36" s="41"/>
      <c r="BA36" s="41"/>
    </row>
    <row r="37" spans="1:53" x14ac:dyDescent="0.25">
      <c r="A37" s="27" t="s">
        <v>223</v>
      </c>
      <c r="B37" s="55" t="s">
        <v>53</v>
      </c>
      <c r="C37" s="49" t="s">
        <v>253</v>
      </c>
      <c r="D37" s="49" t="s">
        <v>254</v>
      </c>
      <c r="E37" s="100" t="s">
        <v>899</v>
      </c>
      <c r="F37" s="30">
        <f>SUMPRODUCT(($A:$A=racers4[[#This Row],[Cat]])*($G:$G&gt;racers4[[#This Row],[2017 ARC Series Points]]))+1</f>
        <v>18</v>
      </c>
      <c r="G37" s="36">
        <f>SUM(O37,P37,R37)</f>
        <v>12</v>
      </c>
      <c r="H37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37" s="33">
        <v>0</v>
      </c>
      <c r="J37" s="65">
        <v>0</v>
      </c>
      <c r="K37" s="57">
        <v>20</v>
      </c>
      <c r="L37" s="58">
        <v>0</v>
      </c>
      <c r="M37" s="35">
        <v>0</v>
      </c>
      <c r="N37" s="59">
        <v>0</v>
      </c>
      <c r="O37" s="36">
        <f>SUM(Q37,S37,W37,AA37,AL37,AP37)</f>
        <v>0</v>
      </c>
      <c r="P37" s="37">
        <f>SUM(T37,Y37,AB37,AF37,AH37,AJ37,AM37,AR37)</f>
        <v>12</v>
      </c>
      <c r="Q37" s="38">
        <f>SUM(U37,X37,Z37, AC37, AE37, AI37, AK37, AN37, AQ37)</f>
        <v>0</v>
      </c>
      <c r="R37" s="39">
        <f>SUM(V37,AG37,AO37, AD37)</f>
        <v>0</v>
      </c>
      <c r="S37" s="40"/>
      <c r="T37" s="41"/>
      <c r="U37" s="42"/>
      <c r="V37" s="43"/>
      <c r="W37" s="41"/>
      <c r="X37" s="42"/>
      <c r="Y37" s="44"/>
      <c r="Z37" s="43"/>
      <c r="AA37" s="44"/>
      <c r="AB37" s="42"/>
      <c r="AC37" s="41"/>
      <c r="AD37" s="42"/>
      <c r="AE37" s="43"/>
      <c r="AF37" s="44"/>
      <c r="AG37" s="45"/>
      <c r="AH37" s="41"/>
      <c r="AI37" s="43"/>
      <c r="AJ37" s="42">
        <v>12</v>
      </c>
      <c r="AK37" s="44"/>
      <c r="AL37" s="44"/>
      <c r="AM37" s="41"/>
      <c r="AN37" s="42"/>
      <c r="AO37" s="43"/>
      <c r="AP37" s="42"/>
      <c r="AQ37" s="42"/>
      <c r="AR37" s="46"/>
      <c r="AS37" s="41"/>
      <c r="AT37" s="44"/>
      <c r="AU37" s="41"/>
      <c r="AV37" s="44"/>
      <c r="AW37" s="41"/>
      <c r="AX37" s="42"/>
      <c r="AY37" s="43"/>
      <c r="AZ37" s="41"/>
      <c r="BA37" s="41"/>
    </row>
    <row r="38" spans="1:53" x14ac:dyDescent="0.25">
      <c r="A38" s="27" t="s">
        <v>223</v>
      </c>
      <c r="B38" s="28" t="s">
        <v>53</v>
      </c>
      <c r="C38" s="29" t="s">
        <v>810</v>
      </c>
      <c r="D38" s="29" t="s">
        <v>809</v>
      </c>
      <c r="E38" s="99" t="s">
        <v>123</v>
      </c>
      <c r="F38" s="30">
        <f>SUMPRODUCT(($A:$A=racers4[[#This Row],[Cat]])*($G:$G&gt;racers4[[#This Row],[2017 ARC Series Points]]))+1</f>
        <v>20</v>
      </c>
      <c r="G38" s="31">
        <f>SUM(O38,P38,R38)</f>
        <v>10</v>
      </c>
      <c r="H38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38" s="33">
        <v>0</v>
      </c>
      <c r="J38" s="65">
        <v>0</v>
      </c>
      <c r="K38" s="185">
        <v>0</v>
      </c>
      <c r="L38" s="186">
        <v>0</v>
      </c>
      <c r="M38" s="35">
        <v>0</v>
      </c>
      <c r="N38" s="59">
        <v>0</v>
      </c>
      <c r="O38" s="36">
        <f>SUM(Q38,S38,W38,AA38,AL38,AP38)</f>
        <v>6</v>
      </c>
      <c r="P38" s="37">
        <f>SUM(T38,Y38,AB38,AF38,AH38,AJ38,AM38,AR38)</f>
        <v>0</v>
      </c>
      <c r="Q38" s="38">
        <f>SUM(U38,X38,Z38, AC38, AE38, AI38, AK38, AN38, AQ38)</f>
        <v>2</v>
      </c>
      <c r="R38" s="39">
        <f>SUM(V38,AG38,AO38, AD38)</f>
        <v>4</v>
      </c>
      <c r="S38" s="40"/>
      <c r="T38" s="41"/>
      <c r="U38" s="42">
        <v>2</v>
      </c>
      <c r="V38" s="43">
        <v>4</v>
      </c>
      <c r="W38" s="41">
        <v>4</v>
      </c>
      <c r="X38" s="42"/>
      <c r="Y38" s="44"/>
      <c r="Z38" s="43"/>
      <c r="AA38" s="44"/>
      <c r="AB38" s="42"/>
      <c r="AC38" s="41"/>
      <c r="AD38" s="42"/>
      <c r="AE38" s="42"/>
      <c r="AF38" s="44"/>
      <c r="AG38" s="45"/>
      <c r="AH38" s="41"/>
      <c r="AI38" s="43"/>
      <c r="AJ38" s="42"/>
      <c r="AK38" s="44"/>
      <c r="AL38" s="44"/>
      <c r="AM38" s="41"/>
      <c r="AN38" s="42"/>
      <c r="AO38" s="43"/>
      <c r="AP38" s="42"/>
      <c r="AQ38" s="42"/>
      <c r="AR38" s="46"/>
      <c r="AS38" s="41"/>
      <c r="AT38" s="44"/>
      <c r="AU38" s="41"/>
      <c r="AV38" s="44"/>
      <c r="AW38" s="41"/>
      <c r="AX38" s="42"/>
      <c r="AY38" s="43"/>
      <c r="AZ38" s="41"/>
      <c r="BA38" s="41"/>
    </row>
    <row r="39" spans="1:53" x14ac:dyDescent="0.25">
      <c r="A39" s="27" t="s">
        <v>223</v>
      </c>
      <c r="B39" s="55" t="s">
        <v>53</v>
      </c>
      <c r="C39" s="49" t="s">
        <v>234</v>
      </c>
      <c r="D39" s="49" t="s">
        <v>235</v>
      </c>
      <c r="E39" s="100" t="s">
        <v>141</v>
      </c>
      <c r="F39" s="30">
        <f>SUMPRODUCT(($A:$A=racers4[[#This Row],[Cat]])*($G:$G&gt;racers4[[#This Row],[2017 ARC Series Points]]))+1</f>
        <v>20</v>
      </c>
      <c r="G39" s="36">
        <f>SUM(O39,P39,R39)</f>
        <v>10</v>
      </c>
      <c r="H39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39" s="33">
        <v>0</v>
      </c>
      <c r="J39" s="65">
        <v>0</v>
      </c>
      <c r="K39" s="57">
        <v>31</v>
      </c>
      <c r="L39" s="58">
        <v>47</v>
      </c>
      <c r="M39" s="35">
        <v>0</v>
      </c>
      <c r="N39" s="59">
        <v>0</v>
      </c>
      <c r="O39" s="36">
        <f>SUM(Q39,S39,W39,AA39,AL39,AP39)</f>
        <v>10</v>
      </c>
      <c r="P39" s="37">
        <f>SUM(T39,Y39,AB39,AF39,AH39,AJ39,AM39,AR39)</f>
        <v>0</v>
      </c>
      <c r="Q39" s="38">
        <f>SUM(U39,X39,Z39, AC39, AE39, AI39, AK39, AN39, AQ39)</f>
        <v>10</v>
      </c>
      <c r="R39" s="39">
        <f>SUM(V39,AG39,AO39, AD39)</f>
        <v>0</v>
      </c>
      <c r="S39" s="40"/>
      <c r="T39" s="41"/>
      <c r="U39" s="42"/>
      <c r="V39" s="43"/>
      <c r="W39" s="41"/>
      <c r="X39" s="42"/>
      <c r="Y39" s="44"/>
      <c r="Z39" s="43"/>
      <c r="AA39" s="44"/>
      <c r="AB39" s="42"/>
      <c r="AC39" s="41"/>
      <c r="AD39" s="42"/>
      <c r="AE39" s="43"/>
      <c r="AF39" s="44"/>
      <c r="AG39" s="45"/>
      <c r="AH39" s="41"/>
      <c r="AI39" s="43"/>
      <c r="AJ39" s="42"/>
      <c r="AK39" s="44"/>
      <c r="AL39" s="44"/>
      <c r="AM39" s="41"/>
      <c r="AN39" s="42"/>
      <c r="AO39" s="43"/>
      <c r="AP39" s="42"/>
      <c r="AQ39" s="42">
        <v>10</v>
      </c>
      <c r="AR39" s="46"/>
      <c r="AS39" s="41"/>
      <c r="AT39" s="44"/>
      <c r="AU39" s="41"/>
      <c r="AV39" s="44"/>
      <c r="AW39" s="41"/>
      <c r="AX39" s="42"/>
      <c r="AY39" s="43"/>
      <c r="AZ39" s="41"/>
      <c r="BA39" s="41"/>
    </row>
    <row r="40" spans="1:53" x14ac:dyDescent="0.25">
      <c r="A40" s="27" t="s">
        <v>223</v>
      </c>
      <c r="B40" s="55" t="s">
        <v>53</v>
      </c>
      <c r="C40" s="49" t="s">
        <v>54</v>
      </c>
      <c r="D40" s="49" t="s">
        <v>55</v>
      </c>
      <c r="E40" s="100" t="s">
        <v>56</v>
      </c>
      <c r="F40" s="30">
        <f>SUMPRODUCT(($A:$A=racers4[[#This Row],[Cat]])*($G:$G&gt;racers4[[#This Row],[2017 ARC Series Points]]))+1</f>
        <v>22</v>
      </c>
      <c r="G40" s="36">
        <f>SUM(O40,P40,R40)</f>
        <v>0</v>
      </c>
      <c r="H40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40" s="33">
        <v>0</v>
      </c>
      <c r="J40" s="65">
        <v>0</v>
      </c>
      <c r="K40" s="57">
        <v>60</v>
      </c>
      <c r="L40" s="58">
        <v>40</v>
      </c>
      <c r="M40" s="35">
        <v>0</v>
      </c>
      <c r="N40" s="59">
        <v>0</v>
      </c>
      <c r="O40" s="36">
        <f>SUM(Q40,S40,W40,AA40,AL40,AP40)</f>
        <v>0</v>
      </c>
      <c r="P40" s="37">
        <f>SUM(T40,Y40,AB40,AF40,AH40,AJ40,AM40,AR40)</f>
        <v>0</v>
      </c>
      <c r="Q40" s="38">
        <f>SUM(U40,X40,Z40, AC40, AE40, AI40, AK40, AN40, AQ40)</f>
        <v>0</v>
      </c>
      <c r="R40" s="39">
        <f>SUM(V40,AG40,AO40, AD40)</f>
        <v>0</v>
      </c>
      <c r="S40" s="40"/>
      <c r="T40" s="41"/>
      <c r="U40" s="42"/>
      <c r="V40" s="43"/>
      <c r="W40" s="41"/>
      <c r="X40" s="42"/>
      <c r="Y40" s="44"/>
      <c r="Z40" s="43"/>
      <c r="AA40" s="44"/>
      <c r="AB40" s="42"/>
      <c r="AC40" s="41"/>
      <c r="AD40" s="42"/>
      <c r="AE40" s="43"/>
      <c r="AF40" s="44"/>
      <c r="AG40" s="45"/>
      <c r="AH40" s="41"/>
      <c r="AI40" s="43"/>
      <c r="AJ40" s="42"/>
      <c r="AK40" s="44"/>
      <c r="AL40" s="44"/>
      <c r="AM40" s="41"/>
      <c r="AN40" s="42"/>
      <c r="AO40" s="43"/>
      <c r="AP40" s="42"/>
      <c r="AQ40" s="42"/>
      <c r="AR40" s="46"/>
      <c r="AS40" s="41"/>
      <c r="AT40" s="44"/>
      <c r="AU40" s="41"/>
      <c r="AV40" s="44"/>
      <c r="AW40" s="41"/>
      <c r="AX40" s="42"/>
      <c r="AY40" s="43"/>
      <c r="AZ40" s="41"/>
      <c r="BA40" s="41"/>
    </row>
    <row r="41" spans="1:53" x14ac:dyDescent="0.25">
      <c r="A41" s="47" t="s">
        <v>223</v>
      </c>
      <c r="B41" s="48" t="s">
        <v>53</v>
      </c>
      <c r="C41" s="49" t="s">
        <v>242</v>
      </c>
      <c r="D41" s="49" t="s">
        <v>243</v>
      </c>
      <c r="E41" s="100" t="s">
        <v>67</v>
      </c>
      <c r="F41" s="50">
        <f>SUMPRODUCT(($A:$A=racers4[[#This Row],[Cat]])*($G:$G&gt;racers4[[#This Row],[2017 ARC Series Points]]))+1</f>
        <v>22</v>
      </c>
      <c r="G41" s="36">
        <f>SUM(O41,P41,R41)</f>
        <v>0</v>
      </c>
      <c r="H41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41" s="33">
        <v>0</v>
      </c>
      <c r="J41" s="65">
        <v>0</v>
      </c>
      <c r="K41" s="57">
        <v>20</v>
      </c>
      <c r="L41" s="58">
        <v>0</v>
      </c>
      <c r="M41" s="35">
        <v>0</v>
      </c>
      <c r="N41" s="59">
        <v>0</v>
      </c>
      <c r="O41" s="36">
        <f>SUM(Q41,S41,W41,AA41,AL41,AP41)</f>
        <v>0</v>
      </c>
      <c r="P41" s="37">
        <f>SUM(T41,Y41,AB41,AF41,AH41,AJ41,AM41,AR41)</f>
        <v>0</v>
      </c>
      <c r="Q41" s="38">
        <f>SUM(U41,X41,Z41, AC41, AE41, AI41, AK41, AN41, AQ41)</f>
        <v>0</v>
      </c>
      <c r="R41" s="39">
        <f>SUM(V41,AG41,AO41, AD41)</f>
        <v>0</v>
      </c>
      <c r="S41" s="53"/>
      <c r="T41" s="41"/>
      <c r="U41" s="42"/>
      <c r="V41" s="43"/>
      <c r="W41" s="41"/>
      <c r="X41" s="42"/>
      <c r="Y41" s="54"/>
      <c r="Z41" s="43"/>
      <c r="AA41" s="54"/>
      <c r="AB41" s="42"/>
      <c r="AC41" s="41"/>
      <c r="AD41" s="42"/>
      <c r="AE41" s="42"/>
      <c r="AF41" s="54"/>
      <c r="AG41" s="45"/>
      <c r="AH41" s="41"/>
      <c r="AI41" s="43"/>
      <c r="AJ41" s="42"/>
      <c r="AK41" s="54"/>
      <c r="AL41" s="54"/>
      <c r="AM41" s="41"/>
      <c r="AN41" s="42"/>
      <c r="AO41" s="43"/>
      <c r="AP41" s="42"/>
      <c r="AQ41" s="42"/>
      <c r="AR41" s="46"/>
      <c r="AS41" s="41"/>
      <c r="AT41" s="54"/>
      <c r="AU41" s="41"/>
      <c r="AV41" s="54"/>
      <c r="AW41" s="41"/>
      <c r="AX41" s="42"/>
      <c r="AY41" s="43"/>
      <c r="AZ41" s="41"/>
      <c r="BA41" s="41"/>
    </row>
    <row r="42" spans="1:53" x14ac:dyDescent="0.25">
      <c r="A42" s="27" t="s">
        <v>223</v>
      </c>
      <c r="B42" s="55" t="s">
        <v>53</v>
      </c>
      <c r="C42" s="49" t="s">
        <v>268</v>
      </c>
      <c r="D42" s="49" t="s">
        <v>252</v>
      </c>
      <c r="E42" s="100" t="s">
        <v>123</v>
      </c>
      <c r="F42" s="30">
        <f>SUMPRODUCT(($A:$A=racers4[[#This Row],[Cat]])*($G:$G&gt;racers4[[#This Row],[2017 ARC Series Points]]))+1</f>
        <v>22</v>
      </c>
      <c r="G42" s="36">
        <f>SUM(O42,P42,R42)</f>
        <v>0</v>
      </c>
      <c r="H42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42" s="33">
        <v>0</v>
      </c>
      <c r="J42" s="65">
        <v>0</v>
      </c>
      <c r="K42" s="57">
        <v>24</v>
      </c>
      <c r="L42" s="58">
        <v>0</v>
      </c>
      <c r="M42" s="35">
        <v>0</v>
      </c>
      <c r="N42" s="59">
        <v>0</v>
      </c>
      <c r="O42" s="36">
        <f>SUM(Q42,S42,W42,AA42,AL42,AP42)</f>
        <v>0</v>
      </c>
      <c r="P42" s="37">
        <f>SUM(T42,Y42,AB42,AF42,AH42,AJ42,AM42,AR42)</f>
        <v>0</v>
      </c>
      <c r="Q42" s="38">
        <f>SUM(U42,X42,Z42, AC42, AE42, AI42, AK42, AN42, AQ42)</f>
        <v>0</v>
      </c>
      <c r="R42" s="39">
        <f>SUM(V42,AG42,AO42, AD42)</f>
        <v>0</v>
      </c>
      <c r="S42" s="40"/>
      <c r="T42" s="41"/>
      <c r="U42" s="42"/>
      <c r="V42" s="43"/>
      <c r="W42" s="41"/>
      <c r="X42" s="42"/>
      <c r="Y42" s="44"/>
      <c r="Z42" s="43"/>
      <c r="AA42" s="44"/>
      <c r="AB42" s="42"/>
      <c r="AC42" s="41"/>
      <c r="AD42" s="42"/>
      <c r="AE42" s="43"/>
      <c r="AF42" s="44"/>
      <c r="AG42" s="45"/>
      <c r="AH42" s="41"/>
      <c r="AI42" s="43"/>
      <c r="AJ42" s="42"/>
      <c r="AK42" s="44"/>
      <c r="AL42" s="44"/>
      <c r="AM42" s="41"/>
      <c r="AN42" s="42"/>
      <c r="AO42" s="43"/>
      <c r="AP42" s="42"/>
      <c r="AQ42" s="42"/>
      <c r="AR42" s="46"/>
      <c r="AS42" s="41"/>
      <c r="AT42" s="44"/>
      <c r="AU42" s="41"/>
      <c r="AV42" s="44"/>
      <c r="AW42" s="41"/>
      <c r="AX42" s="42"/>
      <c r="AY42" s="43"/>
      <c r="AZ42" s="41"/>
      <c r="BA42" s="41"/>
    </row>
    <row r="43" spans="1:53" x14ac:dyDescent="0.25">
      <c r="A43" s="27" t="s">
        <v>223</v>
      </c>
      <c r="B43" s="55" t="s">
        <v>53</v>
      </c>
      <c r="C43" s="49" t="s">
        <v>259</v>
      </c>
      <c r="D43" s="49" t="s">
        <v>260</v>
      </c>
      <c r="E43" s="100" t="s">
        <v>56</v>
      </c>
      <c r="F43" s="30">
        <f>SUMPRODUCT(($A:$A=racers4[[#This Row],[Cat]])*($G:$G&gt;racers4[[#This Row],[2017 ARC Series Points]]))+1</f>
        <v>22</v>
      </c>
      <c r="G43" s="36">
        <f>SUM(O43,P43,R43)</f>
        <v>0</v>
      </c>
      <c r="H43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43" s="33">
        <v>0</v>
      </c>
      <c r="J43" s="65">
        <v>0</v>
      </c>
      <c r="K43" s="57">
        <v>12</v>
      </c>
      <c r="L43" s="58">
        <v>2</v>
      </c>
      <c r="M43" s="35">
        <v>0</v>
      </c>
      <c r="N43" s="59">
        <v>0</v>
      </c>
      <c r="O43" s="36">
        <f>SUM(Q43,S43,W43,AA43,AL43,AP43)</f>
        <v>0</v>
      </c>
      <c r="P43" s="37">
        <f>SUM(T43,Y43,AB43,AF43,AH43,AJ43,AM43,AR43)</f>
        <v>0</v>
      </c>
      <c r="Q43" s="38">
        <f>SUM(U43,X43,Z43, AC43, AE43, AI43, AK43, AN43, AQ43)</f>
        <v>0</v>
      </c>
      <c r="R43" s="39">
        <f>SUM(V43,AG43,AO43, AD43)</f>
        <v>0</v>
      </c>
      <c r="S43" s="40"/>
      <c r="T43" s="41"/>
      <c r="U43" s="42"/>
      <c r="V43" s="43"/>
      <c r="W43" s="41"/>
      <c r="X43" s="42"/>
      <c r="Y43" s="44"/>
      <c r="Z43" s="43"/>
      <c r="AA43" s="44"/>
      <c r="AB43" s="42"/>
      <c r="AC43" s="41"/>
      <c r="AD43" s="42"/>
      <c r="AE43" s="43"/>
      <c r="AF43" s="44"/>
      <c r="AG43" s="45"/>
      <c r="AH43" s="41"/>
      <c r="AI43" s="43"/>
      <c r="AJ43" s="42"/>
      <c r="AK43" s="44"/>
      <c r="AL43" s="44"/>
      <c r="AM43" s="41"/>
      <c r="AN43" s="42"/>
      <c r="AO43" s="43"/>
      <c r="AP43" s="42"/>
      <c r="AQ43" s="42"/>
      <c r="AR43" s="46"/>
      <c r="AS43" s="41"/>
      <c r="AT43" s="44"/>
      <c r="AU43" s="41"/>
      <c r="AV43" s="44"/>
      <c r="AW43" s="41"/>
      <c r="AX43" s="42"/>
      <c r="AY43" s="43"/>
      <c r="AZ43" s="41"/>
      <c r="BA43" s="41"/>
    </row>
    <row r="44" spans="1:53" x14ac:dyDescent="0.25">
      <c r="A44" s="27" t="s">
        <v>223</v>
      </c>
      <c r="B44" s="55" t="s">
        <v>53</v>
      </c>
      <c r="C44" s="49" t="s">
        <v>261</v>
      </c>
      <c r="D44" s="49" t="s">
        <v>262</v>
      </c>
      <c r="E44" s="100" t="s">
        <v>67</v>
      </c>
      <c r="F44" s="30">
        <f>SUMPRODUCT(($A:$A=racers4[[#This Row],[Cat]])*($G:$G&gt;racers4[[#This Row],[2017 ARC Series Points]]))+1</f>
        <v>22</v>
      </c>
      <c r="G44" s="36">
        <f>SUM(O44,P44,R44)</f>
        <v>0</v>
      </c>
      <c r="H44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44" s="33">
        <v>0</v>
      </c>
      <c r="J44" s="65">
        <v>0</v>
      </c>
      <c r="K44" s="57">
        <v>0</v>
      </c>
      <c r="L44" s="58">
        <v>0</v>
      </c>
      <c r="M44" s="35">
        <v>0</v>
      </c>
      <c r="N44" s="59">
        <v>0</v>
      </c>
      <c r="O44" s="36">
        <f>SUM(Q44,S44,W44,AA44,AL44,AP44)</f>
        <v>0</v>
      </c>
      <c r="P44" s="37">
        <f>SUM(T44,Y44,AB44,AF44,AH44,AJ44,AM44,AR44)</f>
        <v>0</v>
      </c>
      <c r="Q44" s="38">
        <f>SUM(U44,X44,Z44, AC44, AE44, AI44, AK44, AN44, AQ44)</f>
        <v>0</v>
      </c>
      <c r="R44" s="39">
        <f>SUM(V44,AG44,AO44, AD44)</f>
        <v>0</v>
      </c>
      <c r="S44" s="40"/>
      <c r="T44" s="41"/>
      <c r="U44" s="42"/>
      <c r="V44" s="43"/>
      <c r="W44" s="41"/>
      <c r="X44" s="42"/>
      <c r="Y44" s="44"/>
      <c r="Z44" s="43"/>
      <c r="AA44" s="44"/>
      <c r="AB44" s="42"/>
      <c r="AC44" s="41"/>
      <c r="AD44" s="42"/>
      <c r="AE44" s="43"/>
      <c r="AF44" s="44"/>
      <c r="AG44" s="45"/>
      <c r="AH44" s="41"/>
      <c r="AI44" s="43"/>
      <c r="AJ44" s="42"/>
      <c r="AK44" s="44"/>
      <c r="AL44" s="44"/>
      <c r="AM44" s="41"/>
      <c r="AN44" s="42"/>
      <c r="AO44" s="43"/>
      <c r="AP44" s="42"/>
      <c r="AQ44" s="42"/>
      <c r="AR44" s="46"/>
      <c r="AS44" s="41"/>
      <c r="AT44" s="44"/>
      <c r="AU44" s="41"/>
      <c r="AV44" s="44"/>
      <c r="AW44" s="41"/>
      <c r="AX44" s="42"/>
      <c r="AY44" s="43"/>
      <c r="AZ44" s="41"/>
      <c r="BA44" s="41"/>
    </row>
    <row r="45" spans="1:53" x14ac:dyDescent="0.25">
      <c r="A45" s="27" t="s">
        <v>223</v>
      </c>
      <c r="B45" s="55" t="s">
        <v>53</v>
      </c>
      <c r="C45" s="49" t="s">
        <v>263</v>
      </c>
      <c r="D45" s="49" t="s">
        <v>264</v>
      </c>
      <c r="E45" s="100" t="s">
        <v>265</v>
      </c>
      <c r="F45" s="30">
        <f>SUMPRODUCT(($A:$A=racers4[[#This Row],[Cat]])*($G:$G&gt;racers4[[#This Row],[2017 ARC Series Points]]))+1</f>
        <v>22</v>
      </c>
      <c r="G45" s="36">
        <f>SUM(O45,P45,R45)</f>
        <v>0</v>
      </c>
      <c r="H45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45" s="33">
        <v>0</v>
      </c>
      <c r="J45" s="65">
        <v>0</v>
      </c>
      <c r="K45" s="57">
        <v>0</v>
      </c>
      <c r="L45" s="58">
        <v>0</v>
      </c>
      <c r="M45" s="35">
        <v>0</v>
      </c>
      <c r="N45" s="59">
        <v>0</v>
      </c>
      <c r="O45" s="36">
        <f>SUM(Q45,S45,W45,AA45,AL45,AP45)</f>
        <v>0</v>
      </c>
      <c r="P45" s="37">
        <f>SUM(T45,Y45,AB45,AF45,AH45,AJ45,AM45,AR45)</f>
        <v>0</v>
      </c>
      <c r="Q45" s="38">
        <f>SUM(U45,X45,Z45, AC45, AE45, AI45, AK45, AN45, AQ45)</f>
        <v>0</v>
      </c>
      <c r="R45" s="39">
        <f>SUM(V45,AG45,AO45, AD45)</f>
        <v>0</v>
      </c>
      <c r="S45" s="40"/>
      <c r="T45" s="41"/>
      <c r="U45" s="42"/>
      <c r="V45" s="43"/>
      <c r="W45" s="41"/>
      <c r="X45" s="42"/>
      <c r="Y45" s="44"/>
      <c r="Z45" s="43"/>
      <c r="AA45" s="44"/>
      <c r="AB45" s="42"/>
      <c r="AC45" s="41"/>
      <c r="AD45" s="42"/>
      <c r="AE45" s="43"/>
      <c r="AF45" s="44"/>
      <c r="AG45" s="45"/>
      <c r="AH45" s="41"/>
      <c r="AI45" s="43"/>
      <c r="AJ45" s="42"/>
      <c r="AK45" s="44"/>
      <c r="AL45" s="44"/>
      <c r="AM45" s="41"/>
      <c r="AN45" s="42"/>
      <c r="AO45" s="43"/>
      <c r="AP45" s="42"/>
      <c r="AQ45" s="42"/>
      <c r="AR45" s="46"/>
      <c r="AS45" s="41"/>
      <c r="AT45" s="44"/>
      <c r="AU45" s="41"/>
      <c r="AV45" s="44"/>
      <c r="AW45" s="41"/>
      <c r="AX45" s="42"/>
      <c r="AY45" s="43"/>
      <c r="AZ45" s="41"/>
      <c r="BA45" s="41"/>
    </row>
    <row r="46" spans="1:53" x14ac:dyDescent="0.25">
      <c r="A46" s="27" t="s">
        <v>223</v>
      </c>
      <c r="B46" s="55" t="s">
        <v>53</v>
      </c>
      <c r="C46" s="49" t="s">
        <v>266</v>
      </c>
      <c r="D46" s="49" t="s">
        <v>267</v>
      </c>
      <c r="E46" s="100" t="s">
        <v>84</v>
      </c>
      <c r="F46" s="30">
        <f>SUMPRODUCT(($A:$A=racers4[[#This Row],[Cat]])*($G:$G&gt;racers4[[#This Row],[2017 ARC Series Points]]))+1</f>
        <v>22</v>
      </c>
      <c r="G46" s="36">
        <f>SUM(O46,P46,R46)</f>
        <v>0</v>
      </c>
      <c r="H46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46" s="33">
        <v>0</v>
      </c>
      <c r="J46" s="65">
        <v>0</v>
      </c>
      <c r="K46" s="57">
        <v>0</v>
      </c>
      <c r="L46" s="58">
        <v>0</v>
      </c>
      <c r="M46" s="35">
        <v>0</v>
      </c>
      <c r="N46" s="59">
        <v>0</v>
      </c>
      <c r="O46" s="36">
        <f>SUM(Q46,S46,W46,AA46,AL46,AP46)</f>
        <v>0</v>
      </c>
      <c r="P46" s="37">
        <f>SUM(T46,Y46,AB46,AF46,AH46,AJ46,AM46,AR46)</f>
        <v>0</v>
      </c>
      <c r="Q46" s="38">
        <f>SUM(U46,X46,Z46, AC46, AE46, AI46, AK46, AN46, AQ46)</f>
        <v>0</v>
      </c>
      <c r="R46" s="39">
        <f>SUM(V46,AG46,AO46, AD46)</f>
        <v>0</v>
      </c>
      <c r="S46" s="40"/>
      <c r="T46" s="41"/>
      <c r="U46" s="42"/>
      <c r="V46" s="43"/>
      <c r="W46" s="41"/>
      <c r="X46" s="42"/>
      <c r="Y46" s="44"/>
      <c r="Z46" s="43"/>
      <c r="AA46" s="44"/>
      <c r="AB46" s="42"/>
      <c r="AC46" s="41"/>
      <c r="AD46" s="42"/>
      <c r="AE46" s="43"/>
      <c r="AF46" s="44"/>
      <c r="AG46" s="45"/>
      <c r="AH46" s="41"/>
      <c r="AI46" s="43"/>
      <c r="AJ46" s="42"/>
      <c r="AK46" s="44"/>
      <c r="AL46" s="44"/>
      <c r="AM46" s="41"/>
      <c r="AN46" s="42"/>
      <c r="AO46" s="43"/>
      <c r="AP46" s="42"/>
      <c r="AQ46" s="42"/>
      <c r="AR46" s="46"/>
      <c r="AS46" s="41"/>
      <c r="AT46" s="44"/>
      <c r="AU46" s="41"/>
      <c r="AV46" s="44"/>
      <c r="AW46" s="41"/>
      <c r="AX46" s="42"/>
      <c r="AY46" s="43"/>
      <c r="AZ46" s="41"/>
      <c r="BA46" s="41"/>
    </row>
    <row r="47" spans="1:53" x14ac:dyDescent="0.25">
      <c r="A47" s="27" t="s">
        <v>223</v>
      </c>
      <c r="B47" s="61" t="s">
        <v>53</v>
      </c>
      <c r="C47" s="62" t="s">
        <v>268</v>
      </c>
      <c r="D47" s="62" t="s">
        <v>252</v>
      </c>
      <c r="E47" s="101" t="s">
        <v>123</v>
      </c>
      <c r="F47" s="50">
        <f>SUMPRODUCT(($A:$A=racers4[[#This Row],[Cat]])*($G:$G&gt;racers4[[#This Row],[2017 ARC Series Points]]))+1</f>
        <v>22</v>
      </c>
      <c r="G47" s="36">
        <f>SUM(O47,P47,R47)</f>
        <v>0</v>
      </c>
      <c r="H47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47" s="33">
        <v>0</v>
      </c>
      <c r="J47" s="65">
        <v>0</v>
      </c>
      <c r="K47" s="57">
        <v>0</v>
      </c>
      <c r="L47" s="58">
        <v>15</v>
      </c>
      <c r="M47" s="35">
        <v>0</v>
      </c>
      <c r="N47" s="59">
        <v>0</v>
      </c>
      <c r="O47" s="36">
        <f>SUM(Q47,S47,W47,AA47,AL47,AP47)</f>
        <v>0</v>
      </c>
      <c r="P47" s="37">
        <f>SUM(T47,Y47,AB47,AF47,AH47,AJ47,AM47,AR47)</f>
        <v>0</v>
      </c>
      <c r="Q47" s="38">
        <f>SUM(U47,X47,Z47, AC47, AE47, AI47, AK47, AN47, AQ47)</f>
        <v>0</v>
      </c>
      <c r="R47" s="39">
        <f>SUM(V47,AG47,AO47, AD47)</f>
        <v>0</v>
      </c>
      <c r="S47" s="53"/>
      <c r="T47" s="41"/>
      <c r="U47" s="42"/>
      <c r="V47" s="43"/>
      <c r="W47" s="41"/>
      <c r="X47" s="42"/>
      <c r="Y47" s="54"/>
      <c r="Z47" s="43"/>
      <c r="AA47" s="54"/>
      <c r="AB47" s="42"/>
      <c r="AC47" s="41"/>
      <c r="AD47" s="42"/>
      <c r="AE47" s="42"/>
      <c r="AF47" s="54"/>
      <c r="AG47" s="45"/>
      <c r="AH47" s="41"/>
      <c r="AI47" s="43"/>
      <c r="AJ47" s="42"/>
      <c r="AK47" s="54"/>
      <c r="AL47" s="54"/>
      <c r="AM47" s="41"/>
      <c r="AN47" s="42"/>
      <c r="AO47" s="43"/>
      <c r="AP47" s="42"/>
      <c r="AQ47" s="42"/>
      <c r="AR47" s="46"/>
      <c r="AS47" s="41"/>
      <c r="AT47" s="54"/>
      <c r="AU47" s="41"/>
      <c r="AV47" s="54"/>
      <c r="AW47" s="41"/>
      <c r="AX47" s="42"/>
      <c r="AY47" s="43"/>
      <c r="AZ47" s="41"/>
      <c r="BA47" s="41"/>
    </row>
    <row r="48" spans="1:53" x14ac:dyDescent="0.25">
      <c r="A48" s="27" t="s">
        <v>223</v>
      </c>
      <c r="B48" s="28" t="s">
        <v>53</v>
      </c>
      <c r="C48" s="64" t="s">
        <v>412</v>
      </c>
      <c r="D48" s="64" t="s">
        <v>413</v>
      </c>
      <c r="E48" s="102" t="s">
        <v>114</v>
      </c>
      <c r="F48" s="30">
        <f>SUMPRODUCT(($A:$A=racers4[[#This Row],[Cat]])*($G:$G&gt;racers4[[#This Row],[2017 ARC Series Points]]))+1</f>
        <v>22</v>
      </c>
      <c r="G48" s="31">
        <f>SUM(O48,P48,R48)</f>
        <v>0</v>
      </c>
      <c r="H48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48" s="33">
        <v>0</v>
      </c>
      <c r="J48" s="65">
        <v>0</v>
      </c>
      <c r="K48" s="185">
        <v>0</v>
      </c>
      <c r="L48" s="186">
        <v>0</v>
      </c>
      <c r="M48" s="35">
        <v>0</v>
      </c>
      <c r="N48" s="59">
        <v>0</v>
      </c>
      <c r="O48" s="36">
        <f>SUM(Q48,S48,W48,AA48,AL48,AP48)</f>
        <v>0</v>
      </c>
      <c r="P48" s="37">
        <f>SUM(T48,Y48,AB48,AF48,AH48,AJ48,AM48,AR48)</f>
        <v>0</v>
      </c>
      <c r="Q48" s="38">
        <f>SUM(U48,X48,Z48, AC48, AE48, AI48, AK48, AN48, AQ48)</f>
        <v>0</v>
      </c>
      <c r="R48" s="39">
        <f>SUM(V48,AG48,AO48, AD48)</f>
        <v>0</v>
      </c>
      <c r="S48" s="40"/>
      <c r="T48" s="41"/>
      <c r="U48" s="42"/>
      <c r="V48" s="43"/>
      <c r="W48" s="41"/>
      <c r="X48" s="42"/>
      <c r="Y48" s="44"/>
      <c r="Z48" s="43"/>
      <c r="AA48" s="44"/>
      <c r="AB48" s="42"/>
      <c r="AC48" s="41"/>
      <c r="AD48" s="42"/>
      <c r="AE48" s="42"/>
      <c r="AF48" s="44"/>
      <c r="AG48" s="45"/>
      <c r="AH48" s="41"/>
      <c r="AI48" s="43"/>
      <c r="AJ48" s="42"/>
      <c r="AK48" s="44"/>
      <c r="AL48" s="44"/>
      <c r="AM48" s="41"/>
      <c r="AN48" s="42"/>
      <c r="AO48" s="43"/>
      <c r="AP48" s="42"/>
      <c r="AQ48" s="42"/>
      <c r="AR48" s="46"/>
      <c r="AS48" s="41"/>
      <c r="AT48" s="44"/>
      <c r="AU48" s="41"/>
      <c r="AV48" s="44"/>
      <c r="AW48" s="41"/>
      <c r="AX48" s="42"/>
      <c r="AY48" s="43"/>
      <c r="AZ48" s="41"/>
      <c r="BA48" s="41"/>
    </row>
    <row r="49" spans="1:53" s="378" customFormat="1" x14ac:dyDescent="0.25">
      <c r="A49" s="27" t="s">
        <v>223</v>
      </c>
      <c r="B49" s="28" t="s">
        <v>53</v>
      </c>
      <c r="C49" s="29" t="s">
        <v>414</v>
      </c>
      <c r="D49" s="29" t="s">
        <v>251</v>
      </c>
      <c r="E49" s="99" t="s">
        <v>126</v>
      </c>
      <c r="F49" s="30">
        <f>SUMPRODUCT(($A:$A=racers4[[#This Row],[Cat]])*($G:$G&gt;racers4[[#This Row],[2017 ARC Series Points]]))+1</f>
        <v>22</v>
      </c>
      <c r="G49" s="31">
        <f>SUM(O49,P49,R49)</f>
        <v>0</v>
      </c>
      <c r="H49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49" s="33">
        <v>0</v>
      </c>
      <c r="J49" s="65">
        <v>0</v>
      </c>
      <c r="K49" s="185">
        <v>0</v>
      </c>
      <c r="L49" s="186">
        <v>0</v>
      </c>
      <c r="M49" s="35">
        <v>0</v>
      </c>
      <c r="N49" s="59">
        <v>0</v>
      </c>
      <c r="O49" s="36">
        <f>SUM(Q49,S49,W49,AA49,AL49,AP49)</f>
        <v>0</v>
      </c>
      <c r="P49" s="37">
        <f>SUM(T49,Y49,AB49,AF49,AH49,AJ49,AM49,AR49)</f>
        <v>0</v>
      </c>
      <c r="Q49" s="38">
        <f>SUM(U49,X49,Z49, AC49, AE49, AI49, AK49, AN49, AQ49)</f>
        <v>0</v>
      </c>
      <c r="R49" s="39">
        <f>SUM(V49,AG49,AO49, AD49)</f>
        <v>0</v>
      </c>
      <c r="S49" s="40"/>
      <c r="T49" s="41"/>
      <c r="U49" s="42"/>
      <c r="V49" s="43"/>
      <c r="W49" s="41"/>
      <c r="X49" s="42"/>
      <c r="Y49" s="44"/>
      <c r="Z49" s="43"/>
      <c r="AA49" s="44"/>
      <c r="AB49" s="42"/>
      <c r="AC49" s="41"/>
      <c r="AD49" s="42"/>
      <c r="AE49" s="42"/>
      <c r="AF49" s="44"/>
      <c r="AG49" s="45"/>
      <c r="AH49" s="41"/>
      <c r="AI49" s="43"/>
      <c r="AJ49" s="42"/>
      <c r="AK49" s="44"/>
      <c r="AL49" s="44"/>
      <c r="AM49" s="41"/>
      <c r="AN49" s="42"/>
      <c r="AO49" s="43"/>
      <c r="AP49" s="42"/>
      <c r="AQ49" s="42"/>
      <c r="AR49" s="46"/>
      <c r="AS49" s="41"/>
      <c r="AT49" s="44"/>
      <c r="AU49" s="41"/>
      <c r="AV49" s="44"/>
      <c r="AW49" s="41"/>
      <c r="AX49" s="42"/>
      <c r="AY49" s="43"/>
      <c r="AZ49" s="41"/>
      <c r="BA49" s="41"/>
    </row>
    <row r="50" spans="1:53" x14ac:dyDescent="0.25">
      <c r="A50" s="27" t="s">
        <v>223</v>
      </c>
      <c r="B50" s="63" t="s">
        <v>53</v>
      </c>
      <c r="C50" s="64" t="s">
        <v>623</v>
      </c>
      <c r="D50" s="64" t="s">
        <v>624</v>
      </c>
      <c r="E50" s="102" t="s">
        <v>192</v>
      </c>
      <c r="F50" s="30">
        <f>SUMPRODUCT(($A:$A=racers4[[#This Row],[Cat]])*($G:$G&gt;racers4[[#This Row],[2017 ARC Series Points]]))+1</f>
        <v>22</v>
      </c>
      <c r="G50" s="31">
        <f>SUM(O50,P50,R50)</f>
        <v>0</v>
      </c>
      <c r="H50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50" s="33">
        <v>0</v>
      </c>
      <c r="J50" s="65">
        <v>0</v>
      </c>
      <c r="K50" s="185">
        <v>0</v>
      </c>
      <c r="L50" s="186">
        <v>0</v>
      </c>
      <c r="M50" s="35">
        <v>0</v>
      </c>
      <c r="N50" s="59">
        <v>0</v>
      </c>
      <c r="O50" s="36">
        <f>SUM(Q50,S50,W50,AA50,AL50,AP50)</f>
        <v>0</v>
      </c>
      <c r="P50" s="37">
        <f>SUM(T50,Y50,AB50,AF50,AH50,AJ50,AM50,AR50)</f>
        <v>0</v>
      </c>
      <c r="Q50" s="38">
        <f>SUM(U50,X50,Z50, AC50, AE50, AI50, AK50, AN50, AQ50)</f>
        <v>0</v>
      </c>
      <c r="R50" s="39">
        <f>SUM(V50,AG50,AO50, AD50)</f>
        <v>0</v>
      </c>
      <c r="S50" s="40"/>
      <c r="T50" s="41"/>
      <c r="U50" s="42"/>
      <c r="V50" s="43"/>
      <c r="W50" s="41"/>
      <c r="X50" s="42"/>
      <c r="Y50" s="44"/>
      <c r="Z50" s="43"/>
      <c r="AA50" s="44"/>
      <c r="AB50" s="42"/>
      <c r="AC50" s="41"/>
      <c r="AD50" s="42"/>
      <c r="AE50" s="42"/>
      <c r="AF50" s="44"/>
      <c r="AG50" s="45"/>
      <c r="AH50" s="41"/>
      <c r="AI50" s="43"/>
      <c r="AJ50" s="42"/>
      <c r="AK50" s="44"/>
      <c r="AL50" s="44"/>
      <c r="AM50" s="41"/>
      <c r="AN50" s="42"/>
      <c r="AO50" s="43"/>
      <c r="AP50" s="42"/>
      <c r="AQ50" s="42"/>
      <c r="AR50" s="46"/>
      <c r="AS50" s="41"/>
      <c r="AT50" s="44"/>
      <c r="AU50" s="41"/>
      <c r="AV50" s="44"/>
      <c r="AW50" s="41"/>
      <c r="AX50" s="42"/>
      <c r="AY50" s="43"/>
      <c r="AZ50" s="41"/>
      <c r="BA50" s="41"/>
    </row>
    <row r="51" spans="1:53" x14ac:dyDescent="0.25">
      <c r="A51" s="160" t="s">
        <v>223</v>
      </c>
      <c r="B51" s="161"/>
      <c r="C51" s="162"/>
      <c r="D51" s="162"/>
      <c r="E51" s="163"/>
      <c r="F51" s="164">
        <f>SUMPRODUCT(($A:$A=racers4[[#This Row],[Cat]])*($G:$G&gt;racers4[[#This Row],[2017 ARC Series Points]]))+1</f>
        <v>22</v>
      </c>
      <c r="G51" s="117">
        <f>SUM(O51,P51,R51)</f>
        <v>0</v>
      </c>
      <c r="H51" s="400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51" s="165"/>
      <c r="J51" s="166"/>
      <c r="K51" s="167"/>
      <c r="L51" s="168"/>
      <c r="M51" s="165"/>
      <c r="N51" s="169"/>
      <c r="O51" s="170">
        <f>SUM(Q51,S51,W51,AA51,AL51,AP51)</f>
        <v>0</v>
      </c>
      <c r="P51" s="171">
        <f>SUM(T51,Y51,AB51,AF51,AH51,AJ51,AM51,AR51)</f>
        <v>0</v>
      </c>
      <c r="Q51" s="119">
        <f>SUM(U51,X51,Z51, AC51, AE51, AI51, AK51, AN51, AQ51)</f>
        <v>0</v>
      </c>
      <c r="R51" s="172">
        <f>SUM(V51,AG51,AO51, AD51)</f>
        <v>0</v>
      </c>
      <c r="S51" s="173"/>
      <c r="T51" s="174"/>
      <c r="U51" s="175"/>
      <c r="V51" s="176"/>
      <c r="W51" s="174"/>
      <c r="X51" s="175"/>
      <c r="Y51" s="177"/>
      <c r="Z51" s="176"/>
      <c r="AA51" s="177"/>
      <c r="AB51" s="175"/>
      <c r="AC51" s="174"/>
      <c r="AD51" s="175"/>
      <c r="AE51" s="175"/>
      <c r="AF51" s="177"/>
      <c r="AG51" s="178"/>
      <c r="AH51" s="174"/>
      <c r="AI51" s="176"/>
      <c r="AJ51" s="175"/>
      <c r="AK51" s="177"/>
      <c r="AL51" s="177"/>
      <c r="AM51" s="174"/>
      <c r="AN51" s="175"/>
      <c r="AO51" s="176"/>
      <c r="AP51" s="175"/>
      <c r="AQ51" s="175"/>
      <c r="AR51" s="179"/>
      <c r="AS51" s="174"/>
      <c r="AT51" s="177"/>
      <c r="AU51" s="174"/>
      <c r="AV51" s="177"/>
      <c r="AW51" s="174"/>
      <c r="AX51" s="175"/>
      <c r="AY51" s="176"/>
      <c r="AZ51" s="174"/>
      <c r="BA51" s="174"/>
    </row>
    <row r="52" spans="1:53" x14ac:dyDescent="0.25">
      <c r="A52" s="160" t="s">
        <v>223</v>
      </c>
      <c r="B52" s="161"/>
      <c r="C52" s="162"/>
      <c r="D52" s="162"/>
      <c r="E52" s="163"/>
      <c r="F52" s="164">
        <f>SUMPRODUCT(($A:$A=racers4[[#This Row],[Cat]])*($G:$G&gt;racers4[[#This Row],[2017 ARC Series Points]]))+1</f>
        <v>22</v>
      </c>
      <c r="G52" s="117">
        <f>SUM(O52,P52,R52)</f>
        <v>0</v>
      </c>
      <c r="H52" s="400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52" s="165"/>
      <c r="J52" s="166"/>
      <c r="K52" s="167"/>
      <c r="L52" s="168"/>
      <c r="M52" s="165"/>
      <c r="N52" s="169"/>
      <c r="O52" s="170">
        <f>SUM(Q52,S52,W52,AA52,AL52,AP52)</f>
        <v>0</v>
      </c>
      <c r="P52" s="171">
        <f>SUM(T52,Y52,AB52,AF52,AH52,AJ52,AM52,AR52)</f>
        <v>0</v>
      </c>
      <c r="Q52" s="119">
        <f>SUM(U52,X52,Z52, AC52, AE52, AI52, AK52, AN52, AQ52)</f>
        <v>0</v>
      </c>
      <c r="R52" s="172">
        <f>SUM(V52,AG52,AO52, AD52)</f>
        <v>0</v>
      </c>
      <c r="S52" s="173"/>
      <c r="T52" s="174"/>
      <c r="U52" s="175"/>
      <c r="V52" s="176"/>
      <c r="W52" s="174"/>
      <c r="X52" s="175"/>
      <c r="Y52" s="177"/>
      <c r="Z52" s="176"/>
      <c r="AA52" s="177"/>
      <c r="AB52" s="175"/>
      <c r="AC52" s="174"/>
      <c r="AD52" s="175"/>
      <c r="AE52" s="175"/>
      <c r="AF52" s="177"/>
      <c r="AG52" s="178"/>
      <c r="AH52" s="174"/>
      <c r="AI52" s="176"/>
      <c r="AJ52" s="175"/>
      <c r="AK52" s="177"/>
      <c r="AL52" s="177"/>
      <c r="AM52" s="174"/>
      <c r="AN52" s="175"/>
      <c r="AO52" s="176"/>
      <c r="AP52" s="175"/>
      <c r="AQ52" s="175"/>
      <c r="AR52" s="179"/>
      <c r="AS52" s="174"/>
      <c r="AT52" s="177"/>
      <c r="AU52" s="174"/>
      <c r="AV52" s="177"/>
      <c r="AW52" s="174"/>
      <c r="AX52" s="175"/>
      <c r="AY52" s="176"/>
      <c r="AZ52" s="174"/>
      <c r="BA52" s="174"/>
    </row>
    <row r="53" spans="1:53" x14ac:dyDescent="0.25">
      <c r="A53" s="27" t="s">
        <v>391</v>
      </c>
      <c r="B53" s="55" t="s">
        <v>53</v>
      </c>
      <c r="C53" s="49" t="s">
        <v>408</v>
      </c>
      <c r="D53" s="49" t="s">
        <v>409</v>
      </c>
      <c r="E53" s="100" t="s">
        <v>123</v>
      </c>
      <c r="F53" s="30">
        <f>SUMPRODUCT(($A:$A=racers4[[#This Row],[Cat]])*($G:$G&gt;racers4[[#This Row],[2017 ARC Series Points]]))+1</f>
        <v>1</v>
      </c>
      <c r="G53" s="36">
        <f>SUM(O53,P53,R53)</f>
        <v>74</v>
      </c>
      <c r="H53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44</v>
      </c>
      <c r="I53" s="33">
        <v>0</v>
      </c>
      <c r="J53" s="33">
        <v>0</v>
      </c>
      <c r="K53" s="57">
        <v>0</v>
      </c>
      <c r="L53" s="58">
        <v>20</v>
      </c>
      <c r="M53" s="35">
        <v>0</v>
      </c>
      <c r="N53" s="59">
        <v>0</v>
      </c>
      <c r="O53" s="36">
        <f>SUM(Q53,S53,W53,AA53,AL53,AP53)</f>
        <v>24</v>
      </c>
      <c r="P53" s="37">
        <f>SUM(T53,Y53,AB53,AF53,AH53,AJ53,AM53,AR53)</f>
        <v>50</v>
      </c>
      <c r="Q53" s="38">
        <f>SUM(U53,X53,Z53, AC53, AE53, AI53, AK53, AN53, AQ53)</f>
        <v>24</v>
      </c>
      <c r="R53" s="39">
        <f>SUM(V53,AG53,AO53, AD53)</f>
        <v>0</v>
      </c>
      <c r="S53" s="40"/>
      <c r="T53" s="41"/>
      <c r="U53" s="42"/>
      <c r="V53" s="43"/>
      <c r="W53" s="41"/>
      <c r="X53" s="42">
        <v>20</v>
      </c>
      <c r="Y53" s="44"/>
      <c r="Z53" s="43"/>
      <c r="AA53" s="44"/>
      <c r="AB53" s="42"/>
      <c r="AC53" s="41"/>
      <c r="AD53" s="42"/>
      <c r="AE53" s="43">
        <v>4</v>
      </c>
      <c r="AF53" s="44">
        <v>15</v>
      </c>
      <c r="AG53" s="45"/>
      <c r="AH53" s="41"/>
      <c r="AI53" s="43"/>
      <c r="AJ53" s="42">
        <v>20</v>
      </c>
      <c r="AK53" s="44"/>
      <c r="AL53" s="44"/>
      <c r="AM53" s="41"/>
      <c r="AN53" s="42"/>
      <c r="AO53" s="43"/>
      <c r="AP53" s="42"/>
      <c r="AQ53" s="42"/>
      <c r="AR53" s="46">
        <v>15</v>
      </c>
      <c r="AS53" s="41"/>
      <c r="AT53" s="44"/>
      <c r="AU53" s="41"/>
      <c r="AV53" s="44"/>
      <c r="AW53" s="41"/>
      <c r="AX53" s="42"/>
      <c r="AY53" s="43"/>
      <c r="AZ53" s="41"/>
      <c r="BA53" s="41"/>
    </row>
    <row r="54" spans="1:53" x14ac:dyDescent="0.25">
      <c r="A54" s="27" t="s">
        <v>391</v>
      </c>
      <c r="B54" s="55" t="s">
        <v>53</v>
      </c>
      <c r="C54" s="49" t="s">
        <v>410</v>
      </c>
      <c r="D54" s="49" t="s">
        <v>411</v>
      </c>
      <c r="E54" s="100" t="s">
        <v>84</v>
      </c>
      <c r="F54" s="30">
        <f>SUMPRODUCT(($A:$A=racers4[[#This Row],[Cat]])*($G:$G&gt;racers4[[#This Row],[2017 ARC Series Points]]))+1</f>
        <v>2</v>
      </c>
      <c r="G54" s="36">
        <f>SUM(O54,P54,R54)</f>
        <v>60</v>
      </c>
      <c r="H54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53</v>
      </c>
      <c r="I54" s="33">
        <v>0</v>
      </c>
      <c r="J54" s="33">
        <v>0</v>
      </c>
      <c r="K54" s="57">
        <v>8</v>
      </c>
      <c r="L54" s="58">
        <v>15</v>
      </c>
      <c r="M54" s="35">
        <v>0</v>
      </c>
      <c r="N54" s="59">
        <v>0</v>
      </c>
      <c r="O54" s="36">
        <f>SUM(Q54,S54,W54,AA54,AL54,AP54)</f>
        <v>25</v>
      </c>
      <c r="P54" s="37">
        <f>SUM(T54,Y54,AB54,AF54,AH54,AJ54,AM54,AR54)</f>
        <v>15</v>
      </c>
      <c r="Q54" s="38">
        <f>SUM(U54,X54,Z54, AC54, AE54, AI54, AK54, AN54, AQ54)</f>
        <v>15</v>
      </c>
      <c r="R54" s="39">
        <f>SUM(V54,AG54,AO54, AD54)</f>
        <v>20</v>
      </c>
      <c r="S54" s="40"/>
      <c r="T54" s="41"/>
      <c r="U54" s="42"/>
      <c r="V54" s="43"/>
      <c r="W54" s="41"/>
      <c r="X54" s="42"/>
      <c r="Y54" s="44"/>
      <c r="Z54" s="43"/>
      <c r="AA54" s="44"/>
      <c r="AB54" s="42"/>
      <c r="AC54" s="41"/>
      <c r="AD54" s="42"/>
      <c r="AE54" s="43"/>
      <c r="AF54" s="44"/>
      <c r="AG54" s="45"/>
      <c r="AH54" s="41"/>
      <c r="AI54" s="43"/>
      <c r="AJ54" s="42"/>
      <c r="AK54" s="44"/>
      <c r="AL54" s="44">
        <v>10</v>
      </c>
      <c r="AM54" s="41">
        <v>15</v>
      </c>
      <c r="AN54" s="42">
        <v>15</v>
      </c>
      <c r="AO54" s="43">
        <v>20</v>
      </c>
      <c r="AP54" s="42"/>
      <c r="AQ54" s="42"/>
      <c r="AR54" s="46"/>
      <c r="AS54" s="41"/>
      <c r="AT54" s="44"/>
      <c r="AU54" s="41"/>
      <c r="AV54" s="44"/>
      <c r="AW54" s="41"/>
      <c r="AX54" s="42"/>
      <c r="AY54" s="43"/>
      <c r="AZ54" s="41"/>
      <c r="BA54" s="41"/>
    </row>
    <row r="55" spans="1:53" x14ac:dyDescent="0.25">
      <c r="A55" s="27" t="s">
        <v>391</v>
      </c>
      <c r="B55" s="28" t="s">
        <v>53</v>
      </c>
      <c r="C55" s="29" t="s">
        <v>800</v>
      </c>
      <c r="D55" s="29" t="s">
        <v>801</v>
      </c>
      <c r="E55" s="99" t="s">
        <v>70</v>
      </c>
      <c r="F55" s="30">
        <f>SUMPRODUCT(($A:$A=racers4[[#This Row],[Cat]])*($G:$G&gt;racers4[[#This Row],[2017 ARC Series Points]]))+1</f>
        <v>3</v>
      </c>
      <c r="G55" s="31">
        <f>SUM(O55,P55,R55)</f>
        <v>53</v>
      </c>
      <c r="H55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30</v>
      </c>
      <c r="I55" s="33">
        <v>0</v>
      </c>
      <c r="J55" s="33">
        <v>0</v>
      </c>
      <c r="K55" s="185">
        <v>0</v>
      </c>
      <c r="L55" s="186">
        <v>0</v>
      </c>
      <c r="M55" s="35">
        <v>0</v>
      </c>
      <c r="N55" s="59">
        <v>0</v>
      </c>
      <c r="O55" s="36">
        <f>SUM(Q55,S55,W55,AA55,AL55,AP55)</f>
        <v>20</v>
      </c>
      <c r="P55" s="37">
        <f>SUM(T55,Y55,AB55,AF55,AH55,AJ55,AM55,AR55)</f>
        <v>10</v>
      </c>
      <c r="Q55" s="38">
        <f>SUM(U55,X55,Z55, AC55, AE55, AI55, AK55, AN55, AQ55)</f>
        <v>8</v>
      </c>
      <c r="R55" s="39">
        <f>SUM(V55,AG55,AO55, AD55)</f>
        <v>23</v>
      </c>
      <c r="S55" s="40"/>
      <c r="T55" s="41"/>
      <c r="U55" s="42"/>
      <c r="V55" s="43"/>
      <c r="W55" s="41"/>
      <c r="X55" s="42"/>
      <c r="Y55" s="44"/>
      <c r="Z55" s="43"/>
      <c r="AA55" s="44">
        <v>12</v>
      </c>
      <c r="AB55" s="42">
        <v>10</v>
      </c>
      <c r="AC55" s="41">
        <v>8</v>
      </c>
      <c r="AD55" s="42">
        <v>15</v>
      </c>
      <c r="AE55" s="42"/>
      <c r="AF55" s="44"/>
      <c r="AG55" s="45">
        <v>8</v>
      </c>
      <c r="AH55" s="41"/>
      <c r="AI55" s="43"/>
      <c r="AJ55" s="42"/>
      <c r="AK55" s="44"/>
      <c r="AL55" s="44"/>
      <c r="AM55" s="41"/>
      <c r="AN55" s="42"/>
      <c r="AO55" s="43"/>
      <c r="AP55" s="42"/>
      <c r="AQ55" s="42"/>
      <c r="AR55" s="46"/>
      <c r="AS55" s="41"/>
      <c r="AT55" s="44"/>
      <c r="AU55" s="41"/>
      <c r="AV55" s="44"/>
      <c r="AW55" s="41"/>
      <c r="AX55" s="42"/>
      <c r="AY55" s="43"/>
      <c r="AZ55" s="41"/>
      <c r="BA55" s="41"/>
    </row>
    <row r="56" spans="1:53" x14ac:dyDescent="0.25">
      <c r="A56" s="47" t="s">
        <v>391</v>
      </c>
      <c r="B56" s="48" t="s">
        <v>53</v>
      </c>
      <c r="C56" s="49" t="s">
        <v>418</v>
      </c>
      <c r="D56" s="49" t="s">
        <v>419</v>
      </c>
      <c r="E56" s="100" t="s">
        <v>104</v>
      </c>
      <c r="F56" s="50">
        <f>SUMPRODUCT(($A:$A=racers4[[#This Row],[Cat]])*($G:$G&gt;racers4[[#This Row],[2017 ARC Series Points]]))+1</f>
        <v>4</v>
      </c>
      <c r="G56" s="36">
        <f>SUM(O56,P56,R56)</f>
        <v>40</v>
      </c>
      <c r="H56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32</v>
      </c>
      <c r="I56" s="33">
        <v>0</v>
      </c>
      <c r="J56" s="33">
        <v>0</v>
      </c>
      <c r="K56" s="57">
        <v>0</v>
      </c>
      <c r="L56" s="58">
        <v>0</v>
      </c>
      <c r="M56" s="35">
        <v>0</v>
      </c>
      <c r="N56" s="59">
        <v>0</v>
      </c>
      <c r="O56" s="36">
        <f>SUM(Q56,S56,W56,AA56,AL56,AP56)</f>
        <v>26</v>
      </c>
      <c r="P56" s="37">
        <f>SUM(T56,Y56,AB56,AF56,AH56,AJ56,AM56,AR56)</f>
        <v>6</v>
      </c>
      <c r="Q56" s="38">
        <f>SUM(U56,X56,Z56, AC56, AE56, AI56, AK56, AN56, AQ56)</f>
        <v>24</v>
      </c>
      <c r="R56" s="39">
        <f>SUM(V56,AG56,AO56, AD56)</f>
        <v>8</v>
      </c>
      <c r="S56" s="53"/>
      <c r="T56" s="41"/>
      <c r="U56" s="42"/>
      <c r="V56" s="43"/>
      <c r="W56" s="41">
        <v>2</v>
      </c>
      <c r="X56" s="42">
        <v>10</v>
      </c>
      <c r="Y56" s="54"/>
      <c r="Z56" s="43"/>
      <c r="AA56" s="54"/>
      <c r="AB56" s="42"/>
      <c r="AC56" s="41"/>
      <c r="AD56" s="42"/>
      <c r="AE56" s="42">
        <v>2</v>
      </c>
      <c r="AF56" s="54">
        <v>2</v>
      </c>
      <c r="AG56" s="45"/>
      <c r="AH56" s="41"/>
      <c r="AI56" s="43"/>
      <c r="AJ56" s="42"/>
      <c r="AK56" s="54"/>
      <c r="AL56" s="54"/>
      <c r="AM56" s="41">
        <v>4</v>
      </c>
      <c r="AN56" s="42">
        <v>6</v>
      </c>
      <c r="AO56" s="43">
        <v>8</v>
      </c>
      <c r="AP56" s="42"/>
      <c r="AQ56" s="42">
        <v>6</v>
      </c>
      <c r="AR56" s="46"/>
      <c r="AS56" s="41"/>
      <c r="AT56" s="54"/>
      <c r="AU56" s="41"/>
      <c r="AV56" s="54"/>
      <c r="AW56" s="41"/>
      <c r="AX56" s="42"/>
      <c r="AY56" s="43"/>
      <c r="AZ56" s="41"/>
      <c r="BA56" s="41"/>
    </row>
    <row r="57" spans="1:53" x14ac:dyDescent="0.25">
      <c r="A57" s="27" t="s">
        <v>391</v>
      </c>
      <c r="B57" s="61" t="s">
        <v>53</v>
      </c>
      <c r="C57" s="62" t="s">
        <v>615</v>
      </c>
      <c r="D57" s="62" t="s">
        <v>393</v>
      </c>
      <c r="E57" s="101" t="s">
        <v>114</v>
      </c>
      <c r="F57" s="30">
        <f>SUMPRODUCT(($A:$A=racers4[[#This Row],[Cat]])*($G:$G&gt;racers4[[#This Row],[2017 ARC Series Points]]))+1</f>
        <v>5</v>
      </c>
      <c r="G57" s="31">
        <f>SUM(O57,P57,R57)</f>
        <v>32</v>
      </c>
      <c r="H57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32</v>
      </c>
      <c r="I57" s="33">
        <v>0</v>
      </c>
      <c r="J57" s="65">
        <v>0</v>
      </c>
      <c r="K57" s="185">
        <v>0</v>
      </c>
      <c r="L57" s="186">
        <v>0</v>
      </c>
      <c r="M57" s="35">
        <v>0</v>
      </c>
      <c r="N57" s="59">
        <v>0</v>
      </c>
      <c r="O57" s="36">
        <f>SUM(Q57,S57,W57,AA57,AL57,AP57)</f>
        <v>32</v>
      </c>
      <c r="P57" s="37">
        <f>SUM(T57,Y57,AB57,AF57,AH57,AJ57,AM57,AR57)</f>
        <v>0</v>
      </c>
      <c r="Q57" s="38">
        <f>SUM(U57,X57,Z57, AC57, AE57, AI57, AK57, AN57, AQ57)</f>
        <v>12</v>
      </c>
      <c r="R57" s="39">
        <f>SUM(V57,AG57,AO57, AD57)</f>
        <v>0</v>
      </c>
      <c r="S57" s="40"/>
      <c r="T57" s="41"/>
      <c r="U57" s="42"/>
      <c r="V57" s="43"/>
      <c r="W57" s="41">
        <v>20</v>
      </c>
      <c r="X57" s="42">
        <v>12</v>
      </c>
      <c r="Y57" s="44"/>
      <c r="Z57" s="43"/>
      <c r="AA57" s="44"/>
      <c r="AB57" s="42"/>
      <c r="AC57" s="41"/>
      <c r="AD57" s="42"/>
      <c r="AE57" s="42"/>
      <c r="AF57" s="44"/>
      <c r="AG57" s="45"/>
      <c r="AH57" s="41"/>
      <c r="AI57" s="43"/>
      <c r="AJ57" s="42"/>
      <c r="AK57" s="44"/>
      <c r="AL57" s="44"/>
      <c r="AM57" s="41"/>
      <c r="AN57" s="42"/>
      <c r="AO57" s="43"/>
      <c r="AP57" s="42"/>
      <c r="AQ57" s="42"/>
      <c r="AR57" s="46"/>
      <c r="AS57" s="41"/>
      <c r="AT57" s="44"/>
      <c r="AU57" s="41"/>
      <c r="AV57" s="44"/>
      <c r="AW57" s="41"/>
      <c r="AX57" s="42"/>
      <c r="AY57" s="43"/>
      <c r="AZ57" s="41"/>
      <c r="BA57" s="41"/>
    </row>
    <row r="58" spans="1:53" x14ac:dyDescent="0.25">
      <c r="A58" s="27" t="s">
        <v>391</v>
      </c>
      <c r="B58" s="28" t="s">
        <v>53</v>
      </c>
      <c r="C58" s="29" t="s">
        <v>802</v>
      </c>
      <c r="D58" s="29" t="s">
        <v>803</v>
      </c>
      <c r="E58" s="99" t="s">
        <v>70</v>
      </c>
      <c r="F58" s="30">
        <f>SUMPRODUCT(($A:$A=racers4[[#This Row],[Cat]])*($G:$G&gt;racers4[[#This Row],[2017 ARC Series Points]]))+1</f>
        <v>5</v>
      </c>
      <c r="G58" s="31">
        <f>SUM(O58,P58,R58)</f>
        <v>32</v>
      </c>
      <c r="H58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20</v>
      </c>
      <c r="I58" s="33">
        <v>0</v>
      </c>
      <c r="J58" s="33">
        <v>0</v>
      </c>
      <c r="K58" s="185">
        <v>0</v>
      </c>
      <c r="L58" s="186">
        <v>0</v>
      </c>
      <c r="M58" s="35">
        <v>0</v>
      </c>
      <c r="N58" s="59">
        <v>0</v>
      </c>
      <c r="O58" s="36">
        <f>SUM(Q58,S58,W58,AA58,AL58,AP58)</f>
        <v>16</v>
      </c>
      <c r="P58" s="37">
        <f>SUM(T58,Y58,AB58,AF58,AH58,AJ58,AM58,AR58)</f>
        <v>4</v>
      </c>
      <c r="Q58" s="38">
        <f>SUM(U58,X58,Z58, AC58, AE58, AI58, AK58, AN58, AQ58)</f>
        <v>6</v>
      </c>
      <c r="R58" s="39">
        <f>SUM(V58,AG58,AO58, AD58)</f>
        <v>12</v>
      </c>
      <c r="S58" s="40"/>
      <c r="T58" s="41"/>
      <c r="U58" s="42"/>
      <c r="V58" s="43"/>
      <c r="W58" s="41">
        <v>8</v>
      </c>
      <c r="X58" s="42"/>
      <c r="Y58" s="44"/>
      <c r="Z58" s="43"/>
      <c r="AA58" s="44">
        <v>2</v>
      </c>
      <c r="AB58" s="42">
        <v>4</v>
      </c>
      <c r="AC58" s="41">
        <v>6</v>
      </c>
      <c r="AD58" s="42">
        <v>12</v>
      </c>
      <c r="AE58" s="42"/>
      <c r="AF58" s="44"/>
      <c r="AG58" s="45"/>
      <c r="AH58" s="41"/>
      <c r="AI58" s="43"/>
      <c r="AJ58" s="42"/>
      <c r="AK58" s="44"/>
      <c r="AL58" s="44"/>
      <c r="AM58" s="41"/>
      <c r="AN58" s="42"/>
      <c r="AO58" s="43"/>
      <c r="AP58" s="42"/>
      <c r="AQ58" s="42"/>
      <c r="AR58" s="46"/>
      <c r="AS58" s="41"/>
      <c r="AT58" s="44"/>
      <c r="AU58" s="41"/>
      <c r="AV58" s="44"/>
      <c r="AW58" s="41"/>
      <c r="AX58" s="42"/>
      <c r="AY58" s="43"/>
      <c r="AZ58" s="41"/>
      <c r="BA58" s="41"/>
    </row>
    <row r="59" spans="1:53" x14ac:dyDescent="0.25">
      <c r="A59" s="27" t="s">
        <v>391</v>
      </c>
      <c r="B59" s="28" t="s">
        <v>53</v>
      </c>
      <c r="C59" s="29" t="s">
        <v>287</v>
      </c>
      <c r="D59" s="29" t="s">
        <v>885</v>
      </c>
      <c r="E59" s="99" t="s">
        <v>886</v>
      </c>
      <c r="F59" s="30">
        <f>SUMPRODUCT(($A:$A=racers4[[#This Row],[Cat]])*($G:$G&gt;racers4[[#This Row],[2017 ARC Series Points]]))+1</f>
        <v>7</v>
      </c>
      <c r="G59" s="31">
        <f>SUM(O59,P59,R59)</f>
        <v>30</v>
      </c>
      <c r="H59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30</v>
      </c>
      <c r="I59" s="33">
        <v>0</v>
      </c>
      <c r="J59" s="33">
        <v>0</v>
      </c>
      <c r="K59" s="185">
        <v>0</v>
      </c>
      <c r="L59" s="186">
        <v>0</v>
      </c>
      <c r="M59" s="35">
        <v>0</v>
      </c>
      <c r="N59" s="59">
        <v>0</v>
      </c>
      <c r="O59" s="36">
        <f>SUM(Q59,S59,W59,AA59,AL59,AP59)</f>
        <v>30</v>
      </c>
      <c r="P59" s="37">
        <f>SUM(T59,Y59,AB59,AF59,AH59,AJ59,AM59,AR59)</f>
        <v>0</v>
      </c>
      <c r="Q59" s="38">
        <f>SUM(U59,X59,Z59, AC59, AE59, AI59, AK59, AN59, AQ59)</f>
        <v>15</v>
      </c>
      <c r="R59" s="39">
        <f>SUM(V59,AG59,AO59, AD59)</f>
        <v>0</v>
      </c>
      <c r="S59" s="40"/>
      <c r="T59" s="41"/>
      <c r="U59" s="42"/>
      <c r="V59" s="43"/>
      <c r="W59" s="41"/>
      <c r="X59" s="42"/>
      <c r="Y59" s="44"/>
      <c r="Z59" s="43"/>
      <c r="AA59" s="44">
        <v>15</v>
      </c>
      <c r="AB59" s="42"/>
      <c r="AC59" s="41">
        <v>15</v>
      </c>
      <c r="AD59" s="42"/>
      <c r="AE59" s="42"/>
      <c r="AF59" s="44"/>
      <c r="AG59" s="45"/>
      <c r="AH59" s="41"/>
      <c r="AI59" s="43"/>
      <c r="AJ59" s="42"/>
      <c r="AK59" s="44"/>
      <c r="AL59" s="44"/>
      <c r="AM59" s="41"/>
      <c r="AN59" s="42"/>
      <c r="AO59" s="43"/>
      <c r="AP59" s="42"/>
      <c r="AQ59" s="42"/>
      <c r="AR59" s="46"/>
      <c r="AS59" s="41"/>
      <c r="AT59" s="44"/>
      <c r="AU59" s="41"/>
      <c r="AV59" s="44"/>
      <c r="AW59" s="41"/>
      <c r="AX59" s="42"/>
      <c r="AY59" s="43"/>
      <c r="AZ59" s="41"/>
      <c r="BA59" s="41"/>
    </row>
    <row r="60" spans="1:53" x14ac:dyDescent="0.25">
      <c r="A60" s="27" t="s">
        <v>391</v>
      </c>
      <c r="B60" s="61" t="s">
        <v>53</v>
      </c>
      <c r="C60" s="62" t="s">
        <v>609</v>
      </c>
      <c r="D60" s="62" t="s">
        <v>579</v>
      </c>
      <c r="E60" s="101" t="s">
        <v>70</v>
      </c>
      <c r="F60" s="50">
        <f>SUMPRODUCT(($A:$A=racers4[[#This Row],[Cat]])*($G:$G&gt;racers4[[#This Row],[2017 ARC Series Points]]))+1</f>
        <v>8</v>
      </c>
      <c r="G60" s="36">
        <f>SUM(O60,P60,R60)</f>
        <v>28</v>
      </c>
      <c r="H60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30</v>
      </c>
      <c r="I60" s="33">
        <v>10</v>
      </c>
      <c r="J60" s="33">
        <v>0</v>
      </c>
      <c r="K60" s="57">
        <v>0</v>
      </c>
      <c r="L60" s="58">
        <v>0</v>
      </c>
      <c r="M60" s="35">
        <v>0</v>
      </c>
      <c r="N60" s="59">
        <v>0</v>
      </c>
      <c r="O60" s="36">
        <f>SUM(Q60,S60,W60,AA60,AL60,AP60)</f>
        <v>8</v>
      </c>
      <c r="P60" s="37">
        <f>SUM(T60,Y60,AB60,AF60,AH60,AJ60,AM60,AR60)</f>
        <v>12</v>
      </c>
      <c r="Q60" s="38">
        <f>SUM(U60,X60,Z60, AC60, AE60, AI60, AK60, AN60, AQ60)</f>
        <v>2</v>
      </c>
      <c r="R60" s="39">
        <f>SUM(V60,AG60,AO60, AD60)</f>
        <v>8</v>
      </c>
      <c r="S60" s="53">
        <v>6</v>
      </c>
      <c r="T60" s="41">
        <v>12</v>
      </c>
      <c r="U60" s="42">
        <v>2</v>
      </c>
      <c r="V60" s="43">
        <v>8</v>
      </c>
      <c r="W60" s="41"/>
      <c r="X60" s="42"/>
      <c r="Y60" s="54"/>
      <c r="Z60" s="43"/>
      <c r="AA60" s="54"/>
      <c r="AB60" s="42"/>
      <c r="AC60" s="41"/>
      <c r="AD60" s="42"/>
      <c r="AE60" s="42"/>
      <c r="AF60" s="54"/>
      <c r="AG60" s="45"/>
      <c r="AH60" s="41"/>
      <c r="AI60" s="43"/>
      <c r="AJ60" s="42"/>
      <c r="AK60" s="54"/>
      <c r="AL60" s="54"/>
      <c r="AM60" s="41"/>
      <c r="AN60" s="42"/>
      <c r="AO60" s="43"/>
      <c r="AP60" s="42"/>
      <c r="AQ60" s="42"/>
      <c r="AR60" s="46"/>
      <c r="AS60" s="41"/>
      <c r="AT60" s="54"/>
      <c r="AU60" s="41"/>
      <c r="AV60" s="54"/>
      <c r="AW60" s="41"/>
      <c r="AX60" s="42"/>
      <c r="AY60" s="43"/>
      <c r="AZ60" s="41"/>
      <c r="BA60" s="41"/>
    </row>
    <row r="61" spans="1:53" x14ac:dyDescent="0.25">
      <c r="A61" s="27" t="s">
        <v>391</v>
      </c>
      <c r="B61" s="28" t="s">
        <v>53</v>
      </c>
      <c r="C61" s="29" t="s">
        <v>613</v>
      </c>
      <c r="D61" s="29" t="s">
        <v>614</v>
      </c>
      <c r="E61" s="99" t="s">
        <v>114</v>
      </c>
      <c r="F61" s="30">
        <f>SUMPRODUCT(($A:$A=racers4[[#This Row],[Cat]])*($G:$G&gt;racers4[[#This Row],[2017 ARC Series Points]]))+1</f>
        <v>9</v>
      </c>
      <c r="G61" s="31">
        <f>SUM(O61,P61,R61)</f>
        <v>26</v>
      </c>
      <c r="H61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16</v>
      </c>
      <c r="I61" s="33">
        <v>0</v>
      </c>
      <c r="J61" s="33">
        <v>0</v>
      </c>
      <c r="K61" s="185">
        <v>0</v>
      </c>
      <c r="L61" s="186">
        <v>0</v>
      </c>
      <c r="M61" s="35">
        <v>0</v>
      </c>
      <c r="N61" s="59">
        <v>0</v>
      </c>
      <c r="O61" s="36">
        <f>SUM(Q61,S61,W61,AA61,AL61,AP61)</f>
        <v>8</v>
      </c>
      <c r="P61" s="37">
        <f>SUM(T61,Y61,AB61,AF61,AH61,AJ61,AM61,AR61)</f>
        <v>8</v>
      </c>
      <c r="Q61" s="38">
        <f>SUM(U61,X61,Z61, AC61, AE61, AI61, AK61, AN61, AQ61)</f>
        <v>0</v>
      </c>
      <c r="R61" s="39">
        <f>SUM(V61,AG61,AO61, AD61)</f>
        <v>10</v>
      </c>
      <c r="S61" s="40"/>
      <c r="T61" s="41"/>
      <c r="U61" s="42"/>
      <c r="V61" s="43"/>
      <c r="W61" s="41"/>
      <c r="X61" s="42"/>
      <c r="Y61" s="44"/>
      <c r="Z61" s="43"/>
      <c r="AA61" s="44">
        <v>8</v>
      </c>
      <c r="AB61" s="42">
        <v>8</v>
      </c>
      <c r="AC61" s="41"/>
      <c r="AD61" s="42">
        <v>10</v>
      </c>
      <c r="AE61" s="42"/>
      <c r="AF61" s="44"/>
      <c r="AG61" s="45"/>
      <c r="AH61" s="41"/>
      <c r="AI61" s="43"/>
      <c r="AJ61" s="42"/>
      <c r="AK61" s="44"/>
      <c r="AL61" s="44"/>
      <c r="AM61" s="41"/>
      <c r="AN61" s="42"/>
      <c r="AO61" s="43"/>
      <c r="AP61" s="42"/>
      <c r="AQ61" s="42"/>
      <c r="AR61" s="46"/>
      <c r="AS61" s="41"/>
      <c r="AT61" s="44"/>
      <c r="AU61" s="41"/>
      <c r="AV61" s="44"/>
      <c r="AW61" s="41"/>
      <c r="AX61" s="42"/>
      <c r="AY61" s="43"/>
      <c r="AZ61" s="41"/>
      <c r="BA61" s="41"/>
    </row>
    <row r="62" spans="1:53" x14ac:dyDescent="0.25">
      <c r="A62" s="27" t="s">
        <v>391</v>
      </c>
      <c r="B62" s="28" t="s">
        <v>53</v>
      </c>
      <c r="C62" s="29" t="s">
        <v>892</v>
      </c>
      <c r="D62" s="29" t="s">
        <v>891</v>
      </c>
      <c r="E62" s="99" t="s">
        <v>537</v>
      </c>
      <c r="F62" s="30">
        <f>SUMPRODUCT(($A:$A=racers4[[#This Row],[Cat]])*($G:$G&gt;racers4[[#This Row],[2017 ARC Series Points]]))+1</f>
        <v>10</v>
      </c>
      <c r="G62" s="31">
        <f>SUM(O62,P62,R62)</f>
        <v>25</v>
      </c>
      <c r="H62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20</v>
      </c>
      <c r="I62" s="33">
        <v>0</v>
      </c>
      <c r="J62" s="33">
        <v>0</v>
      </c>
      <c r="K62" s="185">
        <v>0</v>
      </c>
      <c r="L62" s="186">
        <v>0</v>
      </c>
      <c r="M62" s="35">
        <v>0</v>
      </c>
      <c r="N62" s="59">
        <v>0</v>
      </c>
      <c r="O62" s="36">
        <f>SUM(Q62,S62,W62,AA62,AL62,AP62)</f>
        <v>0</v>
      </c>
      <c r="P62" s="37">
        <f>SUM(T62,Y62,AB62,AF62,AH62,AJ62,AM62,AR62)</f>
        <v>25</v>
      </c>
      <c r="Q62" s="38">
        <f>SUM(U62,X62,Z62, AC62, AE62, AI62, AK62, AN62, AQ62)</f>
        <v>0</v>
      </c>
      <c r="R62" s="39">
        <f>SUM(V62,AG62,AO62, AD62)</f>
        <v>0</v>
      </c>
      <c r="S62" s="40"/>
      <c r="T62" s="41"/>
      <c r="U62" s="42"/>
      <c r="V62" s="43"/>
      <c r="W62" s="41"/>
      <c r="X62" s="42"/>
      <c r="Y62" s="44"/>
      <c r="Z62" s="43"/>
      <c r="AA62" s="44"/>
      <c r="AB62" s="42"/>
      <c r="AC62" s="41"/>
      <c r="AD62" s="42"/>
      <c r="AE62" s="42"/>
      <c r="AF62" s="44"/>
      <c r="AG62" s="45"/>
      <c r="AH62" s="41"/>
      <c r="AI62" s="43"/>
      <c r="AJ62" s="42"/>
      <c r="AK62" s="44"/>
      <c r="AL62" s="44"/>
      <c r="AM62" s="41"/>
      <c r="AN62" s="42"/>
      <c r="AO62" s="43"/>
      <c r="AP62" s="42"/>
      <c r="AQ62" s="42"/>
      <c r="AR62" s="46">
        <v>25</v>
      </c>
      <c r="AS62" s="41"/>
      <c r="AT62" s="44"/>
      <c r="AU62" s="41"/>
      <c r="AV62" s="44"/>
      <c r="AW62" s="41"/>
      <c r="AX62" s="42"/>
      <c r="AY62" s="43"/>
      <c r="AZ62" s="41"/>
      <c r="BA62" s="41"/>
    </row>
    <row r="63" spans="1:53" x14ac:dyDescent="0.25">
      <c r="A63" s="27" t="s">
        <v>391</v>
      </c>
      <c r="B63" s="55" t="s">
        <v>53</v>
      </c>
      <c r="C63" s="49" t="s">
        <v>404</v>
      </c>
      <c r="D63" s="49" t="s">
        <v>405</v>
      </c>
      <c r="E63" s="100" t="s">
        <v>114</v>
      </c>
      <c r="F63" s="30">
        <f>SUMPRODUCT(($A:$A=racers4[[#This Row],[Cat]])*($G:$G&gt;racers4[[#This Row],[2017 ARC Series Points]]))+1</f>
        <v>11</v>
      </c>
      <c r="G63" s="36">
        <f>SUM(O63,P63,R63)</f>
        <v>24</v>
      </c>
      <c r="H63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38</v>
      </c>
      <c r="I63" s="33">
        <v>0</v>
      </c>
      <c r="J63" s="33">
        <v>0</v>
      </c>
      <c r="K63" s="57">
        <v>10</v>
      </c>
      <c r="L63" s="58">
        <v>8</v>
      </c>
      <c r="M63" s="35">
        <v>0</v>
      </c>
      <c r="N63" s="59">
        <v>0</v>
      </c>
      <c r="O63" s="36">
        <f>SUM(Q63,S63,W63,AA63,AL63,AP63)</f>
        <v>20</v>
      </c>
      <c r="P63" s="37">
        <f>SUM(T63,Y63,AB63,AF63,AH63,AJ63,AM63,AR63)</f>
        <v>0</v>
      </c>
      <c r="Q63" s="38">
        <f>SUM(U63,X63,Z63, AC63, AE63, AI63, AK63, AN63, AQ63)</f>
        <v>0</v>
      </c>
      <c r="R63" s="39">
        <f>SUM(V63,AG63,AO63, AD63)</f>
        <v>4</v>
      </c>
      <c r="S63" s="40"/>
      <c r="T63" s="41"/>
      <c r="U63" s="42"/>
      <c r="V63" s="43">
        <v>4</v>
      </c>
      <c r="W63" s="41">
        <v>10</v>
      </c>
      <c r="X63" s="42"/>
      <c r="Y63" s="44"/>
      <c r="Z63" s="43"/>
      <c r="AA63" s="44"/>
      <c r="AB63" s="42"/>
      <c r="AC63" s="41"/>
      <c r="AD63" s="42"/>
      <c r="AE63" s="43"/>
      <c r="AF63" s="44"/>
      <c r="AG63" s="45"/>
      <c r="AH63" s="41"/>
      <c r="AI63" s="43"/>
      <c r="AJ63" s="42"/>
      <c r="AK63" s="44"/>
      <c r="AL63" s="44"/>
      <c r="AM63" s="41"/>
      <c r="AN63" s="42"/>
      <c r="AO63" s="43"/>
      <c r="AP63" s="42">
        <v>10</v>
      </c>
      <c r="AQ63" s="42"/>
      <c r="AR63" s="46"/>
      <c r="AS63" s="41"/>
      <c r="AT63" s="44"/>
      <c r="AU63" s="41"/>
      <c r="AV63" s="44"/>
      <c r="AW63" s="41"/>
      <c r="AX63" s="42"/>
      <c r="AY63" s="43"/>
      <c r="AZ63" s="41"/>
      <c r="BA63" s="41"/>
    </row>
    <row r="64" spans="1:53" x14ac:dyDescent="0.25">
      <c r="A64" s="47" t="s">
        <v>391</v>
      </c>
      <c r="B64" s="48" t="s">
        <v>53</v>
      </c>
      <c r="C64" s="49" t="s">
        <v>416</v>
      </c>
      <c r="D64" s="49" t="s">
        <v>417</v>
      </c>
      <c r="E64" s="307" t="s">
        <v>67</v>
      </c>
      <c r="F64" s="50">
        <f>SUMPRODUCT(($A:$A=racers4[[#This Row],[Cat]])*($G:$G&gt;racers4[[#This Row],[2017 ARC Series Points]]))+1</f>
        <v>12</v>
      </c>
      <c r="G64" s="36">
        <f>SUM(O64,P64,R64)</f>
        <v>20</v>
      </c>
      <c r="H64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26</v>
      </c>
      <c r="I64" s="33">
        <v>0</v>
      </c>
      <c r="J64" s="33">
        <v>0</v>
      </c>
      <c r="K64" s="57">
        <v>6</v>
      </c>
      <c r="L64" s="58">
        <v>0</v>
      </c>
      <c r="M64" s="35">
        <v>0</v>
      </c>
      <c r="N64" s="59">
        <v>0</v>
      </c>
      <c r="O64" s="36">
        <f>SUM(Q64,S64,W64,AA64,AL64,AP64)</f>
        <v>20</v>
      </c>
      <c r="P64" s="37">
        <f>SUM(T64,Y64,AB64,AF64,AH64,AJ64,AM64,AR64)</f>
        <v>0</v>
      </c>
      <c r="Q64" s="38">
        <f>SUM(U64,X64,Z64, AC64, AE64, AI64, AK64, AN64, AQ64)</f>
        <v>20</v>
      </c>
      <c r="R64" s="39">
        <f>SUM(V64,AG64,AO64, AD64)</f>
        <v>0</v>
      </c>
      <c r="S64" s="53"/>
      <c r="T64" s="41"/>
      <c r="U64" s="42"/>
      <c r="V64" s="43"/>
      <c r="W64" s="41"/>
      <c r="X64" s="42"/>
      <c r="Y64" s="54"/>
      <c r="Z64" s="43"/>
      <c r="AA64" s="54"/>
      <c r="AB64" s="42"/>
      <c r="AC64" s="41"/>
      <c r="AD64" s="42"/>
      <c r="AE64" s="42"/>
      <c r="AF64" s="54"/>
      <c r="AG64" s="45"/>
      <c r="AH64" s="41"/>
      <c r="AI64" s="43">
        <v>10</v>
      </c>
      <c r="AJ64" s="42"/>
      <c r="AK64" s="54"/>
      <c r="AL64" s="54"/>
      <c r="AM64" s="41"/>
      <c r="AN64" s="42">
        <v>10</v>
      </c>
      <c r="AO64" s="43"/>
      <c r="AP64" s="42"/>
      <c r="AQ64" s="42"/>
      <c r="AR64" s="46"/>
      <c r="AS64" s="41"/>
      <c r="AT64" s="54"/>
      <c r="AU64" s="41"/>
      <c r="AV64" s="54"/>
      <c r="AW64" s="41"/>
      <c r="AX64" s="42"/>
      <c r="AY64" s="43"/>
      <c r="AZ64" s="41"/>
      <c r="BA64" s="41"/>
    </row>
    <row r="65" spans="1:53" x14ac:dyDescent="0.25">
      <c r="A65" s="27" t="s">
        <v>391</v>
      </c>
      <c r="B65" s="28" t="s">
        <v>53</v>
      </c>
      <c r="C65" s="29" t="s">
        <v>929</v>
      </c>
      <c r="D65" s="29" t="s">
        <v>930</v>
      </c>
      <c r="E65" s="99" t="s">
        <v>84</v>
      </c>
      <c r="F65" s="30">
        <f>SUMPRODUCT(($A:$A=racers4[[#This Row],[Cat]])*($G:$G&gt;racers4[[#This Row],[2017 ARC Series Points]]))+1</f>
        <v>13</v>
      </c>
      <c r="G65" s="31">
        <f>SUM(O65,P65,R65)</f>
        <v>9</v>
      </c>
      <c r="H65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</v>
      </c>
      <c r="I65" s="33">
        <v>0</v>
      </c>
      <c r="J65" s="33">
        <v>0</v>
      </c>
      <c r="K65" s="185">
        <v>0</v>
      </c>
      <c r="L65" s="186">
        <v>0</v>
      </c>
      <c r="M65" s="35">
        <v>0</v>
      </c>
      <c r="N65" s="59">
        <v>0</v>
      </c>
      <c r="O65" s="36">
        <f>SUM(Q65,S65,W65,AA65,AL65,AP65)</f>
        <v>0</v>
      </c>
      <c r="P65" s="37">
        <f>SUM(T65,Y65,AB65,AF65,AH65,AJ65,AM65,AR65)</f>
        <v>2</v>
      </c>
      <c r="Q65" s="38">
        <f>SUM(U65,X65,Z65, AC65, AE65, AI65, AK65, AN65, AQ65)</f>
        <v>0</v>
      </c>
      <c r="R65" s="39">
        <f>SUM(V65,AG65,AO65, AD65)</f>
        <v>7</v>
      </c>
      <c r="S65" s="40"/>
      <c r="T65" s="41"/>
      <c r="U65" s="42"/>
      <c r="V65" s="43"/>
      <c r="W65" s="41"/>
      <c r="X65" s="42"/>
      <c r="Y65" s="44"/>
      <c r="Z65" s="43"/>
      <c r="AA65" s="44"/>
      <c r="AB65" s="42"/>
      <c r="AC65" s="41"/>
      <c r="AD65" s="42"/>
      <c r="AE65" s="42"/>
      <c r="AF65" s="44"/>
      <c r="AG65" s="45">
        <v>1</v>
      </c>
      <c r="AH65" s="41"/>
      <c r="AI65" s="43"/>
      <c r="AJ65" s="42"/>
      <c r="AK65" s="44"/>
      <c r="AL65" s="44"/>
      <c r="AM65" s="41">
        <v>2</v>
      </c>
      <c r="AN65" s="42"/>
      <c r="AO65" s="43">
        <v>6</v>
      </c>
      <c r="AP65" s="42"/>
      <c r="AQ65" s="42"/>
      <c r="AR65" s="46"/>
      <c r="AS65" s="41"/>
      <c r="AT65" s="44"/>
      <c r="AU65" s="41"/>
      <c r="AV65" s="44"/>
      <c r="AW65" s="41"/>
      <c r="AX65" s="42"/>
      <c r="AY65" s="43"/>
      <c r="AZ65" s="41"/>
      <c r="BA65" s="41"/>
    </row>
    <row r="66" spans="1:53" x14ac:dyDescent="0.25">
      <c r="A66" s="27" t="s">
        <v>391</v>
      </c>
      <c r="B66" s="55" t="s">
        <v>53</v>
      </c>
      <c r="C66" s="49" t="s">
        <v>62</v>
      </c>
      <c r="D66" s="49" t="s">
        <v>63</v>
      </c>
      <c r="E66" s="100" t="s">
        <v>905</v>
      </c>
      <c r="F66" s="30">
        <f>SUMPRODUCT(($A:$A=racers4[[#This Row],[Cat]])*($G:$G&gt;racers4[[#This Row],[2017 ARC Series Points]]))+1</f>
        <v>14</v>
      </c>
      <c r="G66" s="36">
        <f>SUM(O66,P66,R66)</f>
        <v>8</v>
      </c>
      <c r="H66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8</v>
      </c>
      <c r="I66" s="33">
        <v>0</v>
      </c>
      <c r="J66" s="33">
        <v>0</v>
      </c>
      <c r="K66" s="57">
        <v>0</v>
      </c>
      <c r="L66" s="58">
        <v>0</v>
      </c>
      <c r="M66" s="35">
        <v>0</v>
      </c>
      <c r="N66" s="59">
        <v>0</v>
      </c>
      <c r="O66" s="36">
        <f>SUM(Q66,S66,W66,AA66,AL66,AP66)</f>
        <v>8</v>
      </c>
      <c r="P66" s="37">
        <f>SUM(T66,Y66,AB66,AF66,AH66,AJ66,AM66,AR66)</f>
        <v>0</v>
      </c>
      <c r="Q66" s="38">
        <f>SUM(U66,X66,Z66, AC66, AE66, AI66, AK66, AN66, AQ66)</f>
        <v>0</v>
      </c>
      <c r="R66" s="39">
        <f>SUM(V66,AG66,AO66, AD66)</f>
        <v>0</v>
      </c>
      <c r="S66" s="40"/>
      <c r="T66" s="41"/>
      <c r="U66" s="42"/>
      <c r="V66" s="43"/>
      <c r="W66" s="41"/>
      <c r="X66" s="42"/>
      <c r="Y66" s="44"/>
      <c r="Z66" s="43"/>
      <c r="AA66" s="44"/>
      <c r="AB66" s="42"/>
      <c r="AC66" s="41"/>
      <c r="AD66" s="42"/>
      <c r="AE66" s="43"/>
      <c r="AF66" s="44"/>
      <c r="AG66" s="45"/>
      <c r="AH66" s="41"/>
      <c r="AI66" s="43"/>
      <c r="AJ66" s="42"/>
      <c r="AK66" s="44"/>
      <c r="AL66" s="44">
        <v>8</v>
      </c>
      <c r="AM66" s="41"/>
      <c r="AN66" s="42"/>
      <c r="AO66" s="43"/>
      <c r="AP66" s="42"/>
      <c r="AQ66" s="42"/>
      <c r="AR66" s="46"/>
      <c r="AS66" s="41"/>
      <c r="AT66" s="44"/>
      <c r="AU66" s="41"/>
      <c r="AV66" s="44"/>
      <c r="AW66" s="41"/>
      <c r="AX66" s="42"/>
      <c r="AY66" s="43"/>
      <c r="AZ66" s="41"/>
      <c r="BA66" s="41"/>
    </row>
    <row r="67" spans="1:53" x14ac:dyDescent="0.25">
      <c r="A67" s="27" t="s">
        <v>391</v>
      </c>
      <c r="B67" s="55" t="s">
        <v>53</v>
      </c>
      <c r="C67" s="49" t="s">
        <v>553</v>
      </c>
      <c r="D67" s="49" t="s">
        <v>554</v>
      </c>
      <c r="E67" s="100" t="s">
        <v>123</v>
      </c>
      <c r="F67" s="30">
        <f>SUMPRODUCT(($A:$A=racers4[[#This Row],[Cat]])*($G:$G&gt;racers4[[#This Row],[2017 ARC Series Points]]))+1</f>
        <v>14</v>
      </c>
      <c r="G67" s="36">
        <f>SUM(O67,P67,R67)</f>
        <v>8</v>
      </c>
      <c r="H67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40</v>
      </c>
      <c r="I67" s="33">
        <v>0</v>
      </c>
      <c r="J67" s="33">
        <v>0</v>
      </c>
      <c r="K67" s="57">
        <v>34</v>
      </c>
      <c r="L67" s="58">
        <v>0</v>
      </c>
      <c r="M67" s="35">
        <v>0</v>
      </c>
      <c r="N67" s="59">
        <v>0</v>
      </c>
      <c r="O67" s="36">
        <f>SUM(Q67,S67,W67,AA67,AL67,AP67)</f>
        <v>6</v>
      </c>
      <c r="P67" s="37">
        <f>SUM(T67,Y67,AB67,AF67,AH67,AJ67,AM67,AR67)</f>
        <v>0</v>
      </c>
      <c r="Q67" s="38">
        <f>SUM(U67,X67,Z67, AC67, AE67, AI67, AK67, AN67, AQ67)</f>
        <v>6</v>
      </c>
      <c r="R67" s="39">
        <f>SUM(V67,AG67,AO67, AD67)</f>
        <v>2</v>
      </c>
      <c r="S67" s="40"/>
      <c r="T67" s="41"/>
      <c r="U67" s="42">
        <v>6</v>
      </c>
      <c r="V67" s="43">
        <v>2</v>
      </c>
      <c r="W67" s="41"/>
      <c r="X67" s="42"/>
      <c r="Y67" s="44"/>
      <c r="Z67" s="43"/>
      <c r="AA67" s="44"/>
      <c r="AB67" s="42"/>
      <c r="AC67" s="41"/>
      <c r="AD67" s="42"/>
      <c r="AE67" s="43"/>
      <c r="AF67" s="44"/>
      <c r="AG67" s="45"/>
      <c r="AH67" s="41"/>
      <c r="AI67" s="43"/>
      <c r="AJ67" s="42"/>
      <c r="AK67" s="44"/>
      <c r="AL67" s="44"/>
      <c r="AM67" s="41"/>
      <c r="AN67" s="42"/>
      <c r="AO67" s="43"/>
      <c r="AP67" s="42"/>
      <c r="AQ67" s="42"/>
      <c r="AR67" s="46"/>
      <c r="AS67" s="41"/>
      <c r="AT67" s="44"/>
      <c r="AU67" s="41"/>
      <c r="AV67" s="44"/>
      <c r="AW67" s="41"/>
      <c r="AX67" s="42"/>
      <c r="AY67" s="43"/>
      <c r="AZ67" s="41"/>
      <c r="BA67" s="41"/>
    </row>
    <row r="68" spans="1:53" x14ac:dyDescent="0.25">
      <c r="A68" s="27" t="s">
        <v>391</v>
      </c>
      <c r="B68" s="61" t="s">
        <v>53</v>
      </c>
      <c r="C68" s="62" t="s">
        <v>608</v>
      </c>
      <c r="D68" s="62" t="s">
        <v>601</v>
      </c>
      <c r="E68" s="101" t="s">
        <v>70</v>
      </c>
      <c r="F68" s="30">
        <f>SUMPRODUCT(($A:$A=racers4[[#This Row],[Cat]])*($G:$G&gt;racers4[[#This Row],[2017 ARC Series Points]]))+1</f>
        <v>14</v>
      </c>
      <c r="G68" s="31">
        <f>SUM(O68,P68,R68)</f>
        <v>8</v>
      </c>
      <c r="H68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8</v>
      </c>
      <c r="I68" s="33">
        <v>0</v>
      </c>
      <c r="J68" s="65">
        <v>0</v>
      </c>
      <c r="K68" s="185">
        <v>0</v>
      </c>
      <c r="L68" s="186">
        <v>0</v>
      </c>
      <c r="M68" s="35">
        <v>0</v>
      </c>
      <c r="N68" s="59">
        <v>0</v>
      </c>
      <c r="O68" s="36">
        <f>SUM(Q68,S68,W68,AA68,AL68,AP68)</f>
        <v>8</v>
      </c>
      <c r="P68" s="37">
        <f>SUM(T68,Y68,AB68,AF68,AH68,AJ68,AM68,AR68)</f>
        <v>0</v>
      </c>
      <c r="Q68" s="38">
        <f>SUM(U68,X68,Z68, AC68, AE68, AI68, AK68, AN68, AQ68)</f>
        <v>8</v>
      </c>
      <c r="R68" s="39">
        <f>SUM(V68,AG68,AO68, AD68)</f>
        <v>0</v>
      </c>
      <c r="S68" s="40"/>
      <c r="T68" s="41"/>
      <c r="U68" s="42"/>
      <c r="V68" s="43"/>
      <c r="W68" s="41"/>
      <c r="X68" s="42"/>
      <c r="Y68" s="44"/>
      <c r="Z68" s="43"/>
      <c r="AA68" s="44"/>
      <c r="AB68" s="42"/>
      <c r="AC68" s="41"/>
      <c r="AD68" s="42"/>
      <c r="AE68" s="42"/>
      <c r="AF68" s="44"/>
      <c r="AG68" s="45"/>
      <c r="AH68" s="41"/>
      <c r="AI68" s="43"/>
      <c r="AJ68" s="42"/>
      <c r="AK68" s="44"/>
      <c r="AL68" s="44"/>
      <c r="AM68" s="41"/>
      <c r="AN68" s="42"/>
      <c r="AO68" s="43"/>
      <c r="AP68" s="42"/>
      <c r="AQ68" s="42">
        <v>8</v>
      </c>
      <c r="AR68" s="46"/>
      <c r="AS68" s="41"/>
      <c r="AT68" s="44"/>
      <c r="AU68" s="41"/>
      <c r="AV68" s="44"/>
      <c r="AW68" s="41"/>
      <c r="AX68" s="42"/>
      <c r="AY68" s="43"/>
      <c r="AZ68" s="41"/>
      <c r="BA68" s="41"/>
    </row>
    <row r="69" spans="1:53" x14ac:dyDescent="0.25">
      <c r="A69" s="27" t="s">
        <v>391</v>
      </c>
      <c r="B69" s="28" t="s">
        <v>53</v>
      </c>
      <c r="C69" s="29" t="s">
        <v>924</v>
      </c>
      <c r="D69" s="29" t="s">
        <v>923</v>
      </c>
      <c r="E69" s="99" t="s">
        <v>148</v>
      </c>
      <c r="F69" s="30">
        <f>SUMPRODUCT(($A:$A=racers4[[#This Row],[Cat]])*($G:$G&gt;racers4[[#This Row],[2017 ARC Series Points]]))+1</f>
        <v>17</v>
      </c>
      <c r="G69" s="31">
        <f>SUM(O69,P69,R69)</f>
        <v>6</v>
      </c>
      <c r="H69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6</v>
      </c>
      <c r="I69" s="33">
        <v>0</v>
      </c>
      <c r="J69" s="33">
        <v>0</v>
      </c>
      <c r="K69" s="185">
        <v>0</v>
      </c>
      <c r="L69" s="186">
        <v>0</v>
      </c>
      <c r="M69" s="35">
        <v>0</v>
      </c>
      <c r="N69" s="59">
        <v>0</v>
      </c>
      <c r="O69" s="36">
        <f>SUM(Q69,S69,W69,AA69,AL69,AP69)</f>
        <v>0</v>
      </c>
      <c r="P69" s="37">
        <f>SUM(T69,Y69,AB69,AF69,AH69,AJ69,AM69,AR69)</f>
        <v>6</v>
      </c>
      <c r="Q69" s="38">
        <f>SUM(U69,X69,Z69, AC69, AE69, AI69, AK69, AN69, AQ69)</f>
        <v>0</v>
      </c>
      <c r="R69" s="39">
        <f>SUM(V69,AG69,AO69, AD69)</f>
        <v>0</v>
      </c>
      <c r="S69" s="40"/>
      <c r="T69" s="41"/>
      <c r="U69" s="42"/>
      <c r="V69" s="43"/>
      <c r="W69" s="41"/>
      <c r="X69" s="42"/>
      <c r="Y69" s="44"/>
      <c r="Z69" s="43"/>
      <c r="AA69" s="44"/>
      <c r="AB69" s="42"/>
      <c r="AC69" s="41"/>
      <c r="AD69" s="42"/>
      <c r="AE69" s="42"/>
      <c r="AF69" s="44">
        <v>6</v>
      </c>
      <c r="AG69" s="45"/>
      <c r="AH69" s="41"/>
      <c r="AI69" s="43"/>
      <c r="AJ69" s="42"/>
      <c r="AK69" s="44"/>
      <c r="AL69" s="44"/>
      <c r="AM69" s="41"/>
      <c r="AN69" s="42"/>
      <c r="AO69" s="43"/>
      <c r="AP69" s="42"/>
      <c r="AQ69" s="42"/>
      <c r="AR69" s="46"/>
      <c r="AS69" s="41"/>
      <c r="AT69" s="44"/>
      <c r="AU69" s="41"/>
      <c r="AV69" s="44"/>
      <c r="AW69" s="41"/>
      <c r="AX69" s="42"/>
      <c r="AY69" s="43"/>
      <c r="AZ69" s="41"/>
      <c r="BA69" s="41"/>
    </row>
    <row r="70" spans="1:53" x14ac:dyDescent="0.25">
      <c r="A70" s="47" t="s">
        <v>391</v>
      </c>
      <c r="B70" s="48" t="s">
        <v>53</v>
      </c>
      <c r="C70" s="49" t="s">
        <v>402</v>
      </c>
      <c r="D70" s="49" t="s">
        <v>403</v>
      </c>
      <c r="E70" s="100" t="s">
        <v>67</v>
      </c>
      <c r="F70" s="30">
        <f>SUMPRODUCT(($A:$A=racers4[[#This Row],[Cat]])*($G:$G&gt;racers4[[#This Row],[2017 ARC Series Points]]))+1</f>
        <v>18</v>
      </c>
      <c r="G70" s="36">
        <f>SUM(O70,P70,R70)</f>
        <v>0</v>
      </c>
      <c r="H70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20</v>
      </c>
      <c r="I70" s="51">
        <v>0</v>
      </c>
      <c r="J70" s="51">
        <v>0</v>
      </c>
      <c r="K70" s="57">
        <v>20</v>
      </c>
      <c r="L70" s="58">
        <v>0</v>
      </c>
      <c r="M70" s="52">
        <v>0</v>
      </c>
      <c r="N70" s="66">
        <v>0</v>
      </c>
      <c r="O70" s="36">
        <f>SUM(Q70,S70,W70,AA70,AL70,AP70)</f>
        <v>0</v>
      </c>
      <c r="P70" s="37">
        <f>SUM(T70,Y70,AB70,AF70,AH70,AJ70,AM70,AR70)</f>
        <v>0</v>
      </c>
      <c r="Q70" s="38">
        <f>SUM(U70,X70,Z70, AC70, AE70, AI70, AK70, AN70, AQ70)</f>
        <v>0</v>
      </c>
      <c r="R70" s="39">
        <f>SUM(V70,AG70,AO70, AD70)</f>
        <v>0</v>
      </c>
      <c r="S70" s="53"/>
      <c r="T70" s="41"/>
      <c r="U70" s="42"/>
      <c r="V70" s="43"/>
      <c r="W70" s="41"/>
      <c r="X70" s="42"/>
      <c r="Y70" s="54"/>
      <c r="Z70" s="43"/>
      <c r="AA70" s="54"/>
      <c r="AB70" s="42"/>
      <c r="AC70" s="41"/>
      <c r="AD70" s="42"/>
      <c r="AE70" s="42"/>
      <c r="AF70" s="54"/>
      <c r="AG70" s="45"/>
      <c r="AH70" s="41"/>
      <c r="AI70" s="43"/>
      <c r="AJ70" s="42"/>
      <c r="AK70" s="54"/>
      <c r="AL70" s="54"/>
      <c r="AM70" s="41"/>
      <c r="AN70" s="42"/>
      <c r="AO70" s="43"/>
      <c r="AP70" s="42"/>
      <c r="AQ70" s="42"/>
      <c r="AR70" s="46"/>
      <c r="AS70" s="41"/>
      <c r="AT70" s="54"/>
      <c r="AU70" s="41"/>
      <c r="AV70" s="54"/>
      <c r="AW70" s="41"/>
      <c r="AX70" s="42"/>
      <c r="AY70" s="43"/>
      <c r="AZ70" s="41"/>
      <c r="BA70" s="41"/>
    </row>
    <row r="71" spans="1:53" x14ac:dyDescent="0.25">
      <c r="A71" s="27" t="s">
        <v>391</v>
      </c>
      <c r="B71" s="55" t="s">
        <v>53</v>
      </c>
      <c r="C71" s="49" t="s">
        <v>242</v>
      </c>
      <c r="D71" s="49" t="s">
        <v>243</v>
      </c>
      <c r="E71" s="100" t="s">
        <v>67</v>
      </c>
      <c r="F71" s="30">
        <f>SUMPRODUCT(($A:$A=racers4[[#This Row],[Cat]])*($G:$G&gt;racers4[[#This Row],[2017 ARC Series Points]]))+1</f>
        <v>18</v>
      </c>
      <c r="G71" s="36">
        <f>SUM(O71,P71,R71)</f>
        <v>0</v>
      </c>
      <c r="H71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60</v>
      </c>
      <c r="I71" s="33">
        <v>0</v>
      </c>
      <c r="J71" s="33">
        <v>0</v>
      </c>
      <c r="K71" s="57">
        <v>43</v>
      </c>
      <c r="L71" s="58">
        <v>22</v>
      </c>
      <c r="M71" s="35">
        <v>0</v>
      </c>
      <c r="N71" s="59">
        <v>0</v>
      </c>
      <c r="O71" s="36">
        <f>SUM(Q71,S71,W71,AA71,AL71,AP71)</f>
        <v>0</v>
      </c>
      <c r="P71" s="37">
        <f>SUM(T71,Y71,AB71,AF71,AH71,AJ71,AM71,AR71)</f>
        <v>0</v>
      </c>
      <c r="Q71" s="38">
        <f>SUM(U71,X71,Z71, AC71, AE71, AI71, AK71, AN71, AQ71)</f>
        <v>0</v>
      </c>
      <c r="R71" s="39">
        <f>SUM(V71,AG71,AO71, AD71)</f>
        <v>0</v>
      </c>
      <c r="S71" s="40"/>
      <c r="T71" s="41"/>
      <c r="U71" s="42"/>
      <c r="V71" s="43"/>
      <c r="W71" s="41"/>
      <c r="X71" s="42"/>
      <c r="Y71" s="44"/>
      <c r="Z71" s="43"/>
      <c r="AA71" s="44"/>
      <c r="AB71" s="42"/>
      <c r="AC71" s="41"/>
      <c r="AD71" s="42"/>
      <c r="AE71" s="43"/>
      <c r="AF71" s="44"/>
      <c r="AG71" s="45"/>
      <c r="AH71" s="41"/>
      <c r="AI71" s="43"/>
      <c r="AJ71" s="42"/>
      <c r="AK71" s="44"/>
      <c r="AL71" s="44"/>
      <c r="AM71" s="41"/>
      <c r="AN71" s="42"/>
      <c r="AO71" s="43"/>
      <c r="AP71" s="42"/>
      <c r="AQ71" s="42"/>
      <c r="AR71" s="46"/>
      <c r="AS71" s="41"/>
      <c r="AT71" s="44"/>
      <c r="AU71" s="41"/>
      <c r="AV71" s="44"/>
      <c r="AW71" s="41"/>
      <c r="AX71" s="42"/>
      <c r="AY71" s="43"/>
      <c r="AZ71" s="41"/>
      <c r="BA71" s="41"/>
    </row>
    <row r="72" spans="1:53" x14ac:dyDescent="0.25">
      <c r="A72" s="27" t="s">
        <v>391</v>
      </c>
      <c r="B72" s="55" t="s">
        <v>53</v>
      </c>
      <c r="C72" s="49" t="s">
        <v>392</v>
      </c>
      <c r="D72" s="49" t="s">
        <v>393</v>
      </c>
      <c r="E72" s="100" t="s">
        <v>141</v>
      </c>
      <c r="F72" s="30">
        <f>SUMPRODUCT(($A:$A=racers4[[#This Row],[Cat]])*($G:$G&gt;racers4[[#This Row],[2017 ARC Series Points]]))+1</f>
        <v>18</v>
      </c>
      <c r="G72" s="36">
        <f>SUM(O72,P72,R72)</f>
        <v>0</v>
      </c>
      <c r="H72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37</v>
      </c>
      <c r="I72" s="33">
        <v>0</v>
      </c>
      <c r="J72" s="33">
        <v>0</v>
      </c>
      <c r="K72" s="57">
        <v>25</v>
      </c>
      <c r="L72" s="58">
        <v>12</v>
      </c>
      <c r="M72" s="35">
        <v>0</v>
      </c>
      <c r="N72" s="59">
        <v>0</v>
      </c>
      <c r="O72" s="36">
        <f>SUM(Q72,S72,W72,AA72,AL72,AP72)</f>
        <v>0</v>
      </c>
      <c r="P72" s="37">
        <f>SUM(T72,Y72,AB72,AF72,AH72,AJ72,AM72,AR72)</f>
        <v>0</v>
      </c>
      <c r="Q72" s="38">
        <f>SUM(U72,X72,Z72, AC72, AE72, AI72, AK72, AN72, AQ72)</f>
        <v>0</v>
      </c>
      <c r="R72" s="39">
        <f>SUM(V72,AG72,AO72, AD72)</f>
        <v>0</v>
      </c>
      <c r="S72" s="40"/>
      <c r="T72" s="41"/>
      <c r="U72" s="42"/>
      <c r="V72" s="43"/>
      <c r="W72" s="41"/>
      <c r="X72" s="42"/>
      <c r="Y72" s="44"/>
      <c r="Z72" s="43"/>
      <c r="AA72" s="44"/>
      <c r="AB72" s="42"/>
      <c r="AC72" s="41"/>
      <c r="AD72" s="42"/>
      <c r="AE72" s="43"/>
      <c r="AF72" s="44"/>
      <c r="AG72" s="45"/>
      <c r="AH72" s="41"/>
      <c r="AI72" s="43"/>
      <c r="AJ72" s="42"/>
      <c r="AK72" s="44"/>
      <c r="AL72" s="44"/>
      <c r="AM72" s="41"/>
      <c r="AN72" s="42"/>
      <c r="AO72" s="43"/>
      <c r="AP72" s="42"/>
      <c r="AQ72" s="42"/>
      <c r="AR72" s="46"/>
      <c r="AS72" s="41"/>
      <c r="AT72" s="44"/>
      <c r="AU72" s="41"/>
      <c r="AV72" s="44"/>
      <c r="AW72" s="41"/>
      <c r="AX72" s="42"/>
      <c r="AY72" s="43"/>
      <c r="AZ72" s="41"/>
      <c r="BA72" s="41"/>
    </row>
    <row r="73" spans="1:53" x14ac:dyDescent="0.25">
      <c r="A73" s="27" t="s">
        <v>391</v>
      </c>
      <c r="B73" s="55" t="s">
        <v>53</v>
      </c>
      <c r="C73" s="49" t="s">
        <v>414</v>
      </c>
      <c r="D73" s="49" t="s">
        <v>415</v>
      </c>
      <c r="E73" s="100" t="s">
        <v>107</v>
      </c>
      <c r="F73" s="50">
        <f>SUMPRODUCT(($A:$A=racers4[[#This Row],[Cat]])*($G:$G&gt;racers4[[#This Row],[2017 ARC Series Points]]))+1</f>
        <v>18</v>
      </c>
      <c r="G73" s="36">
        <f>SUM(O73,P73,R73)</f>
        <v>0</v>
      </c>
      <c r="H73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12</v>
      </c>
      <c r="I73" s="33">
        <v>0</v>
      </c>
      <c r="J73" s="33">
        <v>0</v>
      </c>
      <c r="K73" s="57">
        <v>0</v>
      </c>
      <c r="L73" s="58">
        <v>12</v>
      </c>
      <c r="M73" s="35">
        <v>0</v>
      </c>
      <c r="N73" s="59">
        <v>0</v>
      </c>
      <c r="O73" s="36">
        <f>SUM(Q73,S73,W73,AA73,AL73,AP73)</f>
        <v>0</v>
      </c>
      <c r="P73" s="37">
        <f>SUM(T73,Y73,AB73,AF73,AH73,AJ73,AM73,AR73)</f>
        <v>0</v>
      </c>
      <c r="Q73" s="38">
        <f>SUM(U73,X73,Z73, AC73, AE73, AI73, AK73, AN73, AQ73)</f>
        <v>0</v>
      </c>
      <c r="R73" s="39">
        <f>SUM(V73,AG73,AO73, AD73)</f>
        <v>0</v>
      </c>
      <c r="S73" s="53"/>
      <c r="T73" s="41"/>
      <c r="U73" s="42"/>
      <c r="V73" s="43"/>
      <c r="W73" s="41"/>
      <c r="X73" s="42"/>
      <c r="Y73" s="54"/>
      <c r="Z73" s="43"/>
      <c r="AA73" s="54"/>
      <c r="AB73" s="42"/>
      <c r="AC73" s="41"/>
      <c r="AD73" s="42"/>
      <c r="AE73" s="42"/>
      <c r="AF73" s="54"/>
      <c r="AG73" s="45"/>
      <c r="AH73" s="41"/>
      <c r="AI73" s="43"/>
      <c r="AJ73" s="42"/>
      <c r="AK73" s="54"/>
      <c r="AL73" s="54"/>
      <c r="AM73" s="41"/>
      <c r="AN73" s="42"/>
      <c r="AO73" s="43"/>
      <c r="AP73" s="42"/>
      <c r="AQ73" s="42"/>
      <c r="AR73" s="46"/>
      <c r="AS73" s="41"/>
      <c r="AT73" s="54"/>
      <c r="AU73" s="41"/>
      <c r="AV73" s="54"/>
      <c r="AW73" s="41"/>
      <c r="AX73" s="42"/>
      <c r="AY73" s="43"/>
      <c r="AZ73" s="41"/>
      <c r="BA73" s="41"/>
    </row>
    <row r="74" spans="1:53" x14ac:dyDescent="0.25">
      <c r="A74" s="27" t="s">
        <v>391</v>
      </c>
      <c r="B74" s="55" t="s">
        <v>53</v>
      </c>
      <c r="C74" s="49" t="s">
        <v>420</v>
      </c>
      <c r="D74" s="49" t="s">
        <v>421</v>
      </c>
      <c r="E74" s="100" t="s">
        <v>123</v>
      </c>
      <c r="F74" s="30">
        <f>SUMPRODUCT(($A:$A=racers4[[#This Row],[Cat]])*($G:$G&gt;racers4[[#This Row],[2017 ARC Series Points]]))+1</f>
        <v>18</v>
      </c>
      <c r="G74" s="36">
        <f>SUM(O74,P74,R74)</f>
        <v>0</v>
      </c>
      <c r="H74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74" s="33">
        <v>0</v>
      </c>
      <c r="J74" s="33">
        <v>0</v>
      </c>
      <c r="K74" s="57">
        <v>0</v>
      </c>
      <c r="L74" s="58">
        <v>0</v>
      </c>
      <c r="M74" s="35">
        <v>0</v>
      </c>
      <c r="N74" s="59">
        <v>0</v>
      </c>
      <c r="O74" s="36">
        <f>SUM(Q74,S74,W74,AA74,AL74,AP74)</f>
        <v>0</v>
      </c>
      <c r="P74" s="37">
        <f>SUM(T74,Y74,AB74,AF74,AH74,AJ74,AM74,AR74)</f>
        <v>0</v>
      </c>
      <c r="Q74" s="38">
        <f>SUM(U74,X74,Z74, AC74, AE74, AI74, AK74, AN74, AQ74)</f>
        <v>0</v>
      </c>
      <c r="R74" s="39">
        <f>SUM(V74,AG74,AO74, AD74)</f>
        <v>0</v>
      </c>
      <c r="S74" s="40"/>
      <c r="T74" s="41"/>
      <c r="U74" s="42"/>
      <c r="V74" s="43"/>
      <c r="W74" s="41"/>
      <c r="X74" s="42"/>
      <c r="Y74" s="44"/>
      <c r="Z74" s="43"/>
      <c r="AA74" s="44"/>
      <c r="AB74" s="42"/>
      <c r="AC74" s="41"/>
      <c r="AD74" s="42"/>
      <c r="AE74" s="43"/>
      <c r="AF74" s="44"/>
      <c r="AG74" s="45"/>
      <c r="AH74" s="41"/>
      <c r="AI74" s="43"/>
      <c r="AJ74" s="42"/>
      <c r="AK74" s="44"/>
      <c r="AL74" s="44"/>
      <c r="AM74" s="41"/>
      <c r="AN74" s="42"/>
      <c r="AO74" s="43"/>
      <c r="AP74" s="42"/>
      <c r="AQ74" s="42"/>
      <c r="AR74" s="46"/>
      <c r="AS74" s="41"/>
      <c r="AT74" s="44"/>
      <c r="AU74" s="41"/>
      <c r="AV74" s="44"/>
      <c r="AW74" s="41"/>
      <c r="AX74" s="42"/>
      <c r="AY74" s="43"/>
      <c r="AZ74" s="41"/>
      <c r="BA74" s="41"/>
    </row>
    <row r="75" spans="1:53" x14ac:dyDescent="0.25">
      <c r="A75" s="27" t="s">
        <v>391</v>
      </c>
      <c r="B75" s="55" t="s">
        <v>53</v>
      </c>
      <c r="C75" s="49" t="s">
        <v>562</v>
      </c>
      <c r="D75" s="49" t="s">
        <v>563</v>
      </c>
      <c r="E75" s="100" t="s">
        <v>114</v>
      </c>
      <c r="F75" s="30">
        <f>SUMPRODUCT(($A:$A=racers4[[#This Row],[Cat]])*($G:$G&gt;racers4[[#This Row],[2017 ARC Series Points]]))+1</f>
        <v>18</v>
      </c>
      <c r="G75" s="31">
        <f>SUM(O75,P75,R75)</f>
        <v>0</v>
      </c>
      <c r="H75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75" s="33">
        <v>0</v>
      </c>
      <c r="J75" s="33">
        <v>0</v>
      </c>
      <c r="K75" s="185">
        <v>0</v>
      </c>
      <c r="L75" s="186">
        <v>0</v>
      </c>
      <c r="M75" s="35">
        <v>0</v>
      </c>
      <c r="N75" s="59">
        <v>0</v>
      </c>
      <c r="O75" s="36">
        <f>SUM(Q75,S75,W75,AA75,AL75,AP75)</f>
        <v>0</v>
      </c>
      <c r="P75" s="37">
        <f>SUM(T75,Y75,AB75,AF75,AH75,AJ75,AM75,AR75)</f>
        <v>0</v>
      </c>
      <c r="Q75" s="38">
        <f>SUM(U75,X75,Z75, AC75, AE75, AI75, AK75, AN75, AQ75)</f>
        <v>0</v>
      </c>
      <c r="R75" s="39">
        <f>SUM(V75,AG75,AO75, AD75)</f>
        <v>0</v>
      </c>
      <c r="S75" s="40"/>
      <c r="T75" s="41"/>
      <c r="U75" s="42"/>
      <c r="V75" s="43"/>
      <c r="W75" s="41"/>
      <c r="X75" s="42"/>
      <c r="Y75" s="44"/>
      <c r="Z75" s="43"/>
      <c r="AA75" s="44"/>
      <c r="AB75" s="42"/>
      <c r="AC75" s="41"/>
      <c r="AD75" s="42"/>
      <c r="AE75" s="42"/>
      <c r="AF75" s="44"/>
      <c r="AG75" s="45"/>
      <c r="AH75" s="41"/>
      <c r="AI75" s="43"/>
      <c r="AJ75" s="42"/>
      <c r="AK75" s="44"/>
      <c r="AL75" s="44"/>
      <c r="AM75" s="41"/>
      <c r="AN75" s="42"/>
      <c r="AO75" s="43"/>
      <c r="AP75" s="42"/>
      <c r="AQ75" s="42"/>
      <c r="AR75" s="46"/>
      <c r="AS75" s="41"/>
      <c r="AT75" s="44"/>
      <c r="AU75" s="41"/>
      <c r="AV75" s="44"/>
      <c r="AW75" s="41"/>
      <c r="AX75" s="42"/>
      <c r="AY75" s="43"/>
      <c r="AZ75" s="41"/>
      <c r="BA75" s="41"/>
    </row>
    <row r="76" spans="1:53" x14ac:dyDescent="0.25">
      <c r="A76" s="27" t="s">
        <v>391</v>
      </c>
      <c r="B76" s="28" t="s">
        <v>53</v>
      </c>
      <c r="C76" s="29" t="s">
        <v>806</v>
      </c>
      <c r="D76" s="29" t="s">
        <v>807</v>
      </c>
      <c r="E76" s="99" t="s">
        <v>70</v>
      </c>
      <c r="F76" s="30">
        <f>SUMPRODUCT(($A:$A=racers4[[#This Row],[Cat]])*($G:$G&gt;racers4[[#This Row],[2017 ARC Series Points]]))+1</f>
        <v>18</v>
      </c>
      <c r="G76" s="31">
        <f>SUM(O76,P76,R76)</f>
        <v>0</v>
      </c>
      <c r="H76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76" s="33">
        <v>0</v>
      </c>
      <c r="J76" s="33">
        <v>0</v>
      </c>
      <c r="K76" s="185">
        <v>0</v>
      </c>
      <c r="L76" s="186">
        <v>0</v>
      </c>
      <c r="M76" s="35">
        <v>0</v>
      </c>
      <c r="N76" s="59">
        <v>0</v>
      </c>
      <c r="O76" s="36">
        <f>SUM(Q76,S76,W76,AA76,AL76,AP76)</f>
        <v>0</v>
      </c>
      <c r="P76" s="37">
        <f>SUM(T76,Y76,AB76,AF76,AH76,AJ76,AM76,AR76)</f>
        <v>0</v>
      </c>
      <c r="Q76" s="38">
        <f>SUM(U76,X76,Z76, AC76, AE76, AI76, AK76, AN76, AQ76)</f>
        <v>0</v>
      </c>
      <c r="R76" s="39">
        <f>SUM(V76,AG76,AO76, AD76)</f>
        <v>0</v>
      </c>
      <c r="S76" s="40"/>
      <c r="T76" s="41"/>
      <c r="U76" s="42"/>
      <c r="V76" s="43"/>
      <c r="W76" s="41"/>
      <c r="X76" s="42"/>
      <c r="Y76" s="44"/>
      <c r="Z76" s="43"/>
      <c r="AA76" s="44"/>
      <c r="AB76" s="42"/>
      <c r="AC76" s="41"/>
      <c r="AD76" s="42"/>
      <c r="AE76" s="42"/>
      <c r="AF76" s="44"/>
      <c r="AG76" s="45"/>
      <c r="AH76" s="41"/>
      <c r="AI76" s="43"/>
      <c r="AJ76" s="42"/>
      <c r="AK76" s="44"/>
      <c r="AL76" s="44"/>
      <c r="AM76" s="41"/>
      <c r="AN76" s="42"/>
      <c r="AO76" s="43"/>
      <c r="AP76" s="42"/>
      <c r="AQ76" s="42"/>
      <c r="AR76" s="46"/>
      <c r="AS76" s="41"/>
      <c r="AT76" s="44"/>
      <c r="AU76" s="41"/>
      <c r="AV76" s="44"/>
      <c r="AW76" s="41"/>
      <c r="AX76" s="42"/>
      <c r="AY76" s="43"/>
      <c r="AZ76" s="41"/>
      <c r="BA76" s="41"/>
    </row>
    <row r="77" spans="1:53" x14ac:dyDescent="0.25">
      <c r="A77" s="27" t="s">
        <v>391</v>
      </c>
      <c r="B77" s="28" t="s">
        <v>53</v>
      </c>
      <c r="C77" s="29" t="s">
        <v>875</v>
      </c>
      <c r="D77" s="29" t="s">
        <v>876</v>
      </c>
      <c r="E77" s="99" t="s">
        <v>114</v>
      </c>
      <c r="F77" s="30">
        <f>SUMPRODUCT(($A:$A=racers4[[#This Row],[Cat]])*($G:$G&gt;racers4[[#This Row],[2017 ARC Series Points]]))+1</f>
        <v>18</v>
      </c>
      <c r="G77" s="31">
        <f>SUM(O77,P77,R77)</f>
        <v>0</v>
      </c>
      <c r="H77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77" s="33">
        <v>0</v>
      </c>
      <c r="J77" s="33">
        <v>0</v>
      </c>
      <c r="K77" s="185">
        <v>0</v>
      </c>
      <c r="L77" s="186">
        <v>0</v>
      </c>
      <c r="M77" s="35">
        <v>0</v>
      </c>
      <c r="N77" s="59">
        <v>0</v>
      </c>
      <c r="O77" s="36">
        <f>SUM(Q77,S77,W77,AA77,AL77,AP77)</f>
        <v>0</v>
      </c>
      <c r="P77" s="37">
        <f>SUM(T77,Y77,AB77,AF77,AH77,AJ77,AM77,AR77)</f>
        <v>0</v>
      </c>
      <c r="Q77" s="38">
        <f>SUM(U77,X77,Z77, AC77, AE77, AI77, AK77, AN77, AQ77)</f>
        <v>0</v>
      </c>
      <c r="R77" s="39">
        <f>SUM(V77,AG77,AO77, AD77)</f>
        <v>0</v>
      </c>
      <c r="S77" s="40"/>
      <c r="T77" s="41"/>
      <c r="U77" s="42"/>
      <c r="V77" s="43"/>
      <c r="W77" s="41"/>
      <c r="X77" s="42"/>
      <c r="Y77" s="44"/>
      <c r="Z77" s="43"/>
      <c r="AA77" s="44"/>
      <c r="AB77" s="42"/>
      <c r="AC77" s="41"/>
      <c r="AD77" s="42"/>
      <c r="AE77" s="42"/>
      <c r="AF77" s="44"/>
      <c r="AG77" s="45"/>
      <c r="AH77" s="41"/>
      <c r="AI77" s="43"/>
      <c r="AJ77" s="42"/>
      <c r="AK77" s="44"/>
      <c r="AL77" s="44"/>
      <c r="AM77" s="41"/>
      <c r="AN77" s="42"/>
      <c r="AO77" s="43"/>
      <c r="AP77" s="42"/>
      <c r="AQ77" s="42"/>
      <c r="AR77" s="46"/>
      <c r="AS77" s="41"/>
      <c r="AT77" s="44"/>
      <c r="AU77" s="41"/>
      <c r="AV77" s="44"/>
      <c r="AW77" s="41"/>
      <c r="AX77" s="42"/>
      <c r="AY77" s="43"/>
      <c r="AZ77" s="41"/>
      <c r="BA77" s="41"/>
    </row>
    <row r="78" spans="1:53" x14ac:dyDescent="0.25">
      <c r="A78" s="108" t="s">
        <v>391</v>
      </c>
      <c r="B78" s="109"/>
      <c r="C78" s="110"/>
      <c r="D78" s="110"/>
      <c r="E78" s="111"/>
      <c r="F78" s="112">
        <f>SUMPRODUCT(($A:$A=racers4[[#This Row],[Cat]])*($G:$G&gt;racers4[[#This Row],[2017 ARC Series Points]]))+1</f>
        <v>18</v>
      </c>
      <c r="G78" s="117">
        <f>SUM(O78,P78,R78)</f>
        <v>0</v>
      </c>
      <c r="H78" s="399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78" s="113">
        <v>0</v>
      </c>
      <c r="J78" s="113">
        <v>0</v>
      </c>
      <c r="K78" s="114">
        <v>0</v>
      </c>
      <c r="L78" s="115">
        <v>0</v>
      </c>
      <c r="M78" s="113">
        <v>0</v>
      </c>
      <c r="N78" s="116">
        <v>0</v>
      </c>
      <c r="O78" s="117">
        <f>SUM(Q78,S78,W78,AA78,AL78,AP78)</f>
        <v>0</v>
      </c>
      <c r="P78" s="118">
        <f>SUM(T78,Y78,AB78,AF78,AH78,AJ78,AM78,AR78)</f>
        <v>0</v>
      </c>
      <c r="Q78" s="119">
        <f>SUM(U78,X78,Z78, AC78, AE78, AI78, AK78, AN78, AQ78)</f>
        <v>0</v>
      </c>
      <c r="R78" s="120">
        <f>SUM(V78,AG78,AO78, AD78)</f>
        <v>0</v>
      </c>
      <c r="S78" s="121"/>
      <c r="T78" s="122"/>
      <c r="U78" s="123"/>
      <c r="V78" s="124"/>
      <c r="W78" s="122"/>
      <c r="X78" s="123"/>
      <c r="Y78" s="125"/>
      <c r="Z78" s="124"/>
      <c r="AA78" s="125"/>
      <c r="AB78" s="123"/>
      <c r="AC78" s="122"/>
      <c r="AD78" s="123"/>
      <c r="AE78" s="123"/>
      <c r="AF78" s="125"/>
      <c r="AG78" s="126"/>
      <c r="AH78" s="122"/>
      <c r="AI78" s="124"/>
      <c r="AJ78" s="123"/>
      <c r="AK78" s="125"/>
      <c r="AL78" s="125"/>
      <c r="AM78" s="122"/>
      <c r="AN78" s="123"/>
      <c r="AO78" s="124"/>
      <c r="AP78" s="123"/>
      <c r="AQ78" s="123"/>
      <c r="AR78" s="127"/>
      <c r="AS78" s="122"/>
      <c r="AT78" s="125"/>
      <c r="AU78" s="122"/>
      <c r="AV78" s="125"/>
      <c r="AW78" s="122"/>
      <c r="AX78" s="123"/>
      <c r="AY78" s="124"/>
      <c r="AZ78" s="122"/>
      <c r="BA78" s="122"/>
    </row>
    <row r="79" spans="1:53" x14ac:dyDescent="0.25">
      <c r="A79" s="108" t="s">
        <v>391</v>
      </c>
      <c r="B79" s="109"/>
      <c r="C79" s="110"/>
      <c r="D79" s="110"/>
      <c r="E79" s="111"/>
      <c r="F79" s="112">
        <f>SUMPRODUCT(($A:$A=racers4[[#This Row],[Cat]])*($G:$G&gt;racers4[[#This Row],[2017 ARC Series Points]]))+1</f>
        <v>18</v>
      </c>
      <c r="G79" s="117">
        <f>SUM(O79,P79,R79)</f>
        <v>0</v>
      </c>
      <c r="H79" s="399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79" s="113">
        <v>0</v>
      </c>
      <c r="J79" s="113">
        <v>0</v>
      </c>
      <c r="K79" s="114">
        <v>0</v>
      </c>
      <c r="L79" s="115">
        <v>0</v>
      </c>
      <c r="M79" s="113">
        <v>0</v>
      </c>
      <c r="N79" s="116">
        <v>0</v>
      </c>
      <c r="O79" s="117">
        <f>SUM(Q79,S79,W79,AA79,AL79,AP79)</f>
        <v>0</v>
      </c>
      <c r="P79" s="118">
        <f>SUM(T79,Y79,AB79,AF79,AH79,AJ79,AM79,AR79)</f>
        <v>0</v>
      </c>
      <c r="Q79" s="119">
        <f>SUM(U79,X79,Z79, AC79, AE79, AI79, AK79, AN79, AQ79)</f>
        <v>0</v>
      </c>
      <c r="R79" s="120">
        <f>SUM(V79,AG79,AO79, AD79)</f>
        <v>0</v>
      </c>
      <c r="S79" s="121"/>
      <c r="T79" s="122"/>
      <c r="U79" s="123"/>
      <c r="V79" s="124"/>
      <c r="W79" s="122"/>
      <c r="X79" s="123"/>
      <c r="Y79" s="125"/>
      <c r="Z79" s="124"/>
      <c r="AA79" s="125"/>
      <c r="AB79" s="123"/>
      <c r="AC79" s="122"/>
      <c r="AD79" s="123"/>
      <c r="AE79" s="123"/>
      <c r="AF79" s="125"/>
      <c r="AG79" s="126"/>
      <c r="AH79" s="122"/>
      <c r="AI79" s="124"/>
      <c r="AJ79" s="123"/>
      <c r="AK79" s="125"/>
      <c r="AL79" s="125"/>
      <c r="AM79" s="122"/>
      <c r="AN79" s="123"/>
      <c r="AO79" s="124"/>
      <c r="AP79" s="123"/>
      <c r="AQ79" s="123"/>
      <c r="AR79" s="127"/>
      <c r="AS79" s="122"/>
      <c r="AT79" s="125"/>
      <c r="AU79" s="122"/>
      <c r="AV79" s="125"/>
      <c r="AW79" s="122"/>
      <c r="AX79" s="123"/>
      <c r="AY79" s="124"/>
      <c r="AZ79" s="122"/>
      <c r="BA79" s="122"/>
    </row>
    <row r="80" spans="1:53" x14ac:dyDescent="0.25">
      <c r="A80" s="27" t="s">
        <v>549</v>
      </c>
      <c r="B80" s="28" t="s">
        <v>53</v>
      </c>
      <c r="C80" s="29" t="s">
        <v>804</v>
      </c>
      <c r="D80" s="29" t="s">
        <v>805</v>
      </c>
      <c r="E80" s="99" t="s">
        <v>126</v>
      </c>
      <c r="F80" s="30">
        <f>SUMPRODUCT(($A:$A=racers4[[#This Row],[Cat]])*($G:$G&gt;racers4[[#This Row],[2017 ARC Series Points]]))+1</f>
        <v>1</v>
      </c>
      <c r="G80" s="31">
        <f>SUM(O80,P80,R80)</f>
        <v>40</v>
      </c>
      <c r="H80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19</v>
      </c>
      <c r="I80" s="33">
        <v>0</v>
      </c>
      <c r="J80" s="33">
        <v>0</v>
      </c>
      <c r="K80" s="185">
        <v>0</v>
      </c>
      <c r="L80" s="186">
        <v>0</v>
      </c>
      <c r="M80" s="35">
        <v>0</v>
      </c>
      <c r="N80" s="59">
        <v>0</v>
      </c>
      <c r="O80" s="36">
        <f>SUM(Q80,S80,W80,AA80,AL80,AP80)</f>
        <v>4</v>
      </c>
      <c r="P80" s="37">
        <f>SUM(T80,Y80,AB80,AF80,AH80,AJ80,AM80,AR80)</f>
        <v>20</v>
      </c>
      <c r="Q80" s="38">
        <f>SUM(U80,X80,Z80, AC80, AE80, AI80, AK80, AN80, AQ80)</f>
        <v>2</v>
      </c>
      <c r="R80" s="39">
        <f>SUM(V80,AG80,AO80, AD80)</f>
        <v>16</v>
      </c>
      <c r="S80" s="40">
        <v>2</v>
      </c>
      <c r="T80" s="41">
        <v>4</v>
      </c>
      <c r="U80" s="42"/>
      <c r="V80" s="43">
        <v>6</v>
      </c>
      <c r="W80" s="41"/>
      <c r="X80" s="42"/>
      <c r="Y80" s="44"/>
      <c r="Z80" s="43"/>
      <c r="AA80" s="44"/>
      <c r="AB80" s="42"/>
      <c r="AC80" s="41"/>
      <c r="AD80" s="42"/>
      <c r="AE80" s="42"/>
      <c r="AF80" s="44">
        <v>4</v>
      </c>
      <c r="AG80" s="45"/>
      <c r="AH80" s="41"/>
      <c r="AI80" s="43"/>
      <c r="AJ80" s="42"/>
      <c r="AK80" s="44"/>
      <c r="AL80" s="44"/>
      <c r="AM80" s="41">
        <v>12</v>
      </c>
      <c r="AN80" s="42">
        <v>2</v>
      </c>
      <c r="AO80" s="43">
        <v>10</v>
      </c>
      <c r="AP80" s="42"/>
      <c r="AQ80" s="42"/>
      <c r="AR80" s="46"/>
      <c r="AS80" s="41"/>
      <c r="AT80" s="44"/>
      <c r="AU80" s="41"/>
      <c r="AV80" s="44"/>
      <c r="AW80" s="41"/>
      <c r="AX80" s="42"/>
      <c r="AY80" s="43"/>
      <c r="AZ80" s="41"/>
      <c r="BA80" s="41"/>
    </row>
    <row r="81" spans="1:53" x14ac:dyDescent="0.25">
      <c r="A81" s="27" t="s">
        <v>549</v>
      </c>
      <c r="B81" s="28" t="s">
        <v>53</v>
      </c>
      <c r="C81" s="29" t="s">
        <v>874</v>
      </c>
      <c r="D81" s="29" t="s">
        <v>805</v>
      </c>
      <c r="E81" s="99" t="s">
        <v>89</v>
      </c>
      <c r="F81" s="30">
        <f>SUMPRODUCT(($A:$A=racers4[[#This Row],[Cat]])*($G:$G&gt;racers4[[#This Row],[2017 ARC Series Points]]))+1</f>
        <v>2</v>
      </c>
      <c r="G81" s="31">
        <f>SUM(O81,P81,R81)</f>
        <v>26</v>
      </c>
      <c r="H81" s="32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26</v>
      </c>
      <c r="I81" s="33">
        <v>0</v>
      </c>
      <c r="J81" s="33">
        <v>0</v>
      </c>
      <c r="K81" s="185">
        <v>0</v>
      </c>
      <c r="L81" s="186">
        <v>0</v>
      </c>
      <c r="M81" s="35">
        <v>0</v>
      </c>
      <c r="N81" s="59">
        <v>0</v>
      </c>
      <c r="O81" s="36">
        <f>SUM(Q81,S81,W81,AA81,AL81,AP81)</f>
        <v>16</v>
      </c>
      <c r="P81" s="37">
        <f>SUM(T81,Y81,AB81,AF81,AH81,AJ81,AM81,AR81)</f>
        <v>10</v>
      </c>
      <c r="Q81" s="38">
        <f>SUM(U81,X81,Z81, AC81, AE81, AI81, AK81, AN81, AQ81)</f>
        <v>16</v>
      </c>
      <c r="R81" s="39">
        <f>SUM(V81,AG81,AO81, AD81)</f>
        <v>0</v>
      </c>
      <c r="S81" s="40"/>
      <c r="T81" s="41"/>
      <c r="U81" s="42"/>
      <c r="V81" s="43"/>
      <c r="W81" s="41"/>
      <c r="X81" s="42"/>
      <c r="Y81" s="44"/>
      <c r="Z81" s="43">
        <v>6</v>
      </c>
      <c r="AA81" s="44"/>
      <c r="AB81" s="42"/>
      <c r="AC81" s="41"/>
      <c r="AD81" s="42"/>
      <c r="AE81" s="42">
        <v>10</v>
      </c>
      <c r="AF81" s="44"/>
      <c r="AG81" s="45"/>
      <c r="AH81" s="41">
        <v>10</v>
      </c>
      <c r="AI81" s="43"/>
      <c r="AJ81" s="42"/>
      <c r="AK81" s="44"/>
      <c r="AL81" s="44"/>
      <c r="AM81" s="41"/>
      <c r="AN81" s="42"/>
      <c r="AO81" s="43"/>
      <c r="AP81" s="42"/>
      <c r="AQ81" s="42"/>
      <c r="AR81" s="46"/>
      <c r="AS81" s="41"/>
      <c r="AT81" s="44"/>
      <c r="AU81" s="41"/>
      <c r="AV81" s="44"/>
      <c r="AW81" s="41"/>
      <c r="AX81" s="42"/>
      <c r="AY81" s="43"/>
      <c r="AZ81" s="41"/>
      <c r="BA81" s="41"/>
    </row>
    <row r="82" spans="1:53" x14ac:dyDescent="0.25">
      <c r="A82" s="47" t="s">
        <v>549</v>
      </c>
      <c r="B82" s="199" t="s">
        <v>53</v>
      </c>
      <c r="C82" s="82" t="s">
        <v>619</v>
      </c>
      <c r="D82" s="82" t="s">
        <v>620</v>
      </c>
      <c r="E82" s="327" t="s">
        <v>114</v>
      </c>
      <c r="F82" s="201">
        <f>SUMPRODUCT(($A:$A=racers4[[#This Row],[Cat]])*($G:$G&gt;racers4[[#This Row],[2017 ARC Series Points]]))+1</f>
        <v>2</v>
      </c>
      <c r="G82" s="203">
        <f>SUM(O82,P82,R82)</f>
        <v>26</v>
      </c>
      <c r="H82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30</v>
      </c>
      <c r="I82" s="220">
        <v>10</v>
      </c>
      <c r="J82" s="79">
        <v>0</v>
      </c>
      <c r="K82" s="84">
        <v>0</v>
      </c>
      <c r="L82" s="219">
        <v>0</v>
      </c>
      <c r="M82" s="203">
        <v>0</v>
      </c>
      <c r="N82" s="217">
        <v>0</v>
      </c>
      <c r="O82" s="203">
        <f>SUM(Q82,S82,W82,AA82,AL82,AP82)</f>
        <v>6</v>
      </c>
      <c r="P82" s="213">
        <f>SUM(T82,Y82,AB82,AF82,AH82,AJ82,AM82,AR82)</f>
        <v>20</v>
      </c>
      <c r="Q82" s="38">
        <f>SUM(U82,X82,Z82, AC82, AE82, AI82, AK82, AN82, AQ82)</f>
        <v>6</v>
      </c>
      <c r="R82" s="221">
        <f>SUM(V82,AG82,AO82, AD82)</f>
        <v>0</v>
      </c>
      <c r="S82" s="222"/>
      <c r="T82" s="72"/>
      <c r="U82" s="73"/>
      <c r="V82" s="74"/>
      <c r="W82" s="72"/>
      <c r="X82" s="73">
        <v>4</v>
      </c>
      <c r="Y82" s="82"/>
      <c r="Z82" s="74"/>
      <c r="AA82" s="82"/>
      <c r="AB82" s="73"/>
      <c r="AC82" s="72"/>
      <c r="AD82" s="73"/>
      <c r="AE82" s="73"/>
      <c r="AF82" s="82"/>
      <c r="AG82" s="75"/>
      <c r="AH82" s="72">
        <v>8</v>
      </c>
      <c r="AI82" s="74"/>
      <c r="AJ82" s="73"/>
      <c r="AK82" s="82"/>
      <c r="AL82" s="82"/>
      <c r="AM82" s="72"/>
      <c r="AN82" s="73"/>
      <c r="AO82" s="74"/>
      <c r="AP82" s="73"/>
      <c r="AQ82" s="73">
        <v>2</v>
      </c>
      <c r="AR82" s="73">
        <v>12</v>
      </c>
      <c r="AS82" s="72"/>
      <c r="AT82" s="82"/>
      <c r="AU82" s="72"/>
      <c r="AV82" s="82"/>
      <c r="AW82" s="72"/>
      <c r="AX82" s="73"/>
      <c r="AY82" s="74"/>
      <c r="AZ82" s="72"/>
      <c r="BA82" s="215"/>
    </row>
    <row r="83" spans="1:53" x14ac:dyDescent="0.25">
      <c r="A83" s="27" t="s">
        <v>549</v>
      </c>
      <c r="B83" s="200" t="s">
        <v>53</v>
      </c>
      <c r="C83" s="71" t="s">
        <v>913</v>
      </c>
      <c r="D83" s="71" t="s">
        <v>914</v>
      </c>
      <c r="E83" s="344" t="s">
        <v>114</v>
      </c>
      <c r="F83" s="202">
        <f>SUMPRODUCT(($A:$A=racers4[[#This Row],[Cat]])*($G:$G&gt;racers4[[#This Row],[2017 ARC Series Points]]))+1</f>
        <v>4</v>
      </c>
      <c r="G83" s="205">
        <f>SUM(O83,P83,R83)</f>
        <v>24</v>
      </c>
      <c r="H83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24</v>
      </c>
      <c r="I83" s="220">
        <v>0</v>
      </c>
      <c r="J83" s="79">
        <v>0</v>
      </c>
      <c r="K83" s="80">
        <v>0</v>
      </c>
      <c r="L83" s="217">
        <v>0</v>
      </c>
      <c r="M83" s="203">
        <v>0</v>
      </c>
      <c r="N83" s="217">
        <v>0</v>
      </c>
      <c r="O83" s="203">
        <f>SUM(Q83,S83,W83,AA83,AL83,AP83)</f>
        <v>20</v>
      </c>
      <c r="P83" s="213">
        <f>SUM(T83,Y83,AB83,AF83,AH83,AJ83,AM83,AR83)</f>
        <v>4</v>
      </c>
      <c r="Q83" s="38">
        <f>SUM(U83,X83,Z83, AC83, AE83, AI83, AK83, AN83, AQ83)</f>
        <v>20</v>
      </c>
      <c r="R83" s="221">
        <f>SUM(V83,AG83,AO83, AD83)</f>
        <v>0</v>
      </c>
      <c r="S83" s="223"/>
      <c r="T83" s="72"/>
      <c r="U83" s="73"/>
      <c r="V83" s="74"/>
      <c r="W83" s="72"/>
      <c r="X83" s="73"/>
      <c r="Y83" s="71"/>
      <c r="Z83" s="74"/>
      <c r="AA83" s="71"/>
      <c r="AB83" s="73"/>
      <c r="AC83" s="72"/>
      <c r="AD83" s="73"/>
      <c r="AE83" s="73">
        <v>8</v>
      </c>
      <c r="AF83" s="71"/>
      <c r="AG83" s="75"/>
      <c r="AH83" s="72">
        <v>4</v>
      </c>
      <c r="AI83" s="74">
        <v>12</v>
      </c>
      <c r="AJ83" s="73"/>
      <c r="AK83" s="71"/>
      <c r="AL83" s="71"/>
      <c r="AM83" s="72"/>
      <c r="AN83" s="73"/>
      <c r="AO83" s="74"/>
      <c r="AP83" s="73"/>
      <c r="AQ83" s="73"/>
      <c r="AR83" s="73"/>
      <c r="AS83" s="72"/>
      <c r="AT83" s="71"/>
      <c r="AU83" s="72"/>
      <c r="AV83" s="71"/>
      <c r="AW83" s="72"/>
      <c r="AX83" s="73"/>
      <c r="AY83" s="74"/>
      <c r="AZ83" s="72"/>
      <c r="BA83" s="215"/>
    </row>
    <row r="84" spans="1:53" x14ac:dyDescent="0.25">
      <c r="A84" s="27" t="s">
        <v>549</v>
      </c>
      <c r="B84" s="200" t="s">
        <v>53</v>
      </c>
      <c r="C84" s="71" t="s">
        <v>969</v>
      </c>
      <c r="D84" s="71" t="s">
        <v>970</v>
      </c>
      <c r="E84" s="344" t="s">
        <v>67</v>
      </c>
      <c r="F84" s="202">
        <f>SUMPRODUCT(($A:$A=racers4[[#This Row],[Cat]])*($G:$G&gt;racers4[[#This Row],[2017 ARC Series Points]]))+1</f>
        <v>5</v>
      </c>
      <c r="G84" s="205">
        <f>SUM(O84,P84,R84)</f>
        <v>20</v>
      </c>
      <c r="H84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20</v>
      </c>
      <c r="I84" s="220">
        <v>0</v>
      </c>
      <c r="J84" s="79">
        <v>0</v>
      </c>
      <c r="K84" s="80">
        <v>0</v>
      </c>
      <c r="L84" s="217">
        <v>0</v>
      </c>
      <c r="M84" s="203">
        <v>0</v>
      </c>
      <c r="N84" s="217">
        <v>0</v>
      </c>
      <c r="O84" s="203">
        <f>SUM(Q84,S84,W84,AA84,AL84,AP84)</f>
        <v>20</v>
      </c>
      <c r="P84" s="213">
        <f>SUM(T84,Y84,AB84,AF84,AH84,AJ84,AM84,AR84)</f>
        <v>0</v>
      </c>
      <c r="Q84" s="38">
        <f>SUM(U84,X84,Z84, AC84, AE84, AI84, AK84, AN84, AQ84)</f>
        <v>0</v>
      </c>
      <c r="R84" s="221">
        <f>SUM(V84,AG84,AO84, AD84)</f>
        <v>0</v>
      </c>
      <c r="S84" s="223"/>
      <c r="T84" s="72"/>
      <c r="U84" s="73"/>
      <c r="V84" s="74"/>
      <c r="W84" s="72"/>
      <c r="X84" s="73"/>
      <c r="Y84" s="71"/>
      <c r="Z84" s="74"/>
      <c r="AA84" s="71"/>
      <c r="AB84" s="73"/>
      <c r="AC84" s="72"/>
      <c r="AD84" s="73"/>
      <c r="AE84" s="73"/>
      <c r="AF84" s="71"/>
      <c r="AG84" s="75"/>
      <c r="AH84" s="72"/>
      <c r="AI84" s="74"/>
      <c r="AJ84" s="73"/>
      <c r="AK84" s="71"/>
      <c r="AL84" s="71">
        <v>20</v>
      </c>
      <c r="AM84" s="72"/>
      <c r="AN84" s="73"/>
      <c r="AO84" s="74"/>
      <c r="AP84" s="73"/>
      <c r="AQ84" s="73"/>
      <c r="AR84" s="73"/>
      <c r="AS84" s="72"/>
      <c r="AT84" s="71"/>
      <c r="AU84" s="72"/>
      <c r="AV84" s="71"/>
      <c r="AW84" s="72"/>
      <c r="AX84" s="73"/>
      <c r="AY84" s="74"/>
      <c r="AZ84" s="72"/>
      <c r="BA84" s="215"/>
    </row>
    <row r="85" spans="1:53" x14ac:dyDescent="0.25">
      <c r="A85" s="27" t="s">
        <v>549</v>
      </c>
      <c r="B85" s="200" t="s">
        <v>53</v>
      </c>
      <c r="C85" s="71" t="s">
        <v>895</v>
      </c>
      <c r="D85" s="71" t="s">
        <v>620</v>
      </c>
      <c r="E85" s="344" t="s">
        <v>89</v>
      </c>
      <c r="F85" s="202">
        <f>SUMPRODUCT(($A:$A=racers4[[#This Row],[Cat]])*($G:$G&gt;racers4[[#This Row],[2017 ARC Series Points]]))+1</f>
        <v>6</v>
      </c>
      <c r="G85" s="205">
        <f>SUM(O85,P85,R85)</f>
        <v>19</v>
      </c>
      <c r="H85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19</v>
      </c>
      <c r="I85" s="220">
        <v>0</v>
      </c>
      <c r="J85" s="79">
        <v>0</v>
      </c>
      <c r="K85" s="80">
        <v>0</v>
      </c>
      <c r="L85" s="217">
        <v>0</v>
      </c>
      <c r="M85" s="203">
        <v>0</v>
      </c>
      <c r="N85" s="217">
        <v>0</v>
      </c>
      <c r="O85" s="203">
        <f>SUM(Q85,S85,W85,AA85,AL85,AP85)</f>
        <v>4</v>
      </c>
      <c r="P85" s="213">
        <f>SUM(T85,Y85,AB85,AF85,AH85,AJ85,AM85,AR85)</f>
        <v>15</v>
      </c>
      <c r="Q85" s="38">
        <f>SUM(U85,X85,Z85, AC85, AE85, AI85, AK85, AN85, AQ85)</f>
        <v>0</v>
      </c>
      <c r="R85" s="221">
        <f>SUM(V85,AG85,AO85, AD85)</f>
        <v>0</v>
      </c>
      <c r="S85" s="223"/>
      <c r="T85" s="72"/>
      <c r="U85" s="73"/>
      <c r="V85" s="74"/>
      <c r="W85" s="72"/>
      <c r="X85" s="73"/>
      <c r="Y85" s="71"/>
      <c r="Z85" s="74"/>
      <c r="AA85" s="71">
        <v>4</v>
      </c>
      <c r="AB85" s="73">
        <v>15</v>
      </c>
      <c r="AC85" s="72"/>
      <c r="AD85" s="73"/>
      <c r="AE85" s="73"/>
      <c r="AF85" s="71"/>
      <c r="AG85" s="75"/>
      <c r="AH85" s="72"/>
      <c r="AI85" s="74"/>
      <c r="AJ85" s="73"/>
      <c r="AK85" s="71"/>
      <c r="AL85" s="71"/>
      <c r="AM85" s="72"/>
      <c r="AN85" s="73"/>
      <c r="AO85" s="74"/>
      <c r="AP85" s="73"/>
      <c r="AQ85" s="73"/>
      <c r="AR85" s="73"/>
      <c r="AS85" s="72"/>
      <c r="AT85" s="71"/>
      <c r="AU85" s="72"/>
      <c r="AV85" s="71"/>
      <c r="AW85" s="72"/>
      <c r="AX85" s="73"/>
      <c r="AY85" s="74"/>
      <c r="AZ85" s="72"/>
      <c r="BA85" s="215"/>
    </row>
    <row r="86" spans="1:53" x14ac:dyDescent="0.25">
      <c r="A86" s="27" t="s">
        <v>549</v>
      </c>
      <c r="B86" s="236" t="s">
        <v>53</v>
      </c>
      <c r="C86" s="69" t="s">
        <v>598</v>
      </c>
      <c r="D86" s="69" t="s">
        <v>599</v>
      </c>
      <c r="E86" s="307" t="s">
        <v>114</v>
      </c>
      <c r="F86" s="202">
        <f>SUMPRODUCT(($A:$A=racers4[[#This Row],[Cat]])*($G:$G&gt;racers4[[#This Row],[2017 ARC Series Points]]))+1</f>
        <v>6</v>
      </c>
      <c r="G86" s="204">
        <f>SUM(O86,P86,R86)</f>
        <v>19</v>
      </c>
      <c r="H86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29</v>
      </c>
      <c r="I86" s="220">
        <v>10</v>
      </c>
      <c r="J86" s="79">
        <v>0</v>
      </c>
      <c r="K86" s="84">
        <v>0</v>
      </c>
      <c r="L86" s="219">
        <v>0</v>
      </c>
      <c r="M86" s="203">
        <v>0</v>
      </c>
      <c r="N86" s="217">
        <v>0</v>
      </c>
      <c r="O86" s="203">
        <f>SUM(Q86,S86,W86,AA86,AL86,AP86)</f>
        <v>17</v>
      </c>
      <c r="P86" s="213">
        <f>SUM(T86,Y86,AB86,AF86,AH86,AJ86,AM86,AR86)</f>
        <v>2</v>
      </c>
      <c r="Q86" s="38">
        <f>SUM(U86,X86,Z86, AC86, AE86, AI86, AK86, AN86, AQ86)</f>
        <v>17</v>
      </c>
      <c r="R86" s="221">
        <f>SUM(V86,AG86,AO86, AD86)</f>
        <v>0</v>
      </c>
      <c r="S86" s="223"/>
      <c r="T86" s="72">
        <v>2</v>
      </c>
      <c r="U86" s="73"/>
      <c r="V86" s="74"/>
      <c r="W86" s="72"/>
      <c r="X86" s="73">
        <v>15</v>
      </c>
      <c r="Y86" s="71"/>
      <c r="Z86" s="74"/>
      <c r="AA86" s="71"/>
      <c r="AB86" s="73"/>
      <c r="AC86" s="72"/>
      <c r="AD86" s="73"/>
      <c r="AE86" s="74"/>
      <c r="AF86" s="71"/>
      <c r="AG86" s="75"/>
      <c r="AH86" s="72"/>
      <c r="AI86" s="74">
        <v>2</v>
      </c>
      <c r="AJ86" s="73"/>
      <c r="AK86" s="71"/>
      <c r="AL86" s="71"/>
      <c r="AM86" s="72"/>
      <c r="AN86" s="73"/>
      <c r="AO86" s="74"/>
      <c r="AP86" s="73"/>
      <c r="AQ86" s="73"/>
      <c r="AR86" s="73"/>
      <c r="AS86" s="72"/>
      <c r="AT86" s="71"/>
      <c r="AU86" s="72"/>
      <c r="AV86" s="71"/>
      <c r="AW86" s="72"/>
      <c r="AX86" s="73"/>
      <c r="AY86" s="74"/>
      <c r="AZ86" s="72"/>
      <c r="BA86" s="215"/>
    </row>
    <row r="87" spans="1:53" x14ac:dyDescent="0.25">
      <c r="A87" s="27" t="s">
        <v>549</v>
      </c>
      <c r="B87" s="200" t="s">
        <v>53</v>
      </c>
      <c r="C87" s="71" t="s">
        <v>893</v>
      </c>
      <c r="D87" s="71" t="s">
        <v>894</v>
      </c>
      <c r="E87" s="344" t="s">
        <v>70</v>
      </c>
      <c r="F87" s="202">
        <f>SUMPRODUCT(($A:$A=racers4[[#This Row],[Cat]])*($G:$G&gt;racers4[[#This Row],[2017 ARC Series Points]]))+1</f>
        <v>8</v>
      </c>
      <c r="G87" s="205">
        <f>SUM(O87,P87,R87)</f>
        <v>16</v>
      </c>
      <c r="H87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16</v>
      </c>
      <c r="I87" s="220">
        <v>0</v>
      </c>
      <c r="J87" s="79">
        <v>0</v>
      </c>
      <c r="K87" s="80">
        <v>0</v>
      </c>
      <c r="L87" s="217">
        <v>0</v>
      </c>
      <c r="M87" s="203">
        <v>0</v>
      </c>
      <c r="N87" s="217">
        <v>0</v>
      </c>
      <c r="O87" s="203">
        <f>SUM(Q87,S87,W87,AA87,AL87,AP87)</f>
        <v>8</v>
      </c>
      <c r="P87" s="213">
        <f>SUM(T87,Y87,AB87,AF87,AH87,AJ87,AM87,AR87)</f>
        <v>8</v>
      </c>
      <c r="Q87" s="38">
        <f>SUM(U87,X87,Z87, AC87, AE87, AI87, AK87, AN87, AQ87)</f>
        <v>0</v>
      </c>
      <c r="R87" s="221">
        <f>SUM(V87,AG87,AO87, AD87)</f>
        <v>0</v>
      </c>
      <c r="S87" s="223"/>
      <c r="T87" s="72"/>
      <c r="U87" s="73"/>
      <c r="V87" s="74"/>
      <c r="W87" s="72"/>
      <c r="X87" s="73"/>
      <c r="Y87" s="71"/>
      <c r="Z87" s="74"/>
      <c r="AA87" s="71">
        <v>6</v>
      </c>
      <c r="AB87" s="73"/>
      <c r="AC87" s="72"/>
      <c r="AD87" s="73"/>
      <c r="AE87" s="73"/>
      <c r="AF87" s="71"/>
      <c r="AG87" s="75"/>
      <c r="AH87" s="72"/>
      <c r="AI87" s="74"/>
      <c r="AJ87" s="73"/>
      <c r="AK87" s="71"/>
      <c r="AL87" s="71"/>
      <c r="AM87" s="72">
        <v>8</v>
      </c>
      <c r="AN87" s="73"/>
      <c r="AO87" s="74"/>
      <c r="AP87" s="73">
        <v>2</v>
      </c>
      <c r="AQ87" s="73"/>
      <c r="AR87" s="73"/>
      <c r="AS87" s="72"/>
      <c r="AT87" s="71"/>
      <c r="AU87" s="72"/>
      <c r="AV87" s="71"/>
      <c r="AW87" s="72"/>
      <c r="AX87" s="73"/>
      <c r="AY87" s="74"/>
      <c r="AZ87" s="72"/>
      <c r="BA87" s="215"/>
    </row>
    <row r="88" spans="1:53" x14ac:dyDescent="0.25">
      <c r="A88" s="27" t="s">
        <v>549</v>
      </c>
      <c r="B88" s="28" t="s">
        <v>53</v>
      </c>
      <c r="C88" s="29" t="s">
        <v>937</v>
      </c>
      <c r="D88" s="29" t="s">
        <v>938</v>
      </c>
      <c r="E88" s="99" t="s">
        <v>114</v>
      </c>
      <c r="F88" s="202">
        <f>SUMPRODUCT(($A:$A=racers4[[#This Row],[Cat]])*($G:$G&gt;racers4[[#This Row],[2017 ARC Series Points]]))+1</f>
        <v>8</v>
      </c>
      <c r="G88" s="205">
        <f>SUM(O88,P88,R88)</f>
        <v>16</v>
      </c>
      <c r="H88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15</v>
      </c>
      <c r="I88" s="220">
        <v>0</v>
      </c>
      <c r="J88" s="33">
        <v>0</v>
      </c>
      <c r="K88" s="80">
        <v>0</v>
      </c>
      <c r="L88" s="217">
        <v>0</v>
      </c>
      <c r="M88" s="203">
        <v>0</v>
      </c>
      <c r="N88" s="217">
        <v>0</v>
      </c>
      <c r="O88" s="203">
        <f>SUM(Q88,S88,W88,AA88,AL88,AP88)</f>
        <v>0</v>
      </c>
      <c r="P88" s="213">
        <f>SUM(T88,Y88,AB88,AF88,AH88,AJ88,AM88,AR88)</f>
        <v>16</v>
      </c>
      <c r="Q88" s="38">
        <f>SUM(U88,X88,Z88, AC88, AE88, AI88, AK88, AN88, AQ88)</f>
        <v>0</v>
      </c>
      <c r="R88" s="221">
        <f>SUM(V88,AG88,AO88, AD88)</f>
        <v>0</v>
      </c>
      <c r="S88" s="223"/>
      <c r="T88" s="72"/>
      <c r="U88" s="73"/>
      <c r="V88" s="74"/>
      <c r="W88" s="72"/>
      <c r="X88" s="73"/>
      <c r="Y88" s="71"/>
      <c r="Z88" s="74"/>
      <c r="AA88" s="71"/>
      <c r="AB88" s="73"/>
      <c r="AC88" s="72"/>
      <c r="AD88" s="73"/>
      <c r="AE88" s="73"/>
      <c r="AF88" s="71"/>
      <c r="AG88" s="75"/>
      <c r="AH88" s="72">
        <v>6</v>
      </c>
      <c r="AI88" s="74"/>
      <c r="AJ88" s="73"/>
      <c r="AK88" s="71"/>
      <c r="AL88" s="71"/>
      <c r="AM88" s="72"/>
      <c r="AN88" s="73"/>
      <c r="AO88" s="74"/>
      <c r="AP88" s="73"/>
      <c r="AQ88" s="73"/>
      <c r="AR88" s="73">
        <v>10</v>
      </c>
      <c r="AS88" s="72"/>
      <c r="AT88" s="71"/>
      <c r="AU88" s="72"/>
      <c r="AV88" s="71"/>
      <c r="AW88" s="72"/>
      <c r="AX88" s="73"/>
      <c r="AY88" s="74"/>
      <c r="AZ88" s="72"/>
      <c r="BA88" s="215"/>
    </row>
    <row r="89" spans="1:53" x14ac:dyDescent="0.25">
      <c r="A89" s="47" t="s">
        <v>549</v>
      </c>
      <c r="B89" s="63" t="s">
        <v>53</v>
      </c>
      <c r="C89" s="64" t="s">
        <v>459</v>
      </c>
      <c r="D89" s="64" t="s">
        <v>618</v>
      </c>
      <c r="E89" s="102" t="s">
        <v>114</v>
      </c>
      <c r="F89" s="201">
        <f>SUMPRODUCT(($A:$A=racers4[[#This Row],[Cat]])*($G:$G&gt;racers4[[#This Row],[2017 ARC Series Points]]))+1</f>
        <v>10</v>
      </c>
      <c r="G89" s="204">
        <f>SUM(O89,P89,R89)</f>
        <v>15</v>
      </c>
      <c r="H89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25</v>
      </c>
      <c r="I89" s="220">
        <v>10</v>
      </c>
      <c r="J89" s="33">
        <v>0</v>
      </c>
      <c r="K89" s="84">
        <v>0</v>
      </c>
      <c r="L89" s="219">
        <v>0</v>
      </c>
      <c r="M89" s="203">
        <v>0</v>
      </c>
      <c r="N89" s="217">
        <v>0</v>
      </c>
      <c r="O89" s="203">
        <f>SUM(Q89,S89,W89,AA89,AL89,AP89)</f>
        <v>15</v>
      </c>
      <c r="P89" s="213">
        <f>SUM(T89,Y89,AB89,AF89,AH89,AJ89,AM89,AR89)</f>
        <v>0</v>
      </c>
      <c r="Q89" s="38">
        <f>SUM(U89,X89,Z89, AC89, AE89, AI89, AK89, AN89, AQ89)</f>
        <v>0</v>
      </c>
      <c r="R89" s="221">
        <f>SUM(V89,AG89,AO89, AD89)</f>
        <v>0</v>
      </c>
      <c r="S89" s="222"/>
      <c r="T89" s="72"/>
      <c r="U89" s="73"/>
      <c r="V89" s="74"/>
      <c r="W89" s="72">
        <v>15</v>
      </c>
      <c r="X89" s="73"/>
      <c r="Y89" s="82"/>
      <c r="Z89" s="74"/>
      <c r="AA89" s="82"/>
      <c r="AB89" s="73"/>
      <c r="AC89" s="72"/>
      <c r="AD89" s="73"/>
      <c r="AE89" s="73"/>
      <c r="AF89" s="82"/>
      <c r="AG89" s="75"/>
      <c r="AH89" s="72"/>
      <c r="AI89" s="74"/>
      <c r="AJ89" s="73"/>
      <c r="AK89" s="82"/>
      <c r="AL89" s="82"/>
      <c r="AM89" s="72"/>
      <c r="AN89" s="73"/>
      <c r="AO89" s="74"/>
      <c r="AP89" s="73"/>
      <c r="AQ89" s="73"/>
      <c r="AR89" s="73"/>
      <c r="AS89" s="72"/>
      <c r="AT89" s="82"/>
      <c r="AU89" s="72"/>
      <c r="AV89" s="82"/>
      <c r="AW89" s="72"/>
      <c r="AX89" s="73"/>
      <c r="AY89" s="74"/>
      <c r="AZ89" s="72"/>
      <c r="BA89" s="215"/>
    </row>
    <row r="90" spans="1:53" x14ac:dyDescent="0.25">
      <c r="A90" s="27" t="s">
        <v>549</v>
      </c>
      <c r="B90" s="55" t="s">
        <v>53</v>
      </c>
      <c r="C90" s="49" t="s">
        <v>590</v>
      </c>
      <c r="D90" s="49" t="s">
        <v>591</v>
      </c>
      <c r="E90" s="100" t="s">
        <v>64</v>
      </c>
      <c r="F90" s="202">
        <f>SUMPRODUCT(($A:$A=racers4[[#This Row],[Cat]])*($G:$G&gt;racers4[[#This Row],[2017 ARC Series Points]]))+1</f>
        <v>11</v>
      </c>
      <c r="G90" s="204">
        <f>SUM(O90,P90,R90)</f>
        <v>14</v>
      </c>
      <c r="H90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17</v>
      </c>
      <c r="I90" s="220">
        <v>0</v>
      </c>
      <c r="J90" s="33">
        <v>0</v>
      </c>
      <c r="K90" s="84">
        <v>0</v>
      </c>
      <c r="L90" s="219">
        <v>12</v>
      </c>
      <c r="M90" s="203">
        <v>0</v>
      </c>
      <c r="N90" s="217">
        <v>0</v>
      </c>
      <c r="O90" s="203">
        <f>SUM(Q90,S90,W90,AA90,AL90,AP90)</f>
        <v>2</v>
      </c>
      <c r="P90" s="213">
        <f>SUM(T90,Y90,AB90,AF90,AH90,AJ90,AM90,AR90)</f>
        <v>12</v>
      </c>
      <c r="Q90" s="38">
        <f>SUM(U90,X90,Z90, AC90, AE90, AI90, AK90, AN90, AQ90)</f>
        <v>0</v>
      </c>
      <c r="R90" s="221">
        <f>SUM(V90,AG90,AO90, AD90)</f>
        <v>0</v>
      </c>
      <c r="S90" s="223"/>
      <c r="T90" s="72"/>
      <c r="U90" s="73"/>
      <c r="V90" s="74"/>
      <c r="W90" s="72"/>
      <c r="X90" s="73"/>
      <c r="Y90" s="71"/>
      <c r="Z90" s="74"/>
      <c r="AA90" s="71"/>
      <c r="AB90" s="73"/>
      <c r="AC90" s="72"/>
      <c r="AD90" s="73"/>
      <c r="AE90" s="74"/>
      <c r="AF90" s="71"/>
      <c r="AG90" s="75"/>
      <c r="AH90" s="72"/>
      <c r="AI90" s="74"/>
      <c r="AJ90" s="73">
        <v>12</v>
      </c>
      <c r="AK90" s="71"/>
      <c r="AL90" s="71">
        <v>2</v>
      </c>
      <c r="AM90" s="72"/>
      <c r="AN90" s="73"/>
      <c r="AO90" s="74"/>
      <c r="AP90" s="73"/>
      <c r="AQ90" s="73"/>
      <c r="AR90" s="73"/>
      <c r="AS90" s="72"/>
      <c r="AT90" s="71"/>
      <c r="AU90" s="72"/>
      <c r="AV90" s="71"/>
      <c r="AW90" s="72"/>
      <c r="AX90" s="73"/>
      <c r="AY90" s="74"/>
      <c r="AZ90" s="72"/>
      <c r="BA90" s="215"/>
    </row>
    <row r="91" spans="1:53" x14ac:dyDescent="0.25">
      <c r="A91" s="27" t="s">
        <v>549</v>
      </c>
      <c r="B91" s="28" t="s">
        <v>53</v>
      </c>
      <c r="C91" s="29" t="s">
        <v>649</v>
      </c>
      <c r="D91" s="29" t="s">
        <v>239</v>
      </c>
      <c r="E91" s="99" t="s">
        <v>114</v>
      </c>
      <c r="F91" s="202">
        <f>SUMPRODUCT(($A:$A=racers4[[#This Row],[Cat]])*($G:$G&gt;racers4[[#This Row],[2017 ARC Series Points]]))+1</f>
        <v>12</v>
      </c>
      <c r="G91" s="205">
        <f>SUM(O91,P91,R91)</f>
        <v>13</v>
      </c>
      <c r="H91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12</v>
      </c>
      <c r="I91" s="220">
        <v>0</v>
      </c>
      <c r="J91" s="33">
        <v>0</v>
      </c>
      <c r="K91" s="80">
        <v>0</v>
      </c>
      <c r="L91" s="217">
        <v>0</v>
      </c>
      <c r="M91" s="203">
        <v>0</v>
      </c>
      <c r="N91" s="217">
        <v>0</v>
      </c>
      <c r="O91" s="203">
        <f>SUM(Q91,S91,W91,AA91,AL91,AP91)</f>
        <v>12</v>
      </c>
      <c r="P91" s="213">
        <f>SUM(T91,Y91,AB91,AF91,AH91,AJ91,AM91,AR91)</f>
        <v>0</v>
      </c>
      <c r="Q91" s="38">
        <f>SUM(U91,X91,Z91, AC91, AE91, AI91, AK91, AN91, AQ91)</f>
        <v>8</v>
      </c>
      <c r="R91" s="221">
        <f>SUM(V91,AG91,AO91, AD91)</f>
        <v>1</v>
      </c>
      <c r="S91" s="223"/>
      <c r="T91" s="72"/>
      <c r="U91" s="73"/>
      <c r="V91" s="74"/>
      <c r="W91" s="72">
        <v>4</v>
      </c>
      <c r="X91" s="73"/>
      <c r="Y91" s="71"/>
      <c r="Z91" s="74"/>
      <c r="AA91" s="71"/>
      <c r="AB91" s="73"/>
      <c r="AC91" s="72"/>
      <c r="AD91" s="73">
        <v>1</v>
      </c>
      <c r="AE91" s="73"/>
      <c r="AF91" s="71"/>
      <c r="AG91" s="75"/>
      <c r="AH91" s="72"/>
      <c r="AI91" s="74">
        <v>4</v>
      </c>
      <c r="AJ91" s="73"/>
      <c r="AK91" s="71"/>
      <c r="AL91" s="71"/>
      <c r="AM91" s="72"/>
      <c r="AN91" s="73"/>
      <c r="AO91" s="74"/>
      <c r="AP91" s="73"/>
      <c r="AQ91" s="73">
        <v>4</v>
      </c>
      <c r="AR91" s="73"/>
      <c r="AS91" s="72"/>
      <c r="AT91" s="71"/>
      <c r="AU91" s="72"/>
      <c r="AV91" s="71"/>
      <c r="AW91" s="72"/>
      <c r="AX91" s="73"/>
      <c r="AY91" s="74"/>
      <c r="AZ91" s="72"/>
      <c r="BA91" s="215"/>
    </row>
    <row r="92" spans="1:53" x14ac:dyDescent="0.25">
      <c r="A92" s="27" t="s">
        <v>549</v>
      </c>
      <c r="B92" s="237" t="s">
        <v>53</v>
      </c>
      <c r="C92" s="83" t="s">
        <v>610</v>
      </c>
      <c r="D92" s="83" t="s">
        <v>583</v>
      </c>
      <c r="E92" s="324" t="s">
        <v>114</v>
      </c>
      <c r="F92" s="201">
        <f>SUMPRODUCT(($A:$A=racers4[[#This Row],[Cat]])*($G:$G&gt;racers4[[#This Row],[2017 ARC Series Points]]))+1</f>
        <v>13</v>
      </c>
      <c r="G92" s="204">
        <f>SUM(O92,P92,R92)</f>
        <v>8</v>
      </c>
      <c r="H92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18</v>
      </c>
      <c r="I92" s="220">
        <v>10</v>
      </c>
      <c r="J92" s="33">
        <v>0</v>
      </c>
      <c r="K92" s="84">
        <v>0</v>
      </c>
      <c r="L92" s="219">
        <v>0</v>
      </c>
      <c r="M92" s="203">
        <v>0</v>
      </c>
      <c r="N92" s="217">
        <v>0</v>
      </c>
      <c r="O92" s="203">
        <f>SUM(Q92,S92,W92,AA92,AL92,AP92)</f>
        <v>8</v>
      </c>
      <c r="P92" s="213">
        <f>SUM(T92,Y92,AB92,AF92,AH92,AJ92,AM92,AR92)</f>
        <v>0</v>
      </c>
      <c r="Q92" s="38">
        <f>SUM(U92,X92,Z92, AC92, AE92, AI92, AK92, AN92, AQ92)</f>
        <v>8</v>
      </c>
      <c r="R92" s="221">
        <f>SUM(V92,AG92,AO92, AD92)</f>
        <v>0</v>
      </c>
      <c r="S92" s="222"/>
      <c r="T92" s="72"/>
      <c r="U92" s="73"/>
      <c r="V92" s="74"/>
      <c r="W92" s="72"/>
      <c r="X92" s="73">
        <v>8</v>
      </c>
      <c r="Y92" s="82"/>
      <c r="Z92" s="74"/>
      <c r="AA92" s="82"/>
      <c r="AB92" s="73"/>
      <c r="AC92" s="72"/>
      <c r="AD92" s="73"/>
      <c r="AE92" s="73"/>
      <c r="AF92" s="82"/>
      <c r="AG92" s="75"/>
      <c r="AH92" s="72"/>
      <c r="AI92" s="74"/>
      <c r="AJ92" s="73"/>
      <c r="AK92" s="82"/>
      <c r="AL92" s="82"/>
      <c r="AM92" s="72"/>
      <c r="AN92" s="73"/>
      <c r="AO92" s="74"/>
      <c r="AP92" s="73"/>
      <c r="AQ92" s="73"/>
      <c r="AR92" s="73"/>
      <c r="AS92" s="72"/>
      <c r="AT92" s="82"/>
      <c r="AU92" s="72"/>
      <c r="AV92" s="82"/>
      <c r="AW92" s="72"/>
      <c r="AX92" s="73"/>
      <c r="AY92" s="74"/>
      <c r="AZ92" s="72"/>
      <c r="BA92" s="215"/>
    </row>
    <row r="93" spans="1:53" x14ac:dyDescent="0.25">
      <c r="A93" s="47" t="s">
        <v>549</v>
      </c>
      <c r="B93" s="199" t="s">
        <v>53</v>
      </c>
      <c r="C93" s="82" t="s">
        <v>139</v>
      </c>
      <c r="D93" s="82" t="s">
        <v>625</v>
      </c>
      <c r="E93" s="327" t="s">
        <v>114</v>
      </c>
      <c r="F93" s="201">
        <f>SUMPRODUCT(($A:$A=racers4[[#This Row],[Cat]])*($G:$G&gt;racers4[[#This Row],[2017 ARC Series Points]]))+1</f>
        <v>13</v>
      </c>
      <c r="G93" s="204">
        <f>SUM(O93,P93,R93)</f>
        <v>8</v>
      </c>
      <c r="H93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18</v>
      </c>
      <c r="I93" s="220">
        <v>10</v>
      </c>
      <c r="J93" s="33">
        <v>0</v>
      </c>
      <c r="K93" s="84">
        <v>0</v>
      </c>
      <c r="L93" s="219">
        <v>0</v>
      </c>
      <c r="M93" s="203">
        <v>0</v>
      </c>
      <c r="N93" s="217">
        <v>0</v>
      </c>
      <c r="O93" s="203">
        <f>SUM(Q93,S93,W93,AA93,AL93,AP93)</f>
        <v>8</v>
      </c>
      <c r="P93" s="213">
        <f>SUM(T93,Y93,AB93,AF93,AH93,AJ93,AM93,AR93)</f>
        <v>0</v>
      </c>
      <c r="Q93" s="38">
        <f>SUM(U93,X93,Z93, AC93, AE93, AI93, AK93, AN93, AQ93)</f>
        <v>0</v>
      </c>
      <c r="R93" s="221">
        <f>SUM(V93,AG93,AO93, AD93)</f>
        <v>0</v>
      </c>
      <c r="S93" s="222"/>
      <c r="T93" s="72"/>
      <c r="U93" s="73"/>
      <c r="V93" s="74"/>
      <c r="W93" s="72"/>
      <c r="X93" s="73"/>
      <c r="Y93" s="82"/>
      <c r="Z93" s="74"/>
      <c r="AA93" s="82"/>
      <c r="AB93" s="73"/>
      <c r="AC93" s="72"/>
      <c r="AD93" s="73"/>
      <c r="AE93" s="73"/>
      <c r="AF93" s="82"/>
      <c r="AG93" s="75"/>
      <c r="AH93" s="72"/>
      <c r="AI93" s="74"/>
      <c r="AJ93" s="73"/>
      <c r="AK93" s="82"/>
      <c r="AL93" s="82"/>
      <c r="AM93" s="72"/>
      <c r="AN93" s="73"/>
      <c r="AO93" s="74"/>
      <c r="AP93" s="73">
        <v>8</v>
      </c>
      <c r="AQ93" s="73"/>
      <c r="AR93" s="73"/>
      <c r="AS93" s="72"/>
      <c r="AT93" s="82"/>
      <c r="AU93" s="72"/>
      <c r="AV93" s="82"/>
      <c r="AW93" s="72"/>
      <c r="AX93" s="73"/>
      <c r="AY93" s="74"/>
      <c r="AZ93" s="72"/>
      <c r="BA93" s="215"/>
    </row>
    <row r="94" spans="1:53" x14ac:dyDescent="0.25">
      <c r="A94" s="27" t="s">
        <v>549</v>
      </c>
      <c r="B94" s="200" t="s">
        <v>53</v>
      </c>
      <c r="C94" s="71" t="s">
        <v>682</v>
      </c>
      <c r="D94" s="71" t="s">
        <v>928</v>
      </c>
      <c r="E94" s="344" t="s">
        <v>126</v>
      </c>
      <c r="F94" s="202">
        <f>SUMPRODUCT(($A:$A=racers4[[#This Row],[Cat]])*($G:$G&gt;racers4[[#This Row],[2017 ARC Series Points]]))+1</f>
        <v>15</v>
      </c>
      <c r="G94" s="205">
        <f>SUM(O94,P94,R94)</f>
        <v>2</v>
      </c>
      <c r="H94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94" s="220">
        <v>0</v>
      </c>
      <c r="J94" s="33">
        <v>0</v>
      </c>
      <c r="K94" s="80">
        <v>0</v>
      </c>
      <c r="L94" s="217">
        <v>0</v>
      </c>
      <c r="M94" s="203">
        <v>0</v>
      </c>
      <c r="N94" s="217">
        <v>0</v>
      </c>
      <c r="O94" s="203">
        <f>SUM(Q94,S94,W94,AA94,AL94,AP94)</f>
        <v>0</v>
      </c>
      <c r="P94" s="213">
        <f>SUM(T94,Y94,AB94,AF94,AH94,AJ94,AM94,AR94)</f>
        <v>0</v>
      </c>
      <c r="Q94" s="38">
        <f>SUM(U94,X94,Z94, AC94, AE94, AI94, AK94, AN94, AQ94)</f>
        <v>0</v>
      </c>
      <c r="R94" s="221">
        <f>SUM(V94,AG94,AO94, AD94)</f>
        <v>2</v>
      </c>
      <c r="S94" s="223"/>
      <c r="T94" s="72"/>
      <c r="U94" s="73"/>
      <c r="V94" s="74"/>
      <c r="W94" s="72"/>
      <c r="X94" s="73"/>
      <c r="Y94" s="71"/>
      <c r="Z94" s="74"/>
      <c r="AA94" s="71"/>
      <c r="AB94" s="73"/>
      <c r="AC94" s="72"/>
      <c r="AD94" s="73"/>
      <c r="AE94" s="73"/>
      <c r="AF94" s="71"/>
      <c r="AG94" s="75">
        <v>2</v>
      </c>
      <c r="AH94" s="72"/>
      <c r="AI94" s="74"/>
      <c r="AJ94" s="73"/>
      <c r="AK94" s="71"/>
      <c r="AL94" s="71"/>
      <c r="AM94" s="72"/>
      <c r="AN94" s="73"/>
      <c r="AO94" s="74"/>
      <c r="AP94" s="73"/>
      <c r="AQ94" s="73"/>
      <c r="AR94" s="73"/>
      <c r="AS94" s="72"/>
      <c r="AT94" s="71"/>
      <c r="AU94" s="72"/>
      <c r="AV94" s="71"/>
      <c r="AW94" s="72"/>
      <c r="AX94" s="73"/>
      <c r="AY94" s="74"/>
      <c r="AZ94" s="72"/>
      <c r="BA94" s="215"/>
    </row>
    <row r="95" spans="1:53" x14ac:dyDescent="0.25">
      <c r="A95" s="233" t="s">
        <v>549</v>
      </c>
      <c r="B95" s="199" t="s">
        <v>53</v>
      </c>
      <c r="C95" s="82" t="s">
        <v>616</v>
      </c>
      <c r="D95" s="82" t="s">
        <v>617</v>
      </c>
      <c r="E95" s="327" t="s">
        <v>114</v>
      </c>
      <c r="F95" s="201">
        <f>SUMPRODUCT(($A:$A=racers4[[#This Row],[Cat]])*($G:$G&gt;racers4[[#This Row],[2017 ARC Series Points]]))+1</f>
        <v>15</v>
      </c>
      <c r="G95" s="320">
        <f>SUM(O95,P95,R95)</f>
        <v>2</v>
      </c>
      <c r="H95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12</v>
      </c>
      <c r="I95" s="319">
        <v>10</v>
      </c>
      <c r="J95" s="79">
        <v>0</v>
      </c>
      <c r="K95" s="84">
        <v>0</v>
      </c>
      <c r="L95" s="219">
        <v>0</v>
      </c>
      <c r="M95" s="320">
        <v>0</v>
      </c>
      <c r="N95" s="217">
        <v>0</v>
      </c>
      <c r="O95" s="320">
        <f>SUM(Q95,S95,W95,AA95,AL95,AP95)</f>
        <v>0</v>
      </c>
      <c r="P95" s="213">
        <f>SUM(T95,Y95,AB95,AF95,AH95,AJ95,AM95,AR95)</f>
        <v>2</v>
      </c>
      <c r="Q95" s="214">
        <f>SUM(U95,X95,Z95, AC95, AE95, AI95, AK95, AN95, AQ95)</f>
        <v>0</v>
      </c>
      <c r="R95" s="221">
        <f>SUM(V95,AG95,AO95, AD95)</f>
        <v>0</v>
      </c>
      <c r="S95" s="328"/>
      <c r="T95" s="72"/>
      <c r="U95" s="73"/>
      <c r="V95" s="74"/>
      <c r="W95" s="72"/>
      <c r="X95" s="73"/>
      <c r="Y95" s="82"/>
      <c r="Z95" s="74"/>
      <c r="AA95" s="82"/>
      <c r="AB95" s="73"/>
      <c r="AC95" s="72"/>
      <c r="AD95" s="73"/>
      <c r="AE95" s="73"/>
      <c r="AF95" s="82"/>
      <c r="AG95" s="75"/>
      <c r="AH95" s="72">
        <v>2</v>
      </c>
      <c r="AI95" s="74"/>
      <c r="AJ95" s="73"/>
      <c r="AK95" s="82"/>
      <c r="AL95" s="82"/>
      <c r="AM95" s="72"/>
      <c r="AN95" s="73"/>
      <c r="AO95" s="74"/>
      <c r="AP95" s="73"/>
      <c r="AQ95" s="73"/>
      <c r="AR95" s="73"/>
      <c r="AS95" s="72"/>
      <c r="AT95" s="82"/>
      <c r="AU95" s="72"/>
      <c r="AV95" s="82"/>
      <c r="AW95" s="72"/>
      <c r="AX95" s="73"/>
      <c r="AY95" s="74"/>
      <c r="AZ95" s="72"/>
      <c r="BA95" s="72"/>
    </row>
    <row r="96" spans="1:53" x14ac:dyDescent="0.25">
      <c r="A96" s="232" t="s">
        <v>549</v>
      </c>
      <c r="B96" s="200" t="s">
        <v>53</v>
      </c>
      <c r="C96" s="71" t="s">
        <v>935</v>
      </c>
      <c r="D96" s="71" t="s">
        <v>936</v>
      </c>
      <c r="E96" s="344" t="s">
        <v>114</v>
      </c>
      <c r="F96" s="202">
        <f>SUMPRODUCT(($A:$A=racers4[[#This Row],[Cat]])*($G:$G&gt;racers4[[#This Row],[2017 ARC Series Points]]))+1</f>
        <v>17</v>
      </c>
      <c r="G96" s="282">
        <f>SUM(O96,P96,R96)</f>
        <v>1</v>
      </c>
      <c r="H96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</v>
      </c>
      <c r="I96" s="319">
        <v>0</v>
      </c>
      <c r="J96" s="79">
        <v>0</v>
      </c>
      <c r="K96" s="80">
        <v>0</v>
      </c>
      <c r="L96" s="217">
        <v>0</v>
      </c>
      <c r="M96" s="320">
        <v>0</v>
      </c>
      <c r="N96" s="217">
        <v>0</v>
      </c>
      <c r="O96" s="320">
        <f>SUM(Q96,S96,W96,AA96,AL96,AP96)</f>
        <v>1</v>
      </c>
      <c r="P96" s="213">
        <f>SUM(T96,Y96,AB96,AF96,AH96,AJ96,AM96,AR96)</f>
        <v>0</v>
      </c>
      <c r="Q96" s="214">
        <f>SUM(U96,X96,Z96, AC96, AE96, AI96, AK96, AN96, AQ96)</f>
        <v>1</v>
      </c>
      <c r="R96" s="221">
        <f>SUM(V96,AG96,AO96, AD96)</f>
        <v>0</v>
      </c>
      <c r="S96" s="321"/>
      <c r="T96" s="72"/>
      <c r="U96" s="73"/>
      <c r="V96" s="74"/>
      <c r="W96" s="72"/>
      <c r="X96" s="73"/>
      <c r="Y96" s="71"/>
      <c r="Z96" s="74"/>
      <c r="AA96" s="71"/>
      <c r="AB96" s="73"/>
      <c r="AC96" s="72"/>
      <c r="AD96" s="73"/>
      <c r="AE96" s="73"/>
      <c r="AF96" s="71"/>
      <c r="AG96" s="75"/>
      <c r="AH96" s="72"/>
      <c r="AI96" s="74">
        <v>1</v>
      </c>
      <c r="AJ96" s="73"/>
      <c r="AK96" s="71"/>
      <c r="AL96" s="71"/>
      <c r="AM96" s="72"/>
      <c r="AN96" s="73"/>
      <c r="AO96" s="74"/>
      <c r="AP96" s="73"/>
      <c r="AQ96" s="73"/>
      <c r="AR96" s="73"/>
      <c r="AS96" s="72"/>
      <c r="AT96" s="71"/>
      <c r="AU96" s="72"/>
      <c r="AV96" s="71"/>
      <c r="AW96" s="72"/>
      <c r="AX96" s="73"/>
      <c r="AY96" s="74"/>
      <c r="AZ96" s="72"/>
      <c r="BA96" s="72"/>
    </row>
    <row r="97" spans="1:53" x14ac:dyDescent="0.25">
      <c r="A97" s="232" t="s">
        <v>549</v>
      </c>
      <c r="B97" s="236" t="s">
        <v>53</v>
      </c>
      <c r="C97" s="69" t="s">
        <v>555</v>
      </c>
      <c r="D97" s="69" t="s">
        <v>417</v>
      </c>
      <c r="E97" s="307" t="s">
        <v>67</v>
      </c>
      <c r="F97" s="202">
        <f>SUMPRODUCT(($A:$A=racers4[[#This Row],[Cat]])*($G:$G&gt;racers4[[#This Row],[2017 ARC Series Points]]))+1</f>
        <v>18</v>
      </c>
      <c r="G97" s="320">
        <f>SUM(O97,P97,R97)</f>
        <v>0</v>
      </c>
      <c r="H97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15</v>
      </c>
      <c r="I97" s="319">
        <v>0</v>
      </c>
      <c r="J97" s="79">
        <v>0</v>
      </c>
      <c r="K97" s="84">
        <v>15</v>
      </c>
      <c r="L97" s="219">
        <v>0</v>
      </c>
      <c r="M97" s="320">
        <v>0</v>
      </c>
      <c r="N97" s="217">
        <v>0</v>
      </c>
      <c r="O97" s="320">
        <f>SUM(Q97,S97,W97,AA97,AL97,AP97)</f>
        <v>0</v>
      </c>
      <c r="P97" s="213">
        <f>SUM(T97,Y97,AB97,AF97,AH97,AJ97,AM97,AR97)</f>
        <v>0</v>
      </c>
      <c r="Q97" s="214">
        <f>SUM(U97,X97,Z97, AC97, AE97, AI97, AK97, AN97, AQ97)</f>
        <v>0</v>
      </c>
      <c r="R97" s="221">
        <f>SUM(V97,AG97,AO97, AD97)</f>
        <v>0</v>
      </c>
      <c r="S97" s="321"/>
      <c r="T97" s="72"/>
      <c r="U97" s="73"/>
      <c r="V97" s="74"/>
      <c r="W97" s="72"/>
      <c r="X97" s="73"/>
      <c r="Y97" s="71"/>
      <c r="Z97" s="74"/>
      <c r="AA97" s="71"/>
      <c r="AB97" s="73"/>
      <c r="AC97" s="72"/>
      <c r="AD97" s="73"/>
      <c r="AE97" s="74"/>
      <c r="AF97" s="71"/>
      <c r="AG97" s="75"/>
      <c r="AH97" s="72"/>
      <c r="AI97" s="74"/>
      <c r="AJ97" s="73"/>
      <c r="AK97" s="71"/>
      <c r="AL97" s="71"/>
      <c r="AM97" s="72"/>
      <c r="AN97" s="73"/>
      <c r="AO97" s="74"/>
      <c r="AP97" s="73"/>
      <c r="AQ97" s="73"/>
      <c r="AR97" s="73"/>
      <c r="AS97" s="72"/>
      <c r="AT97" s="71"/>
      <c r="AU97" s="72"/>
      <c r="AV97" s="71"/>
      <c r="AW97" s="72"/>
      <c r="AX97" s="73"/>
      <c r="AY97" s="74"/>
      <c r="AZ97" s="72"/>
      <c r="BA97" s="72"/>
    </row>
    <row r="98" spans="1:53" x14ac:dyDescent="0.25">
      <c r="A98" s="232" t="s">
        <v>549</v>
      </c>
      <c r="B98" s="236" t="s">
        <v>53</v>
      </c>
      <c r="C98" s="69" t="s">
        <v>556</v>
      </c>
      <c r="D98" s="69" t="s">
        <v>58</v>
      </c>
      <c r="E98" s="307" t="s">
        <v>126</v>
      </c>
      <c r="F98" s="202">
        <f>SUMPRODUCT(($A:$A=racers4[[#This Row],[Cat]])*($G:$G&gt;racers4[[#This Row],[2017 ARC Series Points]]))+1</f>
        <v>18</v>
      </c>
      <c r="G98" s="320">
        <f>SUM(O98,P98,R98)</f>
        <v>0</v>
      </c>
      <c r="H98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24</v>
      </c>
      <c r="I98" s="319">
        <v>0</v>
      </c>
      <c r="J98" s="79">
        <v>0</v>
      </c>
      <c r="K98" s="84">
        <v>20</v>
      </c>
      <c r="L98" s="219">
        <v>4</v>
      </c>
      <c r="M98" s="320">
        <v>0</v>
      </c>
      <c r="N98" s="217">
        <v>0</v>
      </c>
      <c r="O98" s="320">
        <f>SUM(Q98,S98,W98,AA98,AL98,AP98)</f>
        <v>0</v>
      </c>
      <c r="P98" s="213">
        <f>SUM(T98,Y98,AB98,AF98,AH98,AJ98,AM98,AR98)</f>
        <v>0</v>
      </c>
      <c r="Q98" s="214">
        <f>SUM(U98,X98,Z98, AC98, AE98, AI98, AK98, AN98, AQ98)</f>
        <v>0</v>
      </c>
      <c r="R98" s="221">
        <f>SUM(V98,AG98,AO98, AD98)</f>
        <v>0</v>
      </c>
      <c r="S98" s="321"/>
      <c r="T98" s="72"/>
      <c r="U98" s="73"/>
      <c r="V98" s="74"/>
      <c r="W98" s="72"/>
      <c r="X98" s="73"/>
      <c r="Y98" s="71"/>
      <c r="Z98" s="74"/>
      <c r="AA98" s="71"/>
      <c r="AB98" s="73"/>
      <c r="AC98" s="72"/>
      <c r="AD98" s="73"/>
      <c r="AE98" s="74"/>
      <c r="AF98" s="71"/>
      <c r="AG98" s="75"/>
      <c r="AH98" s="72"/>
      <c r="AI98" s="74"/>
      <c r="AJ98" s="73"/>
      <c r="AK98" s="71"/>
      <c r="AL98" s="71"/>
      <c r="AM98" s="72"/>
      <c r="AN98" s="73"/>
      <c r="AO98" s="74"/>
      <c r="AP98" s="73"/>
      <c r="AQ98" s="73"/>
      <c r="AR98" s="73"/>
      <c r="AS98" s="72"/>
      <c r="AT98" s="71"/>
      <c r="AU98" s="72"/>
      <c r="AV98" s="71"/>
      <c r="AW98" s="72"/>
      <c r="AX98" s="73"/>
      <c r="AY98" s="74"/>
      <c r="AZ98" s="72"/>
      <c r="BA98" s="72"/>
    </row>
    <row r="99" spans="1:53" x14ac:dyDescent="0.25">
      <c r="A99" s="426" t="s">
        <v>549</v>
      </c>
      <c r="B99" s="199" t="s">
        <v>53</v>
      </c>
      <c r="C99" s="82" t="s">
        <v>557</v>
      </c>
      <c r="D99" s="82" t="s">
        <v>558</v>
      </c>
      <c r="E99" s="327" t="s">
        <v>141</v>
      </c>
      <c r="F99" s="201">
        <f>SUMPRODUCT(($A:$A=racers4[[#This Row],[Cat]])*($G:$G&gt;racers4[[#This Row],[2017 ARC Series Points]]))+1</f>
        <v>18</v>
      </c>
      <c r="G99" s="320">
        <f>SUM(O99,P99,R99)</f>
        <v>0</v>
      </c>
      <c r="H99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20</v>
      </c>
      <c r="I99" s="319">
        <v>0</v>
      </c>
      <c r="J99" s="79">
        <v>0</v>
      </c>
      <c r="K99" s="84">
        <v>20</v>
      </c>
      <c r="L99" s="219">
        <v>0</v>
      </c>
      <c r="M99" s="320">
        <v>0</v>
      </c>
      <c r="N99" s="217">
        <v>0</v>
      </c>
      <c r="O99" s="320">
        <f>SUM(Q99,S99,W99,AA99,AL99,AP99)</f>
        <v>0</v>
      </c>
      <c r="P99" s="213">
        <f>SUM(T99,Y99,AB99,AF99,AH99,AJ99,AM99,AR99)</f>
        <v>0</v>
      </c>
      <c r="Q99" s="214">
        <f>SUM(U99,X99,Z99, AC99, AE99, AI99, AK99, AN99, AQ99)</f>
        <v>0</v>
      </c>
      <c r="R99" s="221">
        <f>SUM(V99,AG99,AO99, AD99)</f>
        <v>0</v>
      </c>
      <c r="S99" s="328"/>
      <c r="T99" s="72"/>
      <c r="U99" s="73"/>
      <c r="V99" s="74"/>
      <c r="W99" s="72"/>
      <c r="X99" s="73"/>
      <c r="Y99" s="82"/>
      <c r="Z99" s="74"/>
      <c r="AA99" s="82"/>
      <c r="AB99" s="73"/>
      <c r="AC99" s="72"/>
      <c r="AD99" s="73"/>
      <c r="AE99" s="73"/>
      <c r="AF99" s="82"/>
      <c r="AG99" s="75"/>
      <c r="AH99" s="72"/>
      <c r="AI99" s="74"/>
      <c r="AJ99" s="73"/>
      <c r="AK99" s="82"/>
      <c r="AL99" s="82"/>
      <c r="AM99" s="72"/>
      <c r="AN99" s="73"/>
      <c r="AO99" s="74"/>
      <c r="AP99" s="73"/>
      <c r="AQ99" s="73"/>
      <c r="AR99" s="73"/>
      <c r="AS99" s="72"/>
      <c r="AT99" s="82"/>
      <c r="AU99" s="72"/>
      <c r="AV99" s="82"/>
      <c r="AW99" s="72"/>
      <c r="AX99" s="73"/>
      <c r="AY99" s="74"/>
      <c r="AZ99" s="72"/>
      <c r="BA99" s="72"/>
    </row>
    <row r="100" spans="1:53" x14ac:dyDescent="0.25">
      <c r="A100" s="296" t="s">
        <v>549</v>
      </c>
      <c r="B100" s="236" t="s">
        <v>53</v>
      </c>
      <c r="C100" s="69" t="s">
        <v>559</v>
      </c>
      <c r="D100" s="69" t="s">
        <v>560</v>
      </c>
      <c r="E100" s="307" t="s">
        <v>141</v>
      </c>
      <c r="F100" s="202">
        <f>SUMPRODUCT(($A:$A=racers4[[#This Row],[Cat]])*($G:$G&gt;racers4[[#This Row],[2017 ARC Series Points]]))+1</f>
        <v>18</v>
      </c>
      <c r="G100" s="320">
        <f>SUM(O100,P100,R100)</f>
        <v>0</v>
      </c>
      <c r="H100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26</v>
      </c>
      <c r="I100" s="319">
        <v>0</v>
      </c>
      <c r="J100" s="79">
        <v>10</v>
      </c>
      <c r="K100" s="84">
        <v>16</v>
      </c>
      <c r="L100" s="219">
        <v>0</v>
      </c>
      <c r="M100" s="320">
        <v>0</v>
      </c>
      <c r="N100" s="217">
        <v>0</v>
      </c>
      <c r="O100" s="320">
        <f>SUM(Q100,S100,W100,AA100,AL100,AP100)</f>
        <v>0</v>
      </c>
      <c r="P100" s="213">
        <f>SUM(T100,Y100,AB100,AF100,AH100,AJ100,AM100,AR100)</f>
        <v>0</v>
      </c>
      <c r="Q100" s="214">
        <f>SUM(U100,X100,Z100, AC100, AE100, AI100, AK100, AN100, AQ100)</f>
        <v>0</v>
      </c>
      <c r="R100" s="221">
        <f>SUM(V100,AG100,AO100, AD100)</f>
        <v>0</v>
      </c>
      <c r="S100" s="321"/>
      <c r="T100" s="72"/>
      <c r="U100" s="73"/>
      <c r="V100" s="74"/>
      <c r="W100" s="72"/>
      <c r="X100" s="73"/>
      <c r="Y100" s="71"/>
      <c r="Z100" s="74"/>
      <c r="AA100" s="71"/>
      <c r="AB100" s="73"/>
      <c r="AC100" s="72"/>
      <c r="AD100" s="73"/>
      <c r="AE100" s="74"/>
      <c r="AF100" s="71"/>
      <c r="AG100" s="75"/>
      <c r="AH100" s="72"/>
      <c r="AI100" s="74"/>
      <c r="AJ100" s="73"/>
      <c r="AK100" s="71"/>
      <c r="AL100" s="71"/>
      <c r="AM100" s="72"/>
      <c r="AN100" s="73"/>
      <c r="AO100" s="74"/>
      <c r="AP100" s="73"/>
      <c r="AQ100" s="73"/>
      <c r="AR100" s="73"/>
      <c r="AS100" s="72"/>
      <c r="AT100" s="71"/>
      <c r="AU100" s="72"/>
      <c r="AV100" s="71"/>
      <c r="AW100" s="72"/>
      <c r="AX100" s="73"/>
      <c r="AY100" s="74"/>
      <c r="AZ100" s="72"/>
      <c r="BA100" s="72"/>
    </row>
    <row r="101" spans="1:53" x14ac:dyDescent="0.25">
      <c r="A101" s="232" t="s">
        <v>549</v>
      </c>
      <c r="B101" s="236" t="s">
        <v>53</v>
      </c>
      <c r="C101" s="69" t="s">
        <v>564</v>
      </c>
      <c r="D101" s="69" t="s">
        <v>565</v>
      </c>
      <c r="E101" s="307" t="s">
        <v>96</v>
      </c>
      <c r="F101" s="202">
        <f>SUMPRODUCT(($A:$A=racers4[[#This Row],[Cat]])*($G:$G&gt;racers4[[#This Row],[2017 ARC Series Points]]))+1</f>
        <v>18</v>
      </c>
      <c r="G101" s="320">
        <f>SUM(O101,P101,R101)</f>
        <v>0</v>
      </c>
      <c r="H101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15</v>
      </c>
      <c r="I101" s="319">
        <v>0</v>
      </c>
      <c r="J101" s="79">
        <v>0</v>
      </c>
      <c r="K101" s="84">
        <v>0</v>
      </c>
      <c r="L101" s="219">
        <v>20</v>
      </c>
      <c r="M101" s="320">
        <v>0</v>
      </c>
      <c r="N101" s="217">
        <v>0</v>
      </c>
      <c r="O101" s="320">
        <f>SUM(Q101,S101,W101,AA101,AL101,AP101)</f>
        <v>0</v>
      </c>
      <c r="P101" s="213">
        <f>SUM(T101,Y101,AB101,AF101,AH101,AJ101,AM101,AR101)</f>
        <v>0</v>
      </c>
      <c r="Q101" s="214">
        <f>SUM(U101,X101,Z101, AC101, AE101, AI101, AK101, AN101, AQ101)</f>
        <v>0</v>
      </c>
      <c r="R101" s="221">
        <f>SUM(V101,AG101,AO101, AD101)</f>
        <v>0</v>
      </c>
      <c r="S101" s="321"/>
      <c r="T101" s="72"/>
      <c r="U101" s="73"/>
      <c r="V101" s="74"/>
      <c r="W101" s="72"/>
      <c r="X101" s="73"/>
      <c r="Y101" s="71"/>
      <c r="Z101" s="74"/>
      <c r="AA101" s="71"/>
      <c r="AB101" s="73"/>
      <c r="AC101" s="72"/>
      <c r="AD101" s="73"/>
      <c r="AE101" s="74"/>
      <c r="AF101" s="71"/>
      <c r="AG101" s="75"/>
      <c r="AH101" s="72"/>
      <c r="AI101" s="74"/>
      <c r="AJ101" s="73"/>
      <c r="AK101" s="71"/>
      <c r="AL101" s="71"/>
      <c r="AM101" s="72"/>
      <c r="AN101" s="73"/>
      <c r="AO101" s="74"/>
      <c r="AP101" s="73"/>
      <c r="AQ101" s="73"/>
      <c r="AR101" s="73"/>
      <c r="AS101" s="72"/>
      <c r="AT101" s="71"/>
      <c r="AU101" s="72"/>
      <c r="AV101" s="71"/>
      <c r="AW101" s="72"/>
      <c r="AX101" s="73"/>
      <c r="AY101" s="74"/>
      <c r="AZ101" s="72"/>
      <c r="BA101" s="72"/>
    </row>
    <row r="102" spans="1:53" x14ac:dyDescent="0.25">
      <c r="A102" s="232" t="s">
        <v>549</v>
      </c>
      <c r="B102" s="236" t="s">
        <v>53</v>
      </c>
      <c r="C102" s="69" t="s">
        <v>566</v>
      </c>
      <c r="D102" s="69" t="s">
        <v>567</v>
      </c>
      <c r="E102" s="307" t="s">
        <v>70</v>
      </c>
      <c r="F102" s="202">
        <f>SUMPRODUCT(($A:$A=racers4[[#This Row],[Cat]])*($G:$G&gt;racers4[[#This Row],[2017 ARC Series Points]]))+1</f>
        <v>18</v>
      </c>
      <c r="G102" s="320">
        <f>SUM(O102,P102,R102)</f>
        <v>0</v>
      </c>
      <c r="H102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10</v>
      </c>
      <c r="I102" s="319">
        <v>0</v>
      </c>
      <c r="J102" s="79">
        <v>0</v>
      </c>
      <c r="K102" s="84">
        <v>10</v>
      </c>
      <c r="L102" s="219">
        <v>0</v>
      </c>
      <c r="M102" s="320">
        <v>0</v>
      </c>
      <c r="N102" s="217">
        <v>0</v>
      </c>
      <c r="O102" s="320">
        <f>SUM(Q102,S102,W102,AA102,AL102,AP102)</f>
        <v>0</v>
      </c>
      <c r="P102" s="213">
        <f>SUM(T102,Y102,AB102,AF102,AH102,AJ102,AM102,AR102)</f>
        <v>0</v>
      </c>
      <c r="Q102" s="214">
        <f>SUM(U102,X102,Z102, AC102, AE102, AI102, AK102, AN102, AQ102)</f>
        <v>0</v>
      </c>
      <c r="R102" s="221">
        <f>SUM(V102,AG102,AO102, AD102)</f>
        <v>0</v>
      </c>
      <c r="S102" s="321"/>
      <c r="T102" s="72"/>
      <c r="U102" s="73"/>
      <c r="V102" s="74"/>
      <c r="W102" s="72"/>
      <c r="X102" s="73"/>
      <c r="Y102" s="71"/>
      <c r="Z102" s="74"/>
      <c r="AA102" s="71"/>
      <c r="AB102" s="73"/>
      <c r="AC102" s="72"/>
      <c r="AD102" s="73"/>
      <c r="AE102" s="74"/>
      <c r="AF102" s="71"/>
      <c r="AG102" s="75"/>
      <c r="AH102" s="72"/>
      <c r="AI102" s="74"/>
      <c r="AJ102" s="73"/>
      <c r="AK102" s="71"/>
      <c r="AL102" s="71"/>
      <c r="AM102" s="72"/>
      <c r="AN102" s="73"/>
      <c r="AO102" s="74"/>
      <c r="AP102" s="73"/>
      <c r="AQ102" s="73"/>
      <c r="AR102" s="73"/>
      <c r="AS102" s="72"/>
      <c r="AT102" s="71"/>
      <c r="AU102" s="72"/>
      <c r="AV102" s="71"/>
      <c r="AW102" s="72"/>
      <c r="AX102" s="73"/>
      <c r="AY102" s="74"/>
      <c r="AZ102" s="72"/>
      <c r="BA102" s="72"/>
    </row>
    <row r="103" spans="1:53" x14ac:dyDescent="0.25">
      <c r="A103" s="232" t="s">
        <v>549</v>
      </c>
      <c r="B103" s="236" t="s">
        <v>53</v>
      </c>
      <c r="C103" s="69" t="s">
        <v>568</v>
      </c>
      <c r="D103" s="69" t="s">
        <v>569</v>
      </c>
      <c r="E103" s="307" t="s">
        <v>126</v>
      </c>
      <c r="F103" s="202">
        <f>SUMPRODUCT(($A:$A=racers4[[#This Row],[Cat]])*($G:$G&gt;racers4[[#This Row],[2017 ARC Series Points]]))+1</f>
        <v>18</v>
      </c>
      <c r="G103" s="320">
        <f>SUM(O103,P103,R103)</f>
        <v>0</v>
      </c>
      <c r="H103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12</v>
      </c>
      <c r="I103" s="319">
        <v>0</v>
      </c>
      <c r="J103" s="79">
        <v>10</v>
      </c>
      <c r="K103" s="84">
        <v>0</v>
      </c>
      <c r="L103" s="219">
        <v>2</v>
      </c>
      <c r="M103" s="320">
        <v>0</v>
      </c>
      <c r="N103" s="217">
        <v>0</v>
      </c>
      <c r="O103" s="320">
        <f>SUM(Q103,S103,W103,AA103,AL103,AP103)</f>
        <v>0</v>
      </c>
      <c r="P103" s="213">
        <f>SUM(T103,Y103,AB103,AF103,AH103,AJ103,AM103,AR103)</f>
        <v>0</v>
      </c>
      <c r="Q103" s="214">
        <f>SUM(U103,X103,Z103, AC103, AE103, AI103, AK103, AN103, AQ103)</f>
        <v>0</v>
      </c>
      <c r="R103" s="221">
        <f>SUM(V103,AG103,AO103, AD103)</f>
        <v>0</v>
      </c>
      <c r="S103" s="321"/>
      <c r="T103" s="72"/>
      <c r="U103" s="73"/>
      <c r="V103" s="74"/>
      <c r="W103" s="72"/>
      <c r="X103" s="73"/>
      <c r="Y103" s="71"/>
      <c r="Z103" s="74"/>
      <c r="AA103" s="71"/>
      <c r="AB103" s="73"/>
      <c r="AC103" s="72"/>
      <c r="AD103" s="73"/>
      <c r="AE103" s="74"/>
      <c r="AF103" s="71"/>
      <c r="AG103" s="75"/>
      <c r="AH103" s="72"/>
      <c r="AI103" s="74"/>
      <c r="AJ103" s="73"/>
      <c r="AK103" s="71"/>
      <c r="AL103" s="71"/>
      <c r="AM103" s="72"/>
      <c r="AN103" s="73"/>
      <c r="AO103" s="74"/>
      <c r="AP103" s="73"/>
      <c r="AQ103" s="73"/>
      <c r="AR103" s="73"/>
      <c r="AS103" s="72"/>
      <c r="AT103" s="71"/>
      <c r="AU103" s="72"/>
      <c r="AV103" s="71"/>
      <c r="AW103" s="72"/>
      <c r="AX103" s="73"/>
      <c r="AY103" s="74"/>
      <c r="AZ103" s="72"/>
      <c r="BA103" s="72"/>
    </row>
    <row r="104" spans="1:53" x14ac:dyDescent="0.25">
      <c r="A104" s="232" t="s">
        <v>549</v>
      </c>
      <c r="B104" s="236" t="s">
        <v>53</v>
      </c>
      <c r="C104" s="69" t="s">
        <v>570</v>
      </c>
      <c r="D104" s="69" t="s">
        <v>409</v>
      </c>
      <c r="E104" s="307" t="s">
        <v>70</v>
      </c>
      <c r="F104" s="202">
        <f>SUMPRODUCT(($A:$A=racers4[[#This Row],[Cat]])*($G:$G&gt;racers4[[#This Row],[2017 ARC Series Points]]))+1</f>
        <v>18</v>
      </c>
      <c r="G104" s="320">
        <f>SUM(O104,P104,R104)</f>
        <v>0</v>
      </c>
      <c r="H104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8</v>
      </c>
      <c r="I104" s="319">
        <v>0</v>
      </c>
      <c r="J104" s="79">
        <v>0</v>
      </c>
      <c r="K104" s="84">
        <v>0</v>
      </c>
      <c r="L104" s="219">
        <v>8</v>
      </c>
      <c r="M104" s="320">
        <v>0</v>
      </c>
      <c r="N104" s="217">
        <v>0</v>
      </c>
      <c r="O104" s="320">
        <f>SUM(Q104,S104,W104,AA104,AL104,AP104)</f>
        <v>0</v>
      </c>
      <c r="P104" s="213">
        <f>SUM(T104,Y104,AB104,AF104,AH104,AJ104,AM104,AR104)</f>
        <v>0</v>
      </c>
      <c r="Q104" s="214">
        <f>SUM(U104,X104,Z104, AC104, AE104, AI104, AK104, AN104, AQ104)</f>
        <v>0</v>
      </c>
      <c r="R104" s="221">
        <f>SUM(V104,AG104,AO104, AD104)</f>
        <v>0</v>
      </c>
      <c r="S104" s="321"/>
      <c r="T104" s="72"/>
      <c r="U104" s="73"/>
      <c r="V104" s="74"/>
      <c r="W104" s="72"/>
      <c r="X104" s="73"/>
      <c r="Y104" s="71"/>
      <c r="Z104" s="74"/>
      <c r="AA104" s="71"/>
      <c r="AB104" s="73"/>
      <c r="AC104" s="72"/>
      <c r="AD104" s="73"/>
      <c r="AE104" s="74"/>
      <c r="AF104" s="71"/>
      <c r="AG104" s="75"/>
      <c r="AH104" s="72"/>
      <c r="AI104" s="74"/>
      <c r="AJ104" s="73"/>
      <c r="AK104" s="71"/>
      <c r="AL104" s="71"/>
      <c r="AM104" s="72"/>
      <c r="AN104" s="73"/>
      <c r="AO104" s="74"/>
      <c r="AP104" s="73"/>
      <c r="AQ104" s="73"/>
      <c r="AR104" s="73"/>
      <c r="AS104" s="72"/>
      <c r="AT104" s="71"/>
      <c r="AU104" s="72"/>
      <c r="AV104" s="71"/>
      <c r="AW104" s="72"/>
      <c r="AX104" s="73"/>
      <c r="AY104" s="74"/>
      <c r="AZ104" s="72"/>
      <c r="BA104" s="72"/>
    </row>
    <row r="105" spans="1:53" x14ac:dyDescent="0.25">
      <c r="A105" s="232" t="s">
        <v>549</v>
      </c>
      <c r="B105" s="236" t="s">
        <v>53</v>
      </c>
      <c r="C105" s="69" t="s">
        <v>571</v>
      </c>
      <c r="D105" s="69" t="s">
        <v>572</v>
      </c>
      <c r="E105" s="307" t="s">
        <v>573</v>
      </c>
      <c r="F105" s="202">
        <f>SUMPRODUCT(($A:$A=racers4[[#This Row],[Cat]])*($G:$G&gt;racers4[[#This Row],[2017 ARC Series Points]]))+1</f>
        <v>18</v>
      </c>
      <c r="G105" s="320">
        <f>SUM(O105,P105,R105)</f>
        <v>0</v>
      </c>
      <c r="H105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8</v>
      </c>
      <c r="I105" s="319">
        <v>0</v>
      </c>
      <c r="J105" s="79">
        <v>0</v>
      </c>
      <c r="K105" s="84">
        <v>8</v>
      </c>
      <c r="L105" s="219">
        <v>0</v>
      </c>
      <c r="M105" s="320">
        <v>0</v>
      </c>
      <c r="N105" s="217">
        <v>0</v>
      </c>
      <c r="O105" s="320">
        <f>SUM(Q105,S105,W105,AA105,AL105,AP105)</f>
        <v>0</v>
      </c>
      <c r="P105" s="213">
        <f>SUM(T105,Y105,AB105,AF105,AH105,AJ105,AM105,AR105)</f>
        <v>0</v>
      </c>
      <c r="Q105" s="214">
        <f>SUM(U105,X105,Z105, AC105, AE105, AI105, AK105, AN105, AQ105)</f>
        <v>0</v>
      </c>
      <c r="R105" s="221">
        <f>SUM(V105,AG105,AO105, AD105)</f>
        <v>0</v>
      </c>
      <c r="S105" s="321"/>
      <c r="T105" s="72"/>
      <c r="U105" s="73"/>
      <c r="V105" s="74"/>
      <c r="W105" s="72"/>
      <c r="X105" s="73"/>
      <c r="Y105" s="71"/>
      <c r="Z105" s="74"/>
      <c r="AA105" s="71"/>
      <c r="AB105" s="73"/>
      <c r="AC105" s="72"/>
      <c r="AD105" s="73"/>
      <c r="AE105" s="73"/>
      <c r="AF105" s="71"/>
      <c r="AG105" s="75"/>
      <c r="AH105" s="72"/>
      <c r="AI105" s="74"/>
      <c r="AJ105" s="73"/>
      <c r="AK105" s="71"/>
      <c r="AL105" s="71"/>
      <c r="AM105" s="72"/>
      <c r="AN105" s="73"/>
      <c r="AO105" s="74"/>
      <c r="AP105" s="73"/>
      <c r="AQ105" s="73"/>
      <c r="AR105" s="73"/>
      <c r="AS105" s="72"/>
      <c r="AT105" s="71"/>
      <c r="AU105" s="72"/>
      <c r="AV105" s="71"/>
      <c r="AW105" s="72"/>
      <c r="AX105" s="73"/>
      <c r="AY105" s="74"/>
      <c r="AZ105" s="72"/>
      <c r="BA105" s="72"/>
    </row>
    <row r="106" spans="1:53" x14ac:dyDescent="0.25">
      <c r="A106" s="232" t="s">
        <v>549</v>
      </c>
      <c r="B106" s="200" t="s">
        <v>53</v>
      </c>
      <c r="C106" s="71" t="s">
        <v>574</v>
      </c>
      <c r="D106" s="71" t="s">
        <v>575</v>
      </c>
      <c r="E106" s="344" t="s">
        <v>99</v>
      </c>
      <c r="F106" s="202">
        <f>SUMPRODUCT(($A:$A=racers4[[#This Row],[Cat]])*($G:$G&gt;racers4[[#This Row],[2017 ARC Series Points]]))+1</f>
        <v>18</v>
      </c>
      <c r="G106" s="320">
        <f>SUM(O106,P106,R106)</f>
        <v>0</v>
      </c>
      <c r="H106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6</v>
      </c>
      <c r="I106" s="319">
        <v>0</v>
      </c>
      <c r="J106" s="79">
        <v>0</v>
      </c>
      <c r="K106" s="84">
        <v>6</v>
      </c>
      <c r="L106" s="219">
        <v>0</v>
      </c>
      <c r="M106" s="320">
        <v>0</v>
      </c>
      <c r="N106" s="217">
        <v>0</v>
      </c>
      <c r="O106" s="320">
        <f>SUM(Q106,S106,W106,AA106,AL106,AP106)</f>
        <v>0</v>
      </c>
      <c r="P106" s="213">
        <f>SUM(T106,Y106,AB106,AF106,AH106,AJ106,AM106,AR106)</f>
        <v>0</v>
      </c>
      <c r="Q106" s="214">
        <f>SUM(U106,X106,Z106, AC106, AE106, AI106, AK106, AN106, AQ106)</f>
        <v>0</v>
      </c>
      <c r="R106" s="221">
        <f>SUM(V106,AG106,AO106, AD106)</f>
        <v>0</v>
      </c>
      <c r="S106" s="321"/>
      <c r="T106" s="72"/>
      <c r="U106" s="73"/>
      <c r="V106" s="74"/>
      <c r="W106" s="72"/>
      <c r="X106" s="73"/>
      <c r="Y106" s="71"/>
      <c r="Z106" s="74"/>
      <c r="AA106" s="71"/>
      <c r="AB106" s="73"/>
      <c r="AC106" s="72"/>
      <c r="AD106" s="73"/>
      <c r="AE106" s="73"/>
      <c r="AF106" s="71"/>
      <c r="AG106" s="75"/>
      <c r="AH106" s="72"/>
      <c r="AI106" s="74"/>
      <c r="AJ106" s="73"/>
      <c r="AK106" s="71"/>
      <c r="AL106" s="71"/>
      <c r="AM106" s="72"/>
      <c r="AN106" s="73"/>
      <c r="AO106" s="74"/>
      <c r="AP106" s="73"/>
      <c r="AQ106" s="73"/>
      <c r="AR106" s="73"/>
      <c r="AS106" s="72"/>
      <c r="AT106" s="71"/>
      <c r="AU106" s="72"/>
      <c r="AV106" s="71"/>
      <c r="AW106" s="72"/>
      <c r="AX106" s="73"/>
      <c r="AY106" s="74"/>
      <c r="AZ106" s="72"/>
      <c r="BA106" s="72"/>
    </row>
    <row r="107" spans="1:53" x14ac:dyDescent="0.25">
      <c r="A107" s="233" t="s">
        <v>549</v>
      </c>
      <c r="B107" s="245" t="s">
        <v>53</v>
      </c>
      <c r="C107" s="69" t="s">
        <v>576</v>
      </c>
      <c r="D107" s="69" t="s">
        <v>577</v>
      </c>
      <c r="E107" s="307" t="s">
        <v>123</v>
      </c>
      <c r="F107" s="201">
        <f>SUMPRODUCT(($A:$A=racers4[[#This Row],[Cat]])*($G:$G&gt;racers4[[#This Row],[2017 ARC Series Points]]))+1</f>
        <v>18</v>
      </c>
      <c r="G107" s="320">
        <f>SUM(O107,P107,R107)</f>
        <v>0</v>
      </c>
      <c r="H107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6</v>
      </c>
      <c r="I107" s="319">
        <v>0</v>
      </c>
      <c r="J107" s="79">
        <v>0</v>
      </c>
      <c r="K107" s="84">
        <v>6</v>
      </c>
      <c r="L107" s="219">
        <v>0</v>
      </c>
      <c r="M107" s="320">
        <v>0</v>
      </c>
      <c r="N107" s="217">
        <v>0</v>
      </c>
      <c r="O107" s="320">
        <f>SUM(Q107,S107,W107,AA107,AL107,AP107)</f>
        <v>0</v>
      </c>
      <c r="P107" s="213">
        <f>SUM(T107,Y107,AB107,AF107,AH107,AJ107,AM107,AR107)</f>
        <v>0</v>
      </c>
      <c r="Q107" s="214">
        <f>SUM(U107,X107,Z107, AC107, AE107, AI107, AK107, AN107, AQ107)</f>
        <v>0</v>
      </c>
      <c r="R107" s="221">
        <f>SUM(V107,AG107,AO107, AD107)</f>
        <v>0</v>
      </c>
      <c r="S107" s="328"/>
      <c r="T107" s="72"/>
      <c r="U107" s="73"/>
      <c r="V107" s="74"/>
      <c r="W107" s="72"/>
      <c r="X107" s="73"/>
      <c r="Y107" s="82"/>
      <c r="Z107" s="74"/>
      <c r="AA107" s="82"/>
      <c r="AB107" s="73"/>
      <c r="AC107" s="72"/>
      <c r="AD107" s="73"/>
      <c r="AE107" s="73"/>
      <c r="AF107" s="82"/>
      <c r="AG107" s="75"/>
      <c r="AH107" s="72"/>
      <c r="AI107" s="74"/>
      <c r="AJ107" s="73"/>
      <c r="AK107" s="82"/>
      <c r="AL107" s="82"/>
      <c r="AM107" s="72"/>
      <c r="AN107" s="73"/>
      <c r="AO107" s="74"/>
      <c r="AP107" s="73"/>
      <c r="AQ107" s="73"/>
      <c r="AR107" s="73"/>
      <c r="AS107" s="72"/>
      <c r="AT107" s="82"/>
      <c r="AU107" s="72"/>
      <c r="AV107" s="82"/>
      <c r="AW107" s="72"/>
      <c r="AX107" s="73"/>
      <c r="AY107" s="74"/>
      <c r="AZ107" s="72"/>
      <c r="BA107" s="72"/>
    </row>
    <row r="108" spans="1:53" x14ac:dyDescent="0.25">
      <c r="A108" s="232" t="s">
        <v>549</v>
      </c>
      <c r="B108" s="236" t="s">
        <v>53</v>
      </c>
      <c r="C108" s="69" t="s">
        <v>578</v>
      </c>
      <c r="D108" s="69" t="s">
        <v>579</v>
      </c>
      <c r="E108" s="307" t="s">
        <v>141</v>
      </c>
      <c r="F108" s="202">
        <f>SUMPRODUCT(($A:$A=racers4[[#This Row],[Cat]])*($G:$G&gt;racers4[[#This Row],[2017 ARC Series Points]]))+1</f>
        <v>18</v>
      </c>
      <c r="G108" s="320">
        <f>SUM(O108,P108,R108)</f>
        <v>0</v>
      </c>
      <c r="H108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4</v>
      </c>
      <c r="I108" s="319">
        <v>0</v>
      </c>
      <c r="J108" s="79">
        <v>0</v>
      </c>
      <c r="K108" s="84">
        <v>4</v>
      </c>
      <c r="L108" s="219">
        <v>0</v>
      </c>
      <c r="M108" s="320">
        <v>0</v>
      </c>
      <c r="N108" s="217">
        <v>0</v>
      </c>
      <c r="O108" s="320">
        <f>SUM(Q108,S108,W108,AA108,AL108,AP108)</f>
        <v>0</v>
      </c>
      <c r="P108" s="213">
        <f>SUM(T108,Y108,AB108,AF108,AH108,AJ108,AM108,AR108)</f>
        <v>0</v>
      </c>
      <c r="Q108" s="214">
        <f>SUM(U108,X108,Z108, AC108, AE108, AI108, AK108, AN108, AQ108)</f>
        <v>0</v>
      </c>
      <c r="R108" s="221">
        <f>SUM(V108,AG108,AO108, AD108)</f>
        <v>0</v>
      </c>
      <c r="S108" s="321"/>
      <c r="T108" s="72"/>
      <c r="U108" s="73"/>
      <c r="V108" s="74"/>
      <c r="W108" s="72"/>
      <c r="X108" s="73"/>
      <c r="Y108" s="71"/>
      <c r="Z108" s="74"/>
      <c r="AA108" s="71"/>
      <c r="AB108" s="73"/>
      <c r="AC108" s="72"/>
      <c r="AD108" s="73"/>
      <c r="AE108" s="74"/>
      <c r="AF108" s="71"/>
      <c r="AG108" s="75"/>
      <c r="AH108" s="72"/>
      <c r="AI108" s="74"/>
      <c r="AJ108" s="73"/>
      <c r="AK108" s="71"/>
      <c r="AL108" s="71"/>
      <c r="AM108" s="72"/>
      <c r="AN108" s="73"/>
      <c r="AO108" s="74"/>
      <c r="AP108" s="73"/>
      <c r="AQ108" s="73"/>
      <c r="AR108" s="73"/>
      <c r="AS108" s="72"/>
      <c r="AT108" s="71"/>
      <c r="AU108" s="72"/>
      <c r="AV108" s="71"/>
      <c r="AW108" s="72"/>
      <c r="AX108" s="73"/>
      <c r="AY108" s="74"/>
      <c r="AZ108" s="72"/>
      <c r="BA108" s="72"/>
    </row>
    <row r="109" spans="1:53" x14ac:dyDescent="0.25">
      <c r="A109" s="232" t="s">
        <v>549</v>
      </c>
      <c r="B109" s="236" t="s">
        <v>53</v>
      </c>
      <c r="C109" s="69" t="s">
        <v>580</v>
      </c>
      <c r="D109" s="69" t="s">
        <v>581</v>
      </c>
      <c r="E109" s="307" t="s">
        <v>192</v>
      </c>
      <c r="F109" s="202">
        <f>SUMPRODUCT(($A:$A=racers4[[#This Row],[Cat]])*($G:$G&gt;racers4[[#This Row],[2017 ARC Series Points]]))+1</f>
        <v>18</v>
      </c>
      <c r="G109" s="320">
        <f>SUM(O109,P109,R109)</f>
        <v>0</v>
      </c>
      <c r="H109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09" s="319">
        <v>0</v>
      </c>
      <c r="J109" s="79">
        <v>0</v>
      </c>
      <c r="K109" s="84">
        <v>0</v>
      </c>
      <c r="L109" s="219">
        <v>0</v>
      </c>
      <c r="M109" s="320">
        <v>0</v>
      </c>
      <c r="N109" s="217">
        <v>0</v>
      </c>
      <c r="O109" s="320">
        <f>SUM(Q109,S109,W109,AA109,AL109,AP109)</f>
        <v>0</v>
      </c>
      <c r="P109" s="213">
        <f>SUM(T109,Y109,AB109,AF109,AH109,AJ109,AM109,AR109)</f>
        <v>0</v>
      </c>
      <c r="Q109" s="214">
        <f>SUM(U109,X109,Z109, AC109, AE109, AI109, AK109, AN109, AQ109)</f>
        <v>0</v>
      </c>
      <c r="R109" s="221">
        <f>SUM(V109,AG109,AO109, AD109)</f>
        <v>0</v>
      </c>
      <c r="S109" s="321"/>
      <c r="T109" s="72"/>
      <c r="U109" s="73"/>
      <c r="V109" s="74"/>
      <c r="W109" s="72"/>
      <c r="X109" s="73"/>
      <c r="Y109" s="71"/>
      <c r="Z109" s="74"/>
      <c r="AA109" s="71"/>
      <c r="AB109" s="73"/>
      <c r="AC109" s="72"/>
      <c r="AD109" s="73"/>
      <c r="AE109" s="74"/>
      <c r="AF109" s="71"/>
      <c r="AG109" s="75"/>
      <c r="AH109" s="72"/>
      <c r="AI109" s="74"/>
      <c r="AJ109" s="73"/>
      <c r="AK109" s="71"/>
      <c r="AL109" s="71"/>
      <c r="AM109" s="72"/>
      <c r="AN109" s="73"/>
      <c r="AO109" s="74"/>
      <c r="AP109" s="73"/>
      <c r="AQ109" s="73"/>
      <c r="AR109" s="73"/>
      <c r="AS109" s="72"/>
      <c r="AT109" s="71"/>
      <c r="AU109" s="72"/>
      <c r="AV109" s="71"/>
      <c r="AW109" s="72"/>
      <c r="AX109" s="73"/>
      <c r="AY109" s="74"/>
      <c r="AZ109" s="72"/>
      <c r="BA109" s="72"/>
    </row>
    <row r="110" spans="1:53" x14ac:dyDescent="0.25">
      <c r="A110" s="232" t="s">
        <v>549</v>
      </c>
      <c r="B110" s="236" t="s">
        <v>53</v>
      </c>
      <c r="C110" s="69" t="s">
        <v>582</v>
      </c>
      <c r="D110" s="69" t="s">
        <v>583</v>
      </c>
      <c r="E110" s="307" t="s">
        <v>584</v>
      </c>
      <c r="F110" s="202">
        <f>SUMPRODUCT(($A:$A=racers4[[#This Row],[Cat]])*($G:$G&gt;racers4[[#This Row],[2017 ARC Series Points]]))+1</f>
        <v>18</v>
      </c>
      <c r="G110" s="320">
        <f>SUM(O110,P110,R110)</f>
        <v>0</v>
      </c>
      <c r="H110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10" s="319">
        <v>0</v>
      </c>
      <c r="J110" s="79">
        <v>0</v>
      </c>
      <c r="K110" s="84">
        <v>0</v>
      </c>
      <c r="L110" s="219">
        <v>0</v>
      </c>
      <c r="M110" s="320">
        <v>0</v>
      </c>
      <c r="N110" s="217">
        <v>0</v>
      </c>
      <c r="O110" s="320">
        <f>SUM(Q110,S110,W110,AA110,AL110,AP110)</f>
        <v>0</v>
      </c>
      <c r="P110" s="213">
        <f>SUM(T110,Y110,AB110,AF110,AH110,AJ110,AM110,AR110)</f>
        <v>0</v>
      </c>
      <c r="Q110" s="214">
        <f>SUM(U110,X110,Z110, AC110, AE110, AI110, AK110, AN110, AQ110)</f>
        <v>0</v>
      </c>
      <c r="R110" s="221">
        <f>SUM(V110,AG110,AO110, AD110)</f>
        <v>0</v>
      </c>
      <c r="S110" s="321"/>
      <c r="T110" s="72"/>
      <c r="U110" s="73"/>
      <c r="V110" s="74"/>
      <c r="W110" s="72"/>
      <c r="X110" s="73"/>
      <c r="Y110" s="71"/>
      <c r="Z110" s="74"/>
      <c r="AA110" s="71"/>
      <c r="AB110" s="73"/>
      <c r="AC110" s="72"/>
      <c r="AD110" s="73"/>
      <c r="AE110" s="74"/>
      <c r="AF110" s="71"/>
      <c r="AG110" s="75"/>
      <c r="AH110" s="72"/>
      <c r="AI110" s="74"/>
      <c r="AJ110" s="73"/>
      <c r="AK110" s="71"/>
      <c r="AL110" s="71"/>
      <c r="AM110" s="72"/>
      <c r="AN110" s="73"/>
      <c r="AO110" s="74"/>
      <c r="AP110" s="73"/>
      <c r="AQ110" s="73"/>
      <c r="AR110" s="73"/>
      <c r="AS110" s="72"/>
      <c r="AT110" s="71"/>
      <c r="AU110" s="72"/>
      <c r="AV110" s="71"/>
      <c r="AW110" s="72"/>
      <c r="AX110" s="73"/>
      <c r="AY110" s="74"/>
      <c r="AZ110" s="72"/>
      <c r="BA110" s="72"/>
    </row>
    <row r="111" spans="1:53" x14ac:dyDescent="0.25">
      <c r="A111" s="232" t="s">
        <v>549</v>
      </c>
      <c r="B111" s="236" t="s">
        <v>53</v>
      </c>
      <c r="C111" s="69" t="s">
        <v>585</v>
      </c>
      <c r="D111" s="69" t="s">
        <v>586</v>
      </c>
      <c r="E111" s="307" t="s">
        <v>114</v>
      </c>
      <c r="F111" s="202">
        <f>SUMPRODUCT(($A:$A=racers4[[#This Row],[Cat]])*($G:$G&gt;racers4[[#This Row],[2017 ARC Series Points]]))+1</f>
        <v>18</v>
      </c>
      <c r="G111" s="320">
        <f>SUM(O111,P111,R111)</f>
        <v>0</v>
      </c>
      <c r="H111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11" s="319">
        <v>0</v>
      </c>
      <c r="J111" s="79">
        <v>0</v>
      </c>
      <c r="K111" s="84">
        <v>0</v>
      </c>
      <c r="L111" s="219">
        <v>0</v>
      </c>
      <c r="M111" s="320">
        <v>0</v>
      </c>
      <c r="N111" s="217">
        <v>0</v>
      </c>
      <c r="O111" s="320">
        <f>SUM(Q111,S111,W111,AA111,AL111,AP111)</f>
        <v>0</v>
      </c>
      <c r="P111" s="213">
        <f>SUM(T111,Y111,AB111,AF111,AH111,AJ111,AM111,AR111)</f>
        <v>0</v>
      </c>
      <c r="Q111" s="214">
        <f>SUM(U111,X111,Z111, AC111, AE111, AI111, AK111, AN111, AQ111)</f>
        <v>0</v>
      </c>
      <c r="R111" s="221">
        <f>SUM(V111,AG111,AO111, AD111)</f>
        <v>0</v>
      </c>
      <c r="S111" s="321"/>
      <c r="T111" s="72"/>
      <c r="U111" s="73"/>
      <c r="V111" s="74"/>
      <c r="W111" s="72"/>
      <c r="X111" s="73"/>
      <c r="Y111" s="71"/>
      <c r="Z111" s="74"/>
      <c r="AA111" s="71"/>
      <c r="AB111" s="73"/>
      <c r="AC111" s="72"/>
      <c r="AD111" s="73"/>
      <c r="AE111" s="74"/>
      <c r="AF111" s="71"/>
      <c r="AG111" s="75"/>
      <c r="AH111" s="72"/>
      <c r="AI111" s="74"/>
      <c r="AJ111" s="73"/>
      <c r="AK111" s="71"/>
      <c r="AL111" s="71"/>
      <c r="AM111" s="72"/>
      <c r="AN111" s="73"/>
      <c r="AO111" s="74"/>
      <c r="AP111" s="73"/>
      <c r="AQ111" s="73"/>
      <c r="AR111" s="73"/>
      <c r="AS111" s="72"/>
      <c r="AT111" s="71"/>
      <c r="AU111" s="72"/>
      <c r="AV111" s="71"/>
      <c r="AW111" s="72"/>
      <c r="AX111" s="73"/>
      <c r="AY111" s="74"/>
      <c r="AZ111" s="72"/>
      <c r="BA111" s="72"/>
    </row>
    <row r="112" spans="1:53" x14ac:dyDescent="0.25">
      <c r="A112" s="232" t="s">
        <v>549</v>
      </c>
      <c r="B112" s="236" t="s">
        <v>53</v>
      </c>
      <c r="C112" s="69" t="s">
        <v>587</v>
      </c>
      <c r="D112" s="69" t="s">
        <v>588</v>
      </c>
      <c r="E112" s="307" t="s">
        <v>589</v>
      </c>
      <c r="F112" s="202">
        <f>SUMPRODUCT(($A:$A=racers4[[#This Row],[Cat]])*($G:$G&gt;racers4[[#This Row],[2017 ARC Series Points]]))+1</f>
        <v>18</v>
      </c>
      <c r="G112" s="320">
        <f>SUM(O112,P112,R112)</f>
        <v>0</v>
      </c>
      <c r="H112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12" s="319">
        <v>0</v>
      </c>
      <c r="J112" s="79">
        <v>0</v>
      </c>
      <c r="K112" s="84">
        <v>0</v>
      </c>
      <c r="L112" s="219">
        <v>0</v>
      </c>
      <c r="M112" s="320">
        <v>0</v>
      </c>
      <c r="N112" s="217">
        <v>0</v>
      </c>
      <c r="O112" s="320">
        <f>SUM(Q112,S112,W112,AA112,AL112,AP112)</f>
        <v>0</v>
      </c>
      <c r="P112" s="213">
        <f>SUM(T112,Y112,AB112,AF112,AH112,AJ112,AM112,AR112)</f>
        <v>0</v>
      </c>
      <c r="Q112" s="214">
        <f>SUM(U112,X112,Z112, AC112, AE112, AI112, AK112, AN112, AQ112)</f>
        <v>0</v>
      </c>
      <c r="R112" s="221">
        <f>SUM(V112,AG112,AO112, AD112)</f>
        <v>0</v>
      </c>
      <c r="S112" s="321"/>
      <c r="T112" s="72"/>
      <c r="U112" s="73"/>
      <c r="V112" s="74"/>
      <c r="W112" s="72"/>
      <c r="X112" s="73"/>
      <c r="Y112" s="71"/>
      <c r="Z112" s="74"/>
      <c r="AA112" s="71"/>
      <c r="AB112" s="73"/>
      <c r="AC112" s="72"/>
      <c r="AD112" s="73"/>
      <c r="AE112" s="74"/>
      <c r="AF112" s="71"/>
      <c r="AG112" s="75"/>
      <c r="AH112" s="72"/>
      <c r="AI112" s="74"/>
      <c r="AJ112" s="73"/>
      <c r="AK112" s="71"/>
      <c r="AL112" s="71"/>
      <c r="AM112" s="72"/>
      <c r="AN112" s="73"/>
      <c r="AO112" s="74"/>
      <c r="AP112" s="73"/>
      <c r="AQ112" s="73"/>
      <c r="AR112" s="73"/>
      <c r="AS112" s="72"/>
      <c r="AT112" s="71"/>
      <c r="AU112" s="72"/>
      <c r="AV112" s="71"/>
      <c r="AW112" s="72"/>
      <c r="AX112" s="73"/>
      <c r="AY112" s="74"/>
      <c r="AZ112" s="72"/>
      <c r="BA112" s="72"/>
    </row>
    <row r="113" spans="1:53" x14ac:dyDescent="0.25">
      <c r="A113" s="232" t="s">
        <v>549</v>
      </c>
      <c r="B113" s="236" t="s">
        <v>53</v>
      </c>
      <c r="C113" s="69" t="s">
        <v>592</v>
      </c>
      <c r="D113" s="69" t="s">
        <v>405</v>
      </c>
      <c r="E113" s="307" t="s">
        <v>89</v>
      </c>
      <c r="F113" s="202">
        <f>SUMPRODUCT(($A:$A=racers4[[#This Row],[Cat]])*($G:$G&gt;racers4[[#This Row],[2017 ARC Series Points]]))+1</f>
        <v>18</v>
      </c>
      <c r="G113" s="320">
        <f>SUM(O113,P113,R113)</f>
        <v>0</v>
      </c>
      <c r="H113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13" s="319">
        <v>0</v>
      </c>
      <c r="J113" s="79">
        <v>0</v>
      </c>
      <c r="K113" s="84">
        <v>0</v>
      </c>
      <c r="L113" s="219">
        <v>0</v>
      </c>
      <c r="M113" s="320">
        <v>0</v>
      </c>
      <c r="N113" s="217">
        <v>0</v>
      </c>
      <c r="O113" s="320">
        <f>SUM(Q113,S113,W113,AA113,AL113,AP113)</f>
        <v>0</v>
      </c>
      <c r="P113" s="213">
        <f>SUM(T113,Y113,AB113,AF113,AH113,AJ113,AM113,AR113)</f>
        <v>0</v>
      </c>
      <c r="Q113" s="214">
        <f>SUM(U113,X113,Z113, AC113, AE113, AI113, AK113, AN113, AQ113)</f>
        <v>0</v>
      </c>
      <c r="R113" s="221">
        <f>SUM(V113,AG113,AO113, AD113)</f>
        <v>0</v>
      </c>
      <c r="S113" s="321"/>
      <c r="T113" s="72"/>
      <c r="U113" s="73"/>
      <c r="V113" s="74"/>
      <c r="W113" s="72"/>
      <c r="X113" s="73"/>
      <c r="Y113" s="71"/>
      <c r="Z113" s="74"/>
      <c r="AA113" s="71"/>
      <c r="AB113" s="73"/>
      <c r="AC113" s="72"/>
      <c r="AD113" s="73"/>
      <c r="AE113" s="74"/>
      <c r="AF113" s="71"/>
      <c r="AG113" s="75"/>
      <c r="AH113" s="72"/>
      <c r="AI113" s="74"/>
      <c r="AJ113" s="73"/>
      <c r="AK113" s="71"/>
      <c r="AL113" s="71"/>
      <c r="AM113" s="72"/>
      <c r="AN113" s="73"/>
      <c r="AO113" s="74"/>
      <c r="AP113" s="73"/>
      <c r="AQ113" s="73"/>
      <c r="AR113" s="73"/>
      <c r="AS113" s="72"/>
      <c r="AT113" s="71"/>
      <c r="AU113" s="72"/>
      <c r="AV113" s="71"/>
      <c r="AW113" s="72"/>
      <c r="AX113" s="73"/>
      <c r="AY113" s="74"/>
      <c r="AZ113" s="72"/>
      <c r="BA113" s="72"/>
    </row>
    <row r="114" spans="1:53" x14ac:dyDescent="0.25">
      <c r="A114" s="232" t="s">
        <v>549</v>
      </c>
      <c r="B114" s="236" t="s">
        <v>53</v>
      </c>
      <c r="C114" s="69" t="s">
        <v>253</v>
      </c>
      <c r="D114" s="69" t="s">
        <v>593</v>
      </c>
      <c r="E114" s="307" t="s">
        <v>255</v>
      </c>
      <c r="F114" s="202">
        <f>SUMPRODUCT(($A:$A=racers4[[#This Row],[Cat]])*($G:$G&gt;racers4[[#This Row],[2017 ARC Series Points]]))+1</f>
        <v>18</v>
      </c>
      <c r="G114" s="320">
        <f>SUM(O114,P114,R114)</f>
        <v>0</v>
      </c>
      <c r="H114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14" s="319">
        <v>0</v>
      </c>
      <c r="J114" s="79">
        <v>0</v>
      </c>
      <c r="K114" s="84">
        <v>0</v>
      </c>
      <c r="L114" s="219">
        <v>0</v>
      </c>
      <c r="M114" s="320">
        <v>0</v>
      </c>
      <c r="N114" s="217">
        <v>0</v>
      </c>
      <c r="O114" s="320">
        <f>SUM(Q114,S114,W114,AA114,AL114,AP114)</f>
        <v>0</v>
      </c>
      <c r="P114" s="213">
        <f>SUM(T114,Y114,AB114,AF114,AH114,AJ114,AM114,AR114)</f>
        <v>0</v>
      </c>
      <c r="Q114" s="214">
        <f>SUM(U114,X114,Z114, AC114, AE114, AI114, AK114, AN114, AQ114)</f>
        <v>0</v>
      </c>
      <c r="R114" s="221">
        <f>SUM(V114,AG114,AO114, AD114)</f>
        <v>0</v>
      </c>
      <c r="S114" s="321"/>
      <c r="T114" s="72"/>
      <c r="U114" s="73"/>
      <c r="V114" s="74"/>
      <c r="W114" s="72"/>
      <c r="X114" s="73"/>
      <c r="Y114" s="71"/>
      <c r="Z114" s="74"/>
      <c r="AA114" s="71"/>
      <c r="AB114" s="73"/>
      <c r="AC114" s="72"/>
      <c r="AD114" s="73"/>
      <c r="AE114" s="74"/>
      <c r="AF114" s="71"/>
      <c r="AG114" s="75"/>
      <c r="AH114" s="72"/>
      <c r="AI114" s="74"/>
      <c r="AJ114" s="73"/>
      <c r="AK114" s="71"/>
      <c r="AL114" s="71"/>
      <c r="AM114" s="72"/>
      <c r="AN114" s="73"/>
      <c r="AO114" s="74"/>
      <c r="AP114" s="73"/>
      <c r="AQ114" s="73"/>
      <c r="AR114" s="73"/>
      <c r="AS114" s="72"/>
      <c r="AT114" s="71"/>
      <c r="AU114" s="72"/>
      <c r="AV114" s="71"/>
      <c r="AW114" s="72"/>
      <c r="AX114" s="73"/>
      <c r="AY114" s="74"/>
      <c r="AZ114" s="72"/>
      <c r="BA114" s="72"/>
    </row>
    <row r="115" spans="1:53" x14ac:dyDescent="0.25">
      <c r="A115" s="232" t="s">
        <v>549</v>
      </c>
      <c r="B115" s="236" t="s">
        <v>53</v>
      </c>
      <c r="C115" s="69" t="s">
        <v>594</v>
      </c>
      <c r="D115" s="69" t="s">
        <v>595</v>
      </c>
      <c r="E115" s="307" t="s">
        <v>84</v>
      </c>
      <c r="F115" s="202">
        <f>SUMPRODUCT(($A:$A=racers4[[#This Row],[Cat]])*($G:$G&gt;racers4[[#This Row],[2017 ARC Series Points]]))+1</f>
        <v>18</v>
      </c>
      <c r="G115" s="320">
        <f>SUM(O115,P115,R115)</f>
        <v>0</v>
      </c>
      <c r="H115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15" s="319">
        <v>0</v>
      </c>
      <c r="J115" s="79">
        <v>0</v>
      </c>
      <c r="K115" s="84">
        <v>0</v>
      </c>
      <c r="L115" s="219">
        <v>0</v>
      </c>
      <c r="M115" s="320">
        <v>0</v>
      </c>
      <c r="N115" s="217">
        <v>0</v>
      </c>
      <c r="O115" s="320">
        <f>SUM(Q115,S115,W115,AA115,AL115,AP115)</f>
        <v>0</v>
      </c>
      <c r="P115" s="213">
        <f>SUM(T115,Y115,AB115,AF115,AH115,AJ115,AM115,AR115)</f>
        <v>0</v>
      </c>
      <c r="Q115" s="214">
        <f>SUM(U115,X115,Z115, AC115, AE115, AI115, AK115, AN115, AQ115)</f>
        <v>0</v>
      </c>
      <c r="R115" s="221">
        <f>SUM(V115,AG115,AO115, AD115)</f>
        <v>0</v>
      </c>
      <c r="S115" s="321"/>
      <c r="T115" s="72"/>
      <c r="U115" s="73"/>
      <c r="V115" s="74"/>
      <c r="W115" s="72"/>
      <c r="X115" s="73"/>
      <c r="Y115" s="71"/>
      <c r="Z115" s="74"/>
      <c r="AA115" s="71"/>
      <c r="AB115" s="73"/>
      <c r="AC115" s="72"/>
      <c r="AD115" s="73"/>
      <c r="AE115" s="74"/>
      <c r="AF115" s="71"/>
      <c r="AG115" s="75"/>
      <c r="AH115" s="72"/>
      <c r="AI115" s="74"/>
      <c r="AJ115" s="73"/>
      <c r="AK115" s="71"/>
      <c r="AL115" s="71"/>
      <c r="AM115" s="72"/>
      <c r="AN115" s="73"/>
      <c r="AO115" s="74"/>
      <c r="AP115" s="73"/>
      <c r="AQ115" s="73"/>
      <c r="AR115" s="73"/>
      <c r="AS115" s="72"/>
      <c r="AT115" s="71"/>
      <c r="AU115" s="72"/>
      <c r="AV115" s="71"/>
      <c r="AW115" s="72"/>
      <c r="AX115" s="73"/>
      <c r="AY115" s="74"/>
      <c r="AZ115" s="72"/>
      <c r="BA115" s="72"/>
    </row>
    <row r="116" spans="1:53" x14ac:dyDescent="0.25">
      <c r="A116" s="232" t="s">
        <v>549</v>
      </c>
      <c r="B116" s="236" t="s">
        <v>53</v>
      </c>
      <c r="C116" s="69" t="s">
        <v>596</v>
      </c>
      <c r="D116" s="69" t="s">
        <v>597</v>
      </c>
      <c r="E116" s="307" t="s">
        <v>537</v>
      </c>
      <c r="F116" s="202">
        <f>SUMPRODUCT(($A:$A=racers4[[#This Row],[Cat]])*($G:$G&gt;racers4[[#This Row],[2017 ARC Series Points]]))+1</f>
        <v>18</v>
      </c>
      <c r="G116" s="320">
        <f>SUM(O116,P116,R116)</f>
        <v>0</v>
      </c>
      <c r="H116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16" s="319">
        <v>0</v>
      </c>
      <c r="J116" s="79">
        <v>0</v>
      </c>
      <c r="K116" s="84">
        <v>0</v>
      </c>
      <c r="L116" s="219">
        <v>0</v>
      </c>
      <c r="M116" s="320">
        <v>0</v>
      </c>
      <c r="N116" s="217">
        <v>0</v>
      </c>
      <c r="O116" s="320">
        <f>SUM(Q116,S116,W116,AA116,AL116,AP116)</f>
        <v>0</v>
      </c>
      <c r="P116" s="213">
        <f>SUM(T116,Y116,AB116,AF116,AH116,AJ116,AM116,AR116)</f>
        <v>0</v>
      </c>
      <c r="Q116" s="214">
        <f>SUM(U116,X116,Z116, AC116, AE116, AI116, AK116, AN116, AQ116)</f>
        <v>0</v>
      </c>
      <c r="R116" s="221">
        <f>SUM(V116,AG116,AO116, AD116)</f>
        <v>0</v>
      </c>
      <c r="S116" s="321"/>
      <c r="T116" s="72"/>
      <c r="U116" s="73"/>
      <c r="V116" s="74"/>
      <c r="W116" s="72"/>
      <c r="X116" s="73"/>
      <c r="Y116" s="71"/>
      <c r="Z116" s="74"/>
      <c r="AA116" s="71"/>
      <c r="AB116" s="73"/>
      <c r="AC116" s="72"/>
      <c r="AD116" s="73"/>
      <c r="AE116" s="74"/>
      <c r="AF116" s="71"/>
      <c r="AG116" s="75"/>
      <c r="AH116" s="72"/>
      <c r="AI116" s="74"/>
      <c r="AJ116" s="73"/>
      <c r="AK116" s="71"/>
      <c r="AL116" s="71"/>
      <c r="AM116" s="72"/>
      <c r="AN116" s="73"/>
      <c r="AO116" s="74"/>
      <c r="AP116" s="73"/>
      <c r="AQ116" s="73"/>
      <c r="AR116" s="73"/>
      <c r="AS116" s="72"/>
      <c r="AT116" s="71"/>
      <c r="AU116" s="72"/>
      <c r="AV116" s="71"/>
      <c r="AW116" s="72"/>
      <c r="AX116" s="73"/>
      <c r="AY116" s="74"/>
      <c r="AZ116" s="72"/>
      <c r="BA116" s="72"/>
    </row>
    <row r="117" spans="1:53" x14ac:dyDescent="0.25">
      <c r="A117" s="232" t="s">
        <v>549</v>
      </c>
      <c r="B117" s="236" t="s">
        <v>53</v>
      </c>
      <c r="C117" s="69" t="s">
        <v>600</v>
      </c>
      <c r="D117" s="69" t="s">
        <v>601</v>
      </c>
      <c r="E117" s="307" t="s">
        <v>70</v>
      </c>
      <c r="F117" s="202">
        <f>SUMPRODUCT(($A:$A=racers4[[#This Row],[Cat]])*($G:$G&gt;racers4[[#This Row],[2017 ARC Series Points]]))+1</f>
        <v>18</v>
      </c>
      <c r="G117" s="320">
        <f>SUM(O117,P117,R117)</f>
        <v>0</v>
      </c>
      <c r="H117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17" s="319">
        <v>0</v>
      </c>
      <c r="J117" s="79">
        <v>0</v>
      </c>
      <c r="K117" s="84">
        <v>0</v>
      </c>
      <c r="L117" s="219">
        <v>0</v>
      </c>
      <c r="M117" s="320">
        <v>0</v>
      </c>
      <c r="N117" s="217">
        <v>0</v>
      </c>
      <c r="O117" s="320">
        <f>SUM(Q117,S117,W117,AA117,AL117,AP117)</f>
        <v>0</v>
      </c>
      <c r="P117" s="213">
        <f>SUM(T117,Y117,AB117,AF117,AH117,AJ117,AM117,AR117)</f>
        <v>0</v>
      </c>
      <c r="Q117" s="214">
        <f>SUM(U117,X117,Z117, AC117, AE117, AI117, AK117, AN117, AQ117)</f>
        <v>0</v>
      </c>
      <c r="R117" s="221">
        <f>SUM(V117,AG117,AO117, AD117)</f>
        <v>0</v>
      </c>
      <c r="S117" s="321"/>
      <c r="T117" s="72"/>
      <c r="U117" s="73"/>
      <c r="V117" s="74"/>
      <c r="W117" s="72"/>
      <c r="X117" s="73"/>
      <c r="Y117" s="71"/>
      <c r="Z117" s="74"/>
      <c r="AA117" s="71"/>
      <c r="AB117" s="73"/>
      <c r="AC117" s="72"/>
      <c r="AD117" s="73"/>
      <c r="AE117" s="74"/>
      <c r="AF117" s="71"/>
      <c r="AG117" s="75"/>
      <c r="AH117" s="72"/>
      <c r="AI117" s="74"/>
      <c r="AJ117" s="73"/>
      <c r="AK117" s="71"/>
      <c r="AL117" s="71"/>
      <c r="AM117" s="72"/>
      <c r="AN117" s="73"/>
      <c r="AO117" s="74"/>
      <c r="AP117" s="73"/>
      <c r="AQ117" s="73"/>
      <c r="AR117" s="73"/>
      <c r="AS117" s="72"/>
      <c r="AT117" s="71"/>
      <c r="AU117" s="72"/>
      <c r="AV117" s="71"/>
      <c r="AW117" s="72"/>
      <c r="AX117" s="73"/>
      <c r="AY117" s="74"/>
      <c r="AZ117" s="72"/>
      <c r="BA117" s="72"/>
    </row>
    <row r="118" spans="1:53" x14ac:dyDescent="0.25">
      <c r="A118" s="232" t="s">
        <v>549</v>
      </c>
      <c r="B118" s="236" t="s">
        <v>53</v>
      </c>
      <c r="C118" s="69" t="s">
        <v>602</v>
      </c>
      <c r="D118" s="69" t="s">
        <v>434</v>
      </c>
      <c r="E118" s="307" t="s">
        <v>67</v>
      </c>
      <c r="F118" s="202">
        <f>SUMPRODUCT(($A:$A=racers4[[#This Row],[Cat]])*($G:$G&gt;racers4[[#This Row],[2017 ARC Series Points]]))+1</f>
        <v>18</v>
      </c>
      <c r="G118" s="320">
        <f>SUM(O118,P118,R118)</f>
        <v>0</v>
      </c>
      <c r="H118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18" s="319">
        <v>0</v>
      </c>
      <c r="J118" s="79">
        <v>0</v>
      </c>
      <c r="K118" s="84">
        <v>0</v>
      </c>
      <c r="L118" s="219">
        <v>0</v>
      </c>
      <c r="M118" s="320">
        <v>0</v>
      </c>
      <c r="N118" s="217">
        <v>0</v>
      </c>
      <c r="O118" s="320">
        <f>SUM(Q118,S118,W118,AA118,AL118,AP118)</f>
        <v>0</v>
      </c>
      <c r="P118" s="213">
        <f>SUM(T118,Y118,AB118,AF118,AH118,AJ118,AM118,AR118)</f>
        <v>0</v>
      </c>
      <c r="Q118" s="214">
        <f>SUM(U118,X118,Z118, AC118, AE118, AI118, AK118, AN118, AQ118)</f>
        <v>0</v>
      </c>
      <c r="R118" s="221">
        <f>SUM(V118,AG118,AO118, AD118)</f>
        <v>0</v>
      </c>
      <c r="S118" s="321"/>
      <c r="T118" s="72"/>
      <c r="U118" s="73"/>
      <c r="V118" s="74"/>
      <c r="W118" s="72"/>
      <c r="X118" s="73"/>
      <c r="Y118" s="71"/>
      <c r="Z118" s="74"/>
      <c r="AA118" s="71"/>
      <c r="AB118" s="73"/>
      <c r="AC118" s="72"/>
      <c r="AD118" s="73"/>
      <c r="AE118" s="74"/>
      <c r="AF118" s="71"/>
      <c r="AG118" s="75"/>
      <c r="AH118" s="72"/>
      <c r="AI118" s="74"/>
      <c r="AJ118" s="73"/>
      <c r="AK118" s="71"/>
      <c r="AL118" s="71"/>
      <c r="AM118" s="72"/>
      <c r="AN118" s="73"/>
      <c r="AO118" s="74"/>
      <c r="AP118" s="73"/>
      <c r="AQ118" s="73"/>
      <c r="AR118" s="73"/>
      <c r="AS118" s="72"/>
      <c r="AT118" s="71"/>
      <c r="AU118" s="72"/>
      <c r="AV118" s="71"/>
      <c r="AW118" s="72"/>
      <c r="AX118" s="73"/>
      <c r="AY118" s="74"/>
      <c r="AZ118" s="72"/>
      <c r="BA118" s="72"/>
    </row>
    <row r="119" spans="1:53" x14ac:dyDescent="0.25">
      <c r="A119" s="232" t="s">
        <v>549</v>
      </c>
      <c r="B119" s="236" t="s">
        <v>53</v>
      </c>
      <c r="C119" s="69" t="s">
        <v>603</v>
      </c>
      <c r="D119" s="69" t="s">
        <v>604</v>
      </c>
      <c r="E119" s="307" t="s">
        <v>67</v>
      </c>
      <c r="F119" s="202">
        <f>SUMPRODUCT(($A:$A=racers4[[#This Row],[Cat]])*($G:$G&gt;racers4[[#This Row],[2017 ARC Series Points]]))+1</f>
        <v>18</v>
      </c>
      <c r="G119" s="320">
        <f>SUM(O119,P119,R119)</f>
        <v>0</v>
      </c>
      <c r="H119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19" s="319">
        <v>0</v>
      </c>
      <c r="J119" s="79">
        <v>0</v>
      </c>
      <c r="K119" s="84">
        <v>0</v>
      </c>
      <c r="L119" s="219">
        <v>0</v>
      </c>
      <c r="M119" s="320">
        <v>0</v>
      </c>
      <c r="N119" s="217">
        <v>0</v>
      </c>
      <c r="O119" s="320">
        <f>SUM(Q119,S119,W119,AA119,AL119,AP119)</f>
        <v>0</v>
      </c>
      <c r="P119" s="213">
        <f>SUM(T119,Y119,AB119,AF119,AH119,AJ119,AM119,AR119)</f>
        <v>0</v>
      </c>
      <c r="Q119" s="214">
        <f>SUM(U119,X119,Z119, AC119, AE119, AI119, AK119, AN119, AQ119)</f>
        <v>0</v>
      </c>
      <c r="R119" s="221">
        <f>SUM(V119,AG119,AO119, AD119)</f>
        <v>0</v>
      </c>
      <c r="S119" s="321"/>
      <c r="T119" s="72"/>
      <c r="U119" s="73"/>
      <c r="V119" s="74"/>
      <c r="W119" s="72"/>
      <c r="X119" s="73"/>
      <c r="Y119" s="71"/>
      <c r="Z119" s="74"/>
      <c r="AA119" s="71"/>
      <c r="AB119" s="73"/>
      <c r="AC119" s="72"/>
      <c r="AD119" s="73"/>
      <c r="AE119" s="74"/>
      <c r="AF119" s="71"/>
      <c r="AG119" s="75"/>
      <c r="AH119" s="72"/>
      <c r="AI119" s="74"/>
      <c r="AJ119" s="73"/>
      <c r="AK119" s="71"/>
      <c r="AL119" s="71"/>
      <c r="AM119" s="72"/>
      <c r="AN119" s="73"/>
      <c r="AO119" s="74"/>
      <c r="AP119" s="73"/>
      <c r="AQ119" s="73"/>
      <c r="AR119" s="73"/>
      <c r="AS119" s="72"/>
      <c r="AT119" s="71"/>
      <c r="AU119" s="72"/>
      <c r="AV119" s="71"/>
      <c r="AW119" s="72"/>
      <c r="AX119" s="73"/>
      <c r="AY119" s="74"/>
      <c r="AZ119" s="72"/>
      <c r="BA119" s="72"/>
    </row>
    <row r="120" spans="1:53" x14ac:dyDescent="0.25">
      <c r="A120" s="232" t="s">
        <v>549</v>
      </c>
      <c r="B120" s="236" t="s">
        <v>53</v>
      </c>
      <c r="C120" s="69" t="s">
        <v>605</v>
      </c>
      <c r="D120" s="69" t="s">
        <v>393</v>
      </c>
      <c r="E120" s="307" t="s">
        <v>70</v>
      </c>
      <c r="F120" s="202">
        <f>SUMPRODUCT(($A:$A=racers4[[#This Row],[Cat]])*($G:$G&gt;racers4[[#This Row],[2017 ARC Series Points]]))+1</f>
        <v>18</v>
      </c>
      <c r="G120" s="320">
        <f>SUM(O120,P120,R120)</f>
        <v>0</v>
      </c>
      <c r="H120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20" s="319">
        <v>0</v>
      </c>
      <c r="J120" s="79">
        <v>0</v>
      </c>
      <c r="K120" s="84">
        <v>0</v>
      </c>
      <c r="L120" s="219">
        <v>0</v>
      </c>
      <c r="M120" s="320">
        <v>0</v>
      </c>
      <c r="N120" s="217">
        <v>0</v>
      </c>
      <c r="O120" s="320">
        <f>SUM(Q120,S120,W120,AA120,AL120,AP120)</f>
        <v>0</v>
      </c>
      <c r="P120" s="213">
        <f>SUM(T120,Y120,AB120,AF120,AH120,AJ120,AM120,AR120)</f>
        <v>0</v>
      </c>
      <c r="Q120" s="214">
        <f>SUM(U120,X120,Z120, AC120, AE120, AI120, AK120, AN120, AQ120)</f>
        <v>0</v>
      </c>
      <c r="R120" s="221">
        <f>SUM(V120,AG120,AO120, AD120)</f>
        <v>0</v>
      </c>
      <c r="S120" s="321"/>
      <c r="T120" s="72"/>
      <c r="U120" s="73"/>
      <c r="V120" s="74"/>
      <c r="W120" s="72"/>
      <c r="X120" s="73"/>
      <c r="Y120" s="71"/>
      <c r="Z120" s="74"/>
      <c r="AA120" s="71"/>
      <c r="AB120" s="73"/>
      <c r="AC120" s="72"/>
      <c r="AD120" s="73"/>
      <c r="AE120" s="74"/>
      <c r="AF120" s="71"/>
      <c r="AG120" s="75"/>
      <c r="AH120" s="72"/>
      <c r="AI120" s="74"/>
      <c r="AJ120" s="73"/>
      <c r="AK120" s="71"/>
      <c r="AL120" s="71"/>
      <c r="AM120" s="72"/>
      <c r="AN120" s="73"/>
      <c r="AO120" s="74"/>
      <c r="AP120" s="73"/>
      <c r="AQ120" s="73"/>
      <c r="AR120" s="73"/>
      <c r="AS120" s="72"/>
      <c r="AT120" s="71"/>
      <c r="AU120" s="72"/>
      <c r="AV120" s="71"/>
      <c r="AW120" s="72"/>
      <c r="AX120" s="73"/>
      <c r="AY120" s="74"/>
      <c r="AZ120" s="72"/>
      <c r="BA120" s="72"/>
    </row>
    <row r="121" spans="1:53" x14ac:dyDescent="0.25">
      <c r="A121" s="232" t="s">
        <v>549</v>
      </c>
      <c r="B121" s="236" t="s">
        <v>53</v>
      </c>
      <c r="C121" s="69" t="s">
        <v>606</v>
      </c>
      <c r="D121" s="69" t="s">
        <v>607</v>
      </c>
      <c r="E121" s="307" t="s">
        <v>84</v>
      </c>
      <c r="F121" s="202">
        <f>SUMPRODUCT(($A:$A=racers4[[#This Row],[Cat]])*($G:$G&gt;racers4[[#This Row],[2017 ARC Series Points]]))+1</f>
        <v>18</v>
      </c>
      <c r="G121" s="320">
        <f>SUM(O121,P121,R121)</f>
        <v>0</v>
      </c>
      <c r="H121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121" s="319">
        <v>0</v>
      </c>
      <c r="J121" s="79">
        <v>0</v>
      </c>
      <c r="K121" s="84">
        <v>0</v>
      </c>
      <c r="L121" s="219">
        <v>0</v>
      </c>
      <c r="M121" s="320">
        <v>0</v>
      </c>
      <c r="N121" s="217">
        <v>0</v>
      </c>
      <c r="O121" s="320">
        <f>SUM(Q121,S121,W121,AA121,AL121,AP121)</f>
        <v>0</v>
      </c>
      <c r="P121" s="213">
        <f>SUM(T121,Y121,AB121,AF121,AH121,AJ121,AM121,AR121)</f>
        <v>0</v>
      </c>
      <c r="Q121" s="214">
        <f>SUM(U121,X121,Z121, AC121, AE121, AI121, AK121, AN121, AQ121)</f>
        <v>0</v>
      </c>
      <c r="R121" s="221">
        <f>SUM(V121,AG121,AO121, AD121)</f>
        <v>0</v>
      </c>
      <c r="S121" s="321"/>
      <c r="T121" s="72"/>
      <c r="U121" s="73"/>
      <c r="V121" s="74"/>
      <c r="W121" s="72"/>
      <c r="X121" s="73"/>
      <c r="Y121" s="71"/>
      <c r="Z121" s="74"/>
      <c r="AA121" s="71"/>
      <c r="AB121" s="73"/>
      <c r="AC121" s="72"/>
      <c r="AD121" s="73"/>
      <c r="AE121" s="74"/>
      <c r="AF121" s="71"/>
      <c r="AG121" s="75"/>
      <c r="AH121" s="72"/>
      <c r="AI121" s="74"/>
      <c r="AJ121" s="73"/>
      <c r="AK121" s="71"/>
      <c r="AL121" s="71"/>
      <c r="AM121" s="72"/>
      <c r="AN121" s="73"/>
      <c r="AO121" s="74"/>
      <c r="AP121" s="73"/>
      <c r="AQ121" s="73"/>
      <c r="AR121" s="73"/>
      <c r="AS121" s="72"/>
      <c r="AT121" s="71"/>
      <c r="AU121" s="72"/>
      <c r="AV121" s="71"/>
      <c r="AW121" s="72"/>
      <c r="AX121" s="73"/>
      <c r="AY121" s="74"/>
      <c r="AZ121" s="72"/>
      <c r="BA121" s="72"/>
    </row>
    <row r="122" spans="1:53" x14ac:dyDescent="0.25">
      <c r="A122" s="232" t="s">
        <v>549</v>
      </c>
      <c r="B122" s="237" t="s">
        <v>53</v>
      </c>
      <c r="C122" s="83" t="s">
        <v>611</v>
      </c>
      <c r="D122" s="83" t="s">
        <v>612</v>
      </c>
      <c r="E122" s="324" t="s">
        <v>114</v>
      </c>
      <c r="F122" s="201">
        <f>SUMPRODUCT(($A:$A=racers4[[#This Row],[Cat]])*($G:$G&gt;racers4[[#This Row],[2017 ARC Series Points]]))+1</f>
        <v>18</v>
      </c>
      <c r="G122" s="320">
        <f>SUM(O122,P122,R122)</f>
        <v>0</v>
      </c>
      <c r="H122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10</v>
      </c>
      <c r="I122" s="319">
        <v>10</v>
      </c>
      <c r="J122" s="79">
        <v>0</v>
      </c>
      <c r="K122" s="84">
        <v>0</v>
      </c>
      <c r="L122" s="219">
        <v>0</v>
      </c>
      <c r="M122" s="320">
        <v>0</v>
      </c>
      <c r="N122" s="217">
        <v>0</v>
      </c>
      <c r="O122" s="320">
        <f>SUM(Q122,S122,W122,AA122,AL122,AP122)</f>
        <v>0</v>
      </c>
      <c r="P122" s="213">
        <f>SUM(T122,Y122,AB122,AF122,AH122,AJ122,AM122,AR122)</f>
        <v>0</v>
      </c>
      <c r="Q122" s="214">
        <f>SUM(U122,X122,Z122, AC122, AE122, AI122, AK122, AN122, AQ122)</f>
        <v>0</v>
      </c>
      <c r="R122" s="221">
        <f>SUM(V122,AG122,AO122, AD122)</f>
        <v>0</v>
      </c>
      <c r="S122" s="328"/>
      <c r="T122" s="72"/>
      <c r="U122" s="73"/>
      <c r="V122" s="74"/>
      <c r="W122" s="72"/>
      <c r="X122" s="73"/>
      <c r="Y122" s="82"/>
      <c r="Z122" s="74"/>
      <c r="AA122" s="82"/>
      <c r="AB122" s="73"/>
      <c r="AC122" s="72"/>
      <c r="AD122" s="73"/>
      <c r="AE122" s="73"/>
      <c r="AF122" s="82"/>
      <c r="AG122" s="75"/>
      <c r="AH122" s="72"/>
      <c r="AI122" s="74"/>
      <c r="AJ122" s="73"/>
      <c r="AK122" s="82"/>
      <c r="AL122" s="82"/>
      <c r="AM122" s="72"/>
      <c r="AN122" s="73"/>
      <c r="AO122" s="74"/>
      <c r="AP122" s="73"/>
      <c r="AQ122" s="73"/>
      <c r="AR122" s="73"/>
      <c r="AS122" s="72"/>
      <c r="AT122" s="82"/>
      <c r="AU122" s="72"/>
      <c r="AV122" s="82"/>
      <c r="AW122" s="72"/>
      <c r="AX122" s="73"/>
      <c r="AY122" s="74"/>
      <c r="AZ122" s="72"/>
      <c r="BA122" s="72"/>
    </row>
    <row r="123" spans="1:53" x14ac:dyDescent="0.25">
      <c r="A123" s="233" t="s">
        <v>549</v>
      </c>
      <c r="B123" s="199" t="s">
        <v>53</v>
      </c>
      <c r="C123" s="82" t="s">
        <v>621</v>
      </c>
      <c r="D123" s="82" t="s">
        <v>622</v>
      </c>
      <c r="E123" s="327" t="s">
        <v>114</v>
      </c>
      <c r="F123" s="201">
        <f>SUMPRODUCT(($A:$A=racers4[[#This Row],[Cat]])*($G:$G&gt;racers4[[#This Row],[2017 ARC Series Points]]))+1</f>
        <v>18</v>
      </c>
      <c r="G123" s="320">
        <f>SUM(O123,P123,R123)</f>
        <v>0</v>
      </c>
      <c r="H123" s="7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10</v>
      </c>
      <c r="I123" s="319">
        <v>10</v>
      </c>
      <c r="J123" s="79">
        <v>0</v>
      </c>
      <c r="K123" s="84">
        <v>0</v>
      </c>
      <c r="L123" s="219">
        <v>0</v>
      </c>
      <c r="M123" s="320">
        <v>0</v>
      </c>
      <c r="N123" s="217">
        <v>0</v>
      </c>
      <c r="O123" s="320">
        <f>SUM(Q123,S123,W123,AA123,AL123,AP123)</f>
        <v>0</v>
      </c>
      <c r="P123" s="213">
        <f>SUM(T123,Y123,AB123,AF123,AH123,AJ123,AM123,AR123)</f>
        <v>0</v>
      </c>
      <c r="Q123" s="214">
        <f>SUM(U123,X123,Z123, AC123, AE123, AI123, AK123, AN123, AQ123)</f>
        <v>0</v>
      </c>
      <c r="R123" s="221">
        <f>SUM(V123,AG123,AO123, AD123)</f>
        <v>0</v>
      </c>
      <c r="S123" s="328"/>
      <c r="T123" s="72"/>
      <c r="U123" s="73"/>
      <c r="V123" s="74"/>
      <c r="W123" s="72"/>
      <c r="X123" s="73"/>
      <c r="Y123" s="82"/>
      <c r="Z123" s="74"/>
      <c r="AA123" s="82"/>
      <c r="AB123" s="73"/>
      <c r="AC123" s="72"/>
      <c r="AD123" s="73"/>
      <c r="AE123" s="73"/>
      <c r="AF123" s="82"/>
      <c r="AG123" s="75"/>
      <c r="AH123" s="72"/>
      <c r="AI123" s="74"/>
      <c r="AJ123" s="73"/>
      <c r="AK123" s="82"/>
      <c r="AL123" s="82"/>
      <c r="AM123" s="72"/>
      <c r="AN123" s="73"/>
      <c r="AO123" s="74"/>
      <c r="AP123" s="73"/>
      <c r="AQ123" s="73"/>
      <c r="AR123" s="73"/>
      <c r="AS123" s="72"/>
      <c r="AT123" s="82"/>
      <c r="AU123" s="72"/>
      <c r="AV123" s="82"/>
      <c r="AW123" s="72"/>
      <c r="AX123" s="73"/>
      <c r="AY123" s="74"/>
      <c r="AZ123" s="72"/>
      <c r="BA123" s="72"/>
    </row>
    <row r="124" spans="1:53" x14ac:dyDescent="0.25">
      <c r="F124" s="87">
        <f>SUMPRODUCT(($A:$A=racers4[[#This Row],[Cat]])*($G:$G&gt;racers4[[#This Row],[2017 ARC Series Points]]))+1</f>
        <v>1</v>
      </c>
      <c r="G124" s="31">
        <f>SUM(O124,P124,R124)</f>
        <v>0</v>
      </c>
      <c r="H124" s="8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20</v>
      </c>
      <c r="O124" s="394">
        <f>SUM(Q124,S124,W124,AA124,AL124,AP124)</f>
        <v>0</v>
      </c>
      <c r="P124" s="91">
        <f>SUM(T124,Y124,AB124,AF124,AH124,AJ124,AM124,AR124)</f>
        <v>0</v>
      </c>
      <c r="Q124" s="38">
        <f>SUM(U124,X124,Z124, AC124, AE124, AI124, AK124, AN124, AQ124)</f>
        <v>0</v>
      </c>
      <c r="R124" s="93">
        <f>SUM(V124,AG124,AO124, AD124)</f>
        <v>0</v>
      </c>
      <c r="S124" s="425"/>
    </row>
    <row r="125" spans="1:53" x14ac:dyDescent="0.25">
      <c r="F125" s="87">
        <f>SUMPRODUCT(($A:$A=racers4[[#This Row],[Cat]])*($G:$G&gt;racers4[[#This Row],[2017 ARC Series Points]]))+1</f>
        <v>1</v>
      </c>
      <c r="G125" s="31">
        <f>SUM(O125,P125,R125)</f>
        <v>0</v>
      </c>
      <c r="H125" s="88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20</v>
      </c>
      <c r="O125" s="187">
        <f>SUM(Q125,S125,W125,AA125,AL125,AP125)</f>
        <v>0</v>
      </c>
      <c r="P125" s="91">
        <f>SUM(T125,Y125,AB125,AF125,AH125,AJ125,AM125,AR125)</f>
        <v>0</v>
      </c>
      <c r="Q125" s="38">
        <f>SUM(U125,X125,Z125, AC125, AE125, AI125, AK125, AN125, AQ125)</f>
        <v>0</v>
      </c>
      <c r="R125" s="93">
        <f>SUM(V125,AG125,AO125, AD125)</f>
        <v>0</v>
      </c>
      <c r="S125" s="277"/>
    </row>
  </sheetData>
  <conditionalFormatting sqref="H1:H1048576">
    <cfRule type="expression" dxfId="81" priority="1">
      <formula>"AND([@Cat]=""3M"",[@[Total Upgrade Points]]=50)"</formula>
    </cfRule>
  </conditionalFormatting>
  <pageMargins left="0.7" right="0.7" top="0.75" bottom="0.75" header="0.3" footer="0.3"/>
  <pageSetup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Teams!$A:$A</xm:f>
          </x14:formula1>
          <xm:sqref>E1:E1048576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2"/>
  <sheetViews>
    <sheetView zoomScale="80" zoomScaleNormal="80" workbookViewId="0">
      <pane ySplit="1" topLeftCell="A2" activePane="bottomLeft" state="frozen"/>
      <selection activeCell="AL1" sqref="AL1:AL1048576"/>
      <selection pane="bottomLeft" activeCell="G3" sqref="G3"/>
    </sheetView>
  </sheetViews>
  <sheetFormatPr defaultColWidth="8.85546875" defaultRowHeight="15" x14ac:dyDescent="0.25"/>
  <cols>
    <col min="1" max="1" width="5.7109375" style="86" customWidth="1"/>
    <col min="2" max="2" width="9" style="86" customWidth="1"/>
    <col min="3" max="3" width="21" style="26" bestFit="1" customWidth="1"/>
    <col min="4" max="4" width="13.140625" style="26" bestFit="1" customWidth="1"/>
    <col min="5" max="5" width="39.140625" style="26" bestFit="1" customWidth="1"/>
    <col min="6" max="6" width="7.140625" style="87" customWidth="1"/>
    <col min="7" max="7" width="7.85546875" style="87" bestFit="1" customWidth="1"/>
    <col min="8" max="8" width="8.42578125" style="88" bestFit="1" customWidth="1"/>
    <col min="9" max="10" width="7.85546875" style="89" customWidth="1"/>
    <col min="11" max="11" width="7.85546875" style="90" customWidth="1"/>
    <col min="12" max="15" width="7.85546875" style="89" customWidth="1"/>
    <col min="16" max="16" width="7.85546875" style="91" customWidth="1"/>
    <col min="17" max="17" width="7.85546875" style="92" customWidth="1"/>
    <col min="18" max="18" width="7.85546875" style="93" customWidth="1"/>
    <col min="19" max="19" width="3.5703125" style="26" customWidth="1"/>
    <col min="20" max="20" width="3.5703125" style="94" customWidth="1"/>
    <col min="21" max="21" width="3.5703125" style="95" customWidth="1"/>
    <col min="22" max="22" width="3.5703125" style="96" customWidth="1"/>
    <col min="23" max="23" width="3.5703125" style="94" customWidth="1"/>
    <col min="24" max="24" width="3.5703125" style="95" customWidth="1"/>
    <col min="25" max="25" width="3.5703125" style="26" customWidth="1"/>
    <col min="26" max="26" width="3.5703125" style="96" customWidth="1"/>
    <col min="27" max="27" width="3.5703125" style="26" customWidth="1"/>
    <col min="28" max="28" width="3.5703125" style="95" customWidth="1"/>
    <col min="29" max="29" width="3.5703125" style="94" customWidth="1"/>
    <col min="30" max="31" width="3.5703125" style="95" customWidth="1"/>
    <col min="32" max="32" width="3.5703125" style="26" customWidth="1"/>
    <col min="33" max="33" width="3.5703125" style="97" customWidth="1"/>
    <col min="34" max="34" width="3.5703125" style="94" customWidth="1"/>
    <col min="35" max="35" width="3.5703125" style="96" customWidth="1"/>
    <col min="36" max="36" width="3.5703125" style="95" customWidth="1"/>
    <col min="37" max="37" width="3.5703125" style="26" bestFit="1" customWidth="1"/>
    <col min="38" max="38" width="3.5703125" style="26" customWidth="1"/>
    <col min="39" max="39" width="3.5703125" style="94" bestFit="1" customWidth="1"/>
    <col min="40" max="40" width="3.5703125" style="95" bestFit="1" customWidth="1"/>
    <col min="41" max="41" width="3.5703125" style="96" bestFit="1" customWidth="1"/>
    <col min="42" max="42" width="3.5703125" style="95" customWidth="1"/>
    <col min="43" max="43" width="3.5703125" style="95" bestFit="1" customWidth="1"/>
    <col min="44" max="44" width="3.7109375" style="95" bestFit="1" customWidth="1"/>
    <col min="45" max="45" width="3.7109375" style="94" bestFit="1" customWidth="1"/>
    <col min="46" max="46" width="3.7109375" style="26" bestFit="1" customWidth="1"/>
    <col min="47" max="47" width="3.7109375" style="94" bestFit="1" customWidth="1"/>
    <col min="48" max="48" width="3.7109375" style="26" bestFit="1" customWidth="1"/>
    <col min="49" max="49" width="3.7109375" style="94" bestFit="1" customWidth="1"/>
    <col min="50" max="50" width="3.7109375" style="95" bestFit="1" customWidth="1"/>
    <col min="51" max="51" width="3.7109375" style="96" bestFit="1" customWidth="1"/>
    <col min="52" max="53" width="3.7109375" style="94" bestFit="1" customWidth="1"/>
    <col min="54" max="16384" width="8.85546875" style="26"/>
  </cols>
  <sheetData>
    <row r="1" spans="1:53" ht="124.9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11</v>
      </c>
      <c r="M1" s="7" t="s">
        <v>12</v>
      </c>
      <c r="N1" s="11" t="s">
        <v>13</v>
      </c>
      <c r="O1" s="12" t="s">
        <v>14</v>
      </c>
      <c r="P1" s="13" t="s">
        <v>15</v>
      </c>
      <c r="Q1" s="14" t="s">
        <v>16</v>
      </c>
      <c r="R1" s="15" t="s">
        <v>17</v>
      </c>
      <c r="S1" s="393" t="s">
        <v>18</v>
      </c>
      <c r="T1" s="16" t="s">
        <v>19</v>
      </c>
      <c r="U1" s="17" t="s">
        <v>20</v>
      </c>
      <c r="V1" s="18" t="s">
        <v>21</v>
      </c>
      <c r="W1" s="19" t="s">
        <v>22</v>
      </c>
      <c r="X1" s="17" t="s">
        <v>23</v>
      </c>
      <c r="Y1" s="16" t="s">
        <v>24</v>
      </c>
      <c r="Z1" s="20" t="s">
        <v>884</v>
      </c>
      <c r="AA1" s="19" t="s">
        <v>883</v>
      </c>
      <c r="AB1" s="16" t="s">
        <v>27</v>
      </c>
      <c r="AC1" s="17" t="s">
        <v>28</v>
      </c>
      <c r="AD1" s="21" t="s">
        <v>29</v>
      </c>
      <c r="AE1" s="22" t="s">
        <v>940</v>
      </c>
      <c r="AF1" s="16" t="s">
        <v>31</v>
      </c>
      <c r="AG1" s="23" t="s">
        <v>915</v>
      </c>
      <c r="AH1" s="16" t="s">
        <v>948</v>
      </c>
      <c r="AI1" s="17" t="s">
        <v>34</v>
      </c>
      <c r="AJ1" s="16" t="s">
        <v>35</v>
      </c>
      <c r="AK1" s="22" t="s">
        <v>36</v>
      </c>
      <c r="AL1" s="392" t="s">
        <v>945</v>
      </c>
      <c r="AM1" s="16" t="s">
        <v>37</v>
      </c>
      <c r="AN1" s="17" t="s">
        <v>38</v>
      </c>
      <c r="AO1" s="24" t="s">
        <v>39</v>
      </c>
      <c r="AP1" s="23" t="s">
        <v>946</v>
      </c>
      <c r="AQ1" s="17" t="s">
        <v>947</v>
      </c>
      <c r="AR1" s="25" t="s">
        <v>42</v>
      </c>
      <c r="AS1" s="17" t="s">
        <v>43</v>
      </c>
      <c r="AT1" s="24" t="s">
        <v>44</v>
      </c>
      <c r="AU1" s="16" t="s">
        <v>45</v>
      </c>
      <c r="AV1" s="25" t="s">
        <v>46</v>
      </c>
      <c r="AW1" s="16" t="s">
        <v>47</v>
      </c>
      <c r="AX1" s="17" t="s">
        <v>48</v>
      </c>
      <c r="AY1" s="24" t="s">
        <v>49</v>
      </c>
      <c r="AZ1" s="16" t="s">
        <v>50</v>
      </c>
      <c r="BA1" s="25" t="s">
        <v>51</v>
      </c>
    </row>
    <row r="2" spans="1:53" x14ac:dyDescent="0.25">
      <c r="A2" s="76" t="s">
        <v>765</v>
      </c>
      <c r="B2" s="76" t="s">
        <v>53</v>
      </c>
      <c r="C2" s="71" t="s">
        <v>831</v>
      </c>
      <c r="D2" s="71" t="s">
        <v>832</v>
      </c>
      <c r="E2" s="71" t="s">
        <v>123</v>
      </c>
      <c r="F2" s="202">
        <f>SUMPRODUCT(($A:$A=racers3[[#This Row],[Cat]])*($G:$G&gt;racers3[[#This Row],[2017 ARC Series Points]]))+1</f>
        <v>1</v>
      </c>
      <c r="G2" s="205">
        <f t="shared" ref="G2:G41" si="0">SUM(O2,P2,R2)</f>
        <v>137</v>
      </c>
      <c r="H2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2" s="220">
        <v>0</v>
      </c>
      <c r="J2" s="33">
        <v>0</v>
      </c>
      <c r="K2" s="80">
        <v>0</v>
      </c>
      <c r="L2" s="217">
        <v>0</v>
      </c>
      <c r="M2" s="203">
        <v>0</v>
      </c>
      <c r="N2" s="59">
        <v>0</v>
      </c>
      <c r="O2" s="36">
        <f t="shared" ref="O2:O41" si="1">SUM(Q2,S2,W2,AA2,AG2,AL2,AP2)</f>
        <v>86</v>
      </c>
      <c r="P2" s="37">
        <f t="shared" ref="P2:P41" si="2">SUM(T2,Y2,AB2,AF2,AH2,AJ2,AM2,AR2)</f>
        <v>22</v>
      </c>
      <c r="Q2" s="38">
        <f t="shared" ref="Q2:Q41" si="3">SUM(U2,X2,Z2, AC2, AE2, AI2, AK2, AN2, AQ2)</f>
        <v>57</v>
      </c>
      <c r="R2" s="39">
        <f t="shared" ref="R2:R41" si="4">SUM(V2,AG2,AO2, AD2)</f>
        <v>29</v>
      </c>
      <c r="S2" s="40">
        <v>4</v>
      </c>
      <c r="T2" s="72">
        <v>2</v>
      </c>
      <c r="U2" s="73">
        <v>2</v>
      </c>
      <c r="V2" s="74">
        <v>4</v>
      </c>
      <c r="W2" s="72"/>
      <c r="X2" s="73"/>
      <c r="Y2" s="71"/>
      <c r="Z2" s="74">
        <v>20</v>
      </c>
      <c r="AA2" s="71"/>
      <c r="AB2" s="73"/>
      <c r="AC2" s="72"/>
      <c r="AD2" s="73"/>
      <c r="AE2" s="73"/>
      <c r="AF2" s="71"/>
      <c r="AG2" s="75">
        <v>25</v>
      </c>
      <c r="AH2" s="72">
        <v>20</v>
      </c>
      <c r="AI2" s="74">
        <v>25</v>
      </c>
      <c r="AJ2" s="73"/>
      <c r="AK2" s="71"/>
      <c r="AL2" s="71"/>
      <c r="AM2" s="72"/>
      <c r="AN2" s="73"/>
      <c r="AO2" s="74"/>
      <c r="AP2" s="73"/>
      <c r="AQ2" s="73">
        <v>10</v>
      </c>
      <c r="AR2" s="73"/>
      <c r="AS2" s="72"/>
      <c r="AT2" s="71"/>
      <c r="AU2" s="72"/>
      <c r="AV2" s="71"/>
      <c r="AW2" s="72"/>
      <c r="AX2" s="73"/>
      <c r="AY2" s="74"/>
      <c r="AZ2" s="72"/>
      <c r="BA2" s="72"/>
    </row>
    <row r="3" spans="1:53" x14ac:dyDescent="0.25">
      <c r="A3" s="76" t="s">
        <v>765</v>
      </c>
      <c r="B3" s="77" t="s">
        <v>72</v>
      </c>
      <c r="C3" s="69" t="s">
        <v>522</v>
      </c>
      <c r="D3" s="69" t="s">
        <v>710</v>
      </c>
      <c r="E3" s="69" t="s">
        <v>104</v>
      </c>
      <c r="F3" s="202">
        <f>SUMPRODUCT(($A:$A=racers3[[#This Row],[Cat]])*($G:$G&gt;racers3[[#This Row],[2017 ARC Series Points]]))+1</f>
        <v>2</v>
      </c>
      <c r="G3" s="205">
        <f t="shared" si="0"/>
        <v>123</v>
      </c>
      <c r="H3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3" s="220">
        <v>0</v>
      </c>
      <c r="J3" s="33">
        <v>0</v>
      </c>
      <c r="K3" s="84">
        <v>20</v>
      </c>
      <c r="L3" s="219">
        <v>8</v>
      </c>
      <c r="M3" s="203">
        <v>0</v>
      </c>
      <c r="N3" s="59">
        <v>0</v>
      </c>
      <c r="O3" s="36">
        <f t="shared" si="1"/>
        <v>69</v>
      </c>
      <c r="P3" s="37">
        <f t="shared" si="2"/>
        <v>22</v>
      </c>
      <c r="Q3" s="38">
        <f t="shared" si="3"/>
        <v>32</v>
      </c>
      <c r="R3" s="39">
        <f t="shared" si="4"/>
        <v>32</v>
      </c>
      <c r="S3" s="40">
        <v>12</v>
      </c>
      <c r="T3" s="72">
        <v>10</v>
      </c>
      <c r="U3" s="73">
        <v>12</v>
      </c>
      <c r="V3" s="74">
        <v>12</v>
      </c>
      <c r="W3" s="72">
        <v>10</v>
      </c>
      <c r="X3" s="73">
        <v>12</v>
      </c>
      <c r="Y3" s="71"/>
      <c r="Z3" s="74"/>
      <c r="AA3" s="71">
        <v>15</v>
      </c>
      <c r="AB3" s="73">
        <v>12</v>
      </c>
      <c r="AC3" s="72">
        <v>8</v>
      </c>
      <c r="AD3" s="73">
        <v>20</v>
      </c>
      <c r="AE3" s="74"/>
      <c r="AF3" s="71"/>
      <c r="AG3" s="75"/>
      <c r="AH3" s="72"/>
      <c r="AI3" s="74"/>
      <c r="AJ3" s="73"/>
      <c r="AK3" s="71"/>
      <c r="AL3" s="71"/>
      <c r="AM3" s="72"/>
      <c r="AN3" s="73"/>
      <c r="AO3" s="74"/>
      <c r="AP3" s="73"/>
      <c r="AQ3" s="73"/>
      <c r="AR3" s="73"/>
      <c r="AS3" s="72"/>
      <c r="AT3" s="71"/>
      <c r="AU3" s="72"/>
      <c r="AV3" s="71"/>
      <c r="AW3" s="72"/>
      <c r="AX3" s="73"/>
      <c r="AY3" s="74"/>
      <c r="AZ3" s="72"/>
      <c r="BA3" s="72"/>
    </row>
    <row r="4" spans="1:53" x14ac:dyDescent="0.25">
      <c r="A4" s="76" t="s">
        <v>765</v>
      </c>
      <c r="B4" s="77" t="s">
        <v>72</v>
      </c>
      <c r="C4" s="69" t="s">
        <v>775</v>
      </c>
      <c r="D4" s="69" t="s">
        <v>122</v>
      </c>
      <c r="E4" s="69" t="s">
        <v>123</v>
      </c>
      <c r="F4" s="202">
        <f>SUMPRODUCT(($A:$A=racers3[[#This Row],[Cat]])*($G:$G&gt;racers3[[#This Row],[2017 ARC Series Points]]))+1</f>
        <v>3</v>
      </c>
      <c r="G4" s="205">
        <f t="shared" si="0"/>
        <v>99</v>
      </c>
      <c r="H4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4" s="220">
        <v>0</v>
      </c>
      <c r="J4" s="33">
        <v>0</v>
      </c>
      <c r="K4" s="84">
        <v>48</v>
      </c>
      <c r="L4" s="219">
        <v>0</v>
      </c>
      <c r="M4" s="203">
        <v>0</v>
      </c>
      <c r="N4" s="59">
        <v>0</v>
      </c>
      <c r="O4" s="36">
        <f t="shared" si="1"/>
        <v>71</v>
      </c>
      <c r="P4" s="37">
        <f t="shared" si="2"/>
        <v>8</v>
      </c>
      <c r="Q4" s="38">
        <f t="shared" si="3"/>
        <v>48</v>
      </c>
      <c r="R4" s="39">
        <f t="shared" si="4"/>
        <v>20</v>
      </c>
      <c r="S4" s="40">
        <v>15</v>
      </c>
      <c r="T4" s="72">
        <v>8</v>
      </c>
      <c r="U4" s="73">
        <v>20</v>
      </c>
      <c r="V4" s="74">
        <v>10</v>
      </c>
      <c r="W4" s="72">
        <v>4</v>
      </c>
      <c r="X4" s="73">
        <v>8</v>
      </c>
      <c r="Y4" s="71"/>
      <c r="Z4" s="74"/>
      <c r="AA4" s="71">
        <v>4</v>
      </c>
      <c r="AB4" s="73"/>
      <c r="AC4" s="72">
        <v>20</v>
      </c>
      <c r="AD4" s="73">
        <v>10</v>
      </c>
      <c r="AE4" s="74"/>
      <c r="AF4" s="71"/>
      <c r="AG4" s="75"/>
      <c r="AH4" s="72"/>
      <c r="AI4" s="74"/>
      <c r="AJ4" s="73"/>
      <c r="AK4" s="71"/>
      <c r="AL4" s="71"/>
      <c r="AM4" s="72"/>
      <c r="AN4" s="73"/>
      <c r="AO4" s="74"/>
      <c r="AP4" s="73"/>
      <c r="AQ4" s="73"/>
      <c r="AR4" s="73"/>
      <c r="AS4" s="72"/>
      <c r="AT4" s="71"/>
      <c r="AU4" s="72"/>
      <c r="AV4" s="71"/>
      <c r="AW4" s="72"/>
      <c r="AX4" s="73"/>
      <c r="AY4" s="74"/>
      <c r="AZ4" s="72"/>
      <c r="BA4" s="72"/>
    </row>
    <row r="5" spans="1:53" x14ac:dyDescent="0.25">
      <c r="A5" s="76" t="s">
        <v>765</v>
      </c>
      <c r="B5" s="77" t="s">
        <v>72</v>
      </c>
      <c r="C5" s="69" t="s">
        <v>782</v>
      </c>
      <c r="D5" s="69" t="s">
        <v>783</v>
      </c>
      <c r="E5" s="69" t="s">
        <v>104</v>
      </c>
      <c r="F5" s="202">
        <f>SUMPRODUCT(($A:$A=racers3[[#This Row],[Cat]])*($G:$G&gt;racers3[[#This Row],[2017 ARC Series Points]]))+1</f>
        <v>4</v>
      </c>
      <c r="G5" s="205">
        <f t="shared" si="0"/>
        <v>95</v>
      </c>
      <c r="H5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5" s="220">
        <v>0</v>
      </c>
      <c r="J5" s="33">
        <v>0</v>
      </c>
      <c r="K5" s="84">
        <v>12</v>
      </c>
      <c r="L5" s="219">
        <v>4</v>
      </c>
      <c r="M5" s="203">
        <v>0</v>
      </c>
      <c r="N5" s="59">
        <v>0</v>
      </c>
      <c r="O5" s="36">
        <f t="shared" si="1"/>
        <v>31</v>
      </c>
      <c r="P5" s="37">
        <f t="shared" si="2"/>
        <v>34</v>
      </c>
      <c r="Q5" s="38">
        <f t="shared" si="3"/>
        <v>25</v>
      </c>
      <c r="R5" s="39">
        <f t="shared" si="4"/>
        <v>30</v>
      </c>
      <c r="S5" s="40">
        <v>6</v>
      </c>
      <c r="T5" s="72">
        <v>6</v>
      </c>
      <c r="U5" s="73">
        <v>6</v>
      </c>
      <c r="V5" s="74">
        <v>8</v>
      </c>
      <c r="W5" s="72"/>
      <c r="X5" s="73">
        <v>4</v>
      </c>
      <c r="Y5" s="71"/>
      <c r="Z5" s="74"/>
      <c r="AA5" s="71"/>
      <c r="AB5" s="73">
        <v>8</v>
      </c>
      <c r="AC5" s="72"/>
      <c r="AD5" s="73">
        <v>2</v>
      </c>
      <c r="AE5" s="74"/>
      <c r="AF5" s="71"/>
      <c r="AG5" s="75"/>
      <c r="AH5" s="72"/>
      <c r="AI5" s="74"/>
      <c r="AJ5" s="73"/>
      <c r="AK5" s="71"/>
      <c r="AL5" s="71"/>
      <c r="AM5" s="72">
        <v>20</v>
      </c>
      <c r="AN5" s="73">
        <v>15</v>
      </c>
      <c r="AO5" s="74">
        <v>20</v>
      </c>
      <c r="AP5" s="73"/>
      <c r="AQ5" s="73"/>
      <c r="AR5" s="73"/>
      <c r="AS5" s="72"/>
      <c r="AT5" s="71"/>
      <c r="AU5" s="72"/>
      <c r="AV5" s="71"/>
      <c r="AW5" s="72"/>
      <c r="AX5" s="73"/>
      <c r="AY5" s="74"/>
      <c r="AZ5" s="72"/>
      <c r="BA5" s="72"/>
    </row>
    <row r="6" spans="1:53" x14ac:dyDescent="0.25">
      <c r="A6" s="76" t="s">
        <v>765</v>
      </c>
      <c r="B6" s="76" t="s">
        <v>72</v>
      </c>
      <c r="C6" s="71" t="s">
        <v>829</v>
      </c>
      <c r="D6" s="71" t="s">
        <v>348</v>
      </c>
      <c r="E6" s="71" t="s">
        <v>123</v>
      </c>
      <c r="F6" s="202">
        <f>SUMPRODUCT(($A:$A=racers3[[#This Row],[Cat]])*($G:$G&gt;racers3[[#This Row],[2017 ARC Series Points]]))+1</f>
        <v>5</v>
      </c>
      <c r="G6" s="205">
        <f t="shared" si="0"/>
        <v>88</v>
      </c>
      <c r="H6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6" s="220">
        <v>0</v>
      </c>
      <c r="J6" s="33">
        <v>0</v>
      </c>
      <c r="K6" s="80">
        <v>0</v>
      </c>
      <c r="L6" s="217">
        <v>0</v>
      </c>
      <c r="M6" s="203">
        <v>0</v>
      </c>
      <c r="N6" s="59">
        <v>0</v>
      </c>
      <c r="O6" s="36">
        <f t="shared" si="1"/>
        <v>53</v>
      </c>
      <c r="P6" s="37">
        <f t="shared" si="2"/>
        <v>15</v>
      </c>
      <c r="Q6" s="38">
        <f t="shared" si="3"/>
        <v>25</v>
      </c>
      <c r="R6" s="39">
        <f t="shared" si="4"/>
        <v>20</v>
      </c>
      <c r="S6" s="40">
        <v>8</v>
      </c>
      <c r="T6" s="72">
        <v>15</v>
      </c>
      <c r="U6" s="73">
        <v>10</v>
      </c>
      <c r="V6" s="74">
        <v>20</v>
      </c>
      <c r="W6" s="72">
        <v>20</v>
      </c>
      <c r="X6" s="73">
        <v>15</v>
      </c>
      <c r="Y6" s="71"/>
      <c r="Z6" s="74"/>
      <c r="AA6" s="71"/>
      <c r="AB6" s="73"/>
      <c r="AC6" s="72"/>
      <c r="AD6" s="73"/>
      <c r="AE6" s="73"/>
      <c r="AF6" s="71"/>
      <c r="AG6" s="75"/>
      <c r="AH6" s="72"/>
      <c r="AI6" s="74"/>
      <c r="AJ6" s="73"/>
      <c r="AK6" s="71"/>
      <c r="AL6" s="71"/>
      <c r="AM6" s="72"/>
      <c r="AN6" s="73"/>
      <c r="AO6" s="74"/>
      <c r="AP6" s="73"/>
      <c r="AQ6" s="73"/>
      <c r="AR6" s="73"/>
      <c r="AS6" s="72"/>
      <c r="AT6" s="71"/>
      <c r="AU6" s="72"/>
      <c r="AV6" s="71"/>
      <c r="AW6" s="72"/>
      <c r="AX6" s="73"/>
      <c r="AY6" s="74"/>
      <c r="AZ6" s="72"/>
      <c r="BA6" s="72"/>
    </row>
    <row r="7" spans="1:53" x14ac:dyDescent="0.25">
      <c r="A7" s="76" t="s">
        <v>765</v>
      </c>
      <c r="B7" s="77" t="s">
        <v>72</v>
      </c>
      <c r="C7" s="69" t="s">
        <v>776</v>
      </c>
      <c r="D7" s="69" t="s">
        <v>777</v>
      </c>
      <c r="E7" s="69" t="s">
        <v>123</v>
      </c>
      <c r="F7" s="202">
        <f>SUMPRODUCT(($A:$A=racers3[[#This Row],[Cat]])*($G:$G&gt;racers3[[#This Row],[2017 ARC Series Points]]))+1</f>
        <v>6</v>
      </c>
      <c r="G7" s="205">
        <f t="shared" si="0"/>
        <v>80</v>
      </c>
      <c r="H7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7" s="220">
        <v>0</v>
      </c>
      <c r="J7" s="33">
        <v>0</v>
      </c>
      <c r="K7" s="84">
        <v>19</v>
      </c>
      <c r="L7" s="219">
        <v>10</v>
      </c>
      <c r="M7" s="203">
        <v>0</v>
      </c>
      <c r="N7" s="59">
        <v>0</v>
      </c>
      <c r="O7" s="36">
        <f t="shared" si="1"/>
        <v>35</v>
      </c>
      <c r="P7" s="37">
        <f t="shared" si="2"/>
        <v>20</v>
      </c>
      <c r="Q7" s="38">
        <f t="shared" si="3"/>
        <v>15</v>
      </c>
      <c r="R7" s="39">
        <f t="shared" si="4"/>
        <v>25</v>
      </c>
      <c r="S7" s="40">
        <v>20</v>
      </c>
      <c r="T7" s="72">
        <v>20</v>
      </c>
      <c r="U7" s="73">
        <v>15</v>
      </c>
      <c r="V7" s="74">
        <v>25</v>
      </c>
      <c r="W7" s="72"/>
      <c r="X7" s="73"/>
      <c r="Y7" s="71"/>
      <c r="Z7" s="74"/>
      <c r="AA7" s="71"/>
      <c r="AB7" s="73"/>
      <c r="AC7" s="72"/>
      <c r="AD7" s="73"/>
      <c r="AE7" s="74"/>
      <c r="AF7" s="71"/>
      <c r="AG7" s="75"/>
      <c r="AH7" s="72"/>
      <c r="AI7" s="74"/>
      <c r="AJ7" s="73"/>
      <c r="AK7" s="71"/>
      <c r="AL7" s="71"/>
      <c r="AM7" s="72"/>
      <c r="AN7" s="73"/>
      <c r="AO7" s="74"/>
      <c r="AP7" s="73"/>
      <c r="AQ7" s="73"/>
      <c r="AR7" s="73"/>
      <c r="AS7" s="72"/>
      <c r="AT7" s="71"/>
      <c r="AU7" s="72"/>
      <c r="AV7" s="71"/>
      <c r="AW7" s="72"/>
      <c r="AX7" s="73"/>
      <c r="AY7" s="74"/>
      <c r="AZ7" s="72"/>
      <c r="BA7" s="72"/>
    </row>
    <row r="8" spans="1:53" x14ac:dyDescent="0.25">
      <c r="A8" s="76" t="s">
        <v>765</v>
      </c>
      <c r="B8" s="76" t="s">
        <v>72</v>
      </c>
      <c r="C8" s="71" t="s">
        <v>808</v>
      </c>
      <c r="D8" s="71" t="s">
        <v>830</v>
      </c>
      <c r="E8" s="71" t="s">
        <v>123</v>
      </c>
      <c r="F8" s="202">
        <f>SUMPRODUCT(($A:$A=racers3[[#This Row],[Cat]])*($G:$G&gt;racers3[[#This Row],[2017 ARC Series Points]]))+1</f>
        <v>7</v>
      </c>
      <c r="G8" s="205">
        <f t="shared" si="0"/>
        <v>76</v>
      </c>
      <c r="H8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8" s="220">
        <v>0</v>
      </c>
      <c r="J8" s="33">
        <v>0</v>
      </c>
      <c r="K8" s="80">
        <v>0</v>
      </c>
      <c r="L8" s="217">
        <v>0</v>
      </c>
      <c r="M8" s="203">
        <v>0</v>
      </c>
      <c r="N8" s="59">
        <v>0</v>
      </c>
      <c r="O8" s="36">
        <f t="shared" si="1"/>
        <v>48</v>
      </c>
      <c r="P8" s="37">
        <f t="shared" si="2"/>
        <v>12</v>
      </c>
      <c r="Q8" s="38">
        <f t="shared" si="3"/>
        <v>30</v>
      </c>
      <c r="R8" s="39">
        <f t="shared" si="4"/>
        <v>16</v>
      </c>
      <c r="S8" s="40">
        <v>10</v>
      </c>
      <c r="T8" s="72">
        <v>12</v>
      </c>
      <c r="U8" s="73">
        <v>8</v>
      </c>
      <c r="V8" s="74">
        <v>15</v>
      </c>
      <c r="W8" s="72">
        <v>8</v>
      </c>
      <c r="X8" s="73">
        <v>20</v>
      </c>
      <c r="Y8" s="71"/>
      <c r="Z8" s="74"/>
      <c r="AA8" s="71"/>
      <c r="AB8" s="73"/>
      <c r="AC8" s="72">
        <v>2</v>
      </c>
      <c r="AD8" s="73">
        <v>1</v>
      </c>
      <c r="AE8" s="73"/>
      <c r="AF8" s="71"/>
      <c r="AG8" s="75"/>
      <c r="AH8" s="72"/>
      <c r="AI8" s="74"/>
      <c r="AJ8" s="73"/>
      <c r="AK8" s="71"/>
      <c r="AL8" s="71"/>
      <c r="AM8" s="72"/>
      <c r="AN8" s="73"/>
      <c r="AO8" s="74"/>
      <c r="AP8" s="73"/>
      <c r="AQ8" s="73"/>
      <c r="AR8" s="73"/>
      <c r="AS8" s="72"/>
      <c r="AT8" s="71"/>
      <c r="AU8" s="72"/>
      <c r="AV8" s="71"/>
      <c r="AW8" s="72"/>
      <c r="AX8" s="73"/>
      <c r="AY8" s="74"/>
      <c r="AZ8" s="72"/>
      <c r="BA8" s="72"/>
    </row>
    <row r="9" spans="1:53" x14ac:dyDescent="0.25">
      <c r="A9" s="76" t="s">
        <v>765</v>
      </c>
      <c r="B9" s="76" t="s">
        <v>72</v>
      </c>
      <c r="C9" s="71" t="s">
        <v>780</v>
      </c>
      <c r="D9" s="71" t="s">
        <v>781</v>
      </c>
      <c r="E9" s="71" t="s">
        <v>67</v>
      </c>
      <c r="F9" s="202">
        <f>SUMPRODUCT(($A:$A=racers3[[#This Row],[Cat]])*($G:$G&gt;racers3[[#This Row],[2017 ARC Series Points]]))+1</f>
        <v>8</v>
      </c>
      <c r="G9" s="205">
        <f t="shared" si="0"/>
        <v>66</v>
      </c>
      <c r="H9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9" s="220">
        <v>0</v>
      </c>
      <c r="J9" s="33">
        <v>0</v>
      </c>
      <c r="K9" s="84">
        <v>24</v>
      </c>
      <c r="L9" s="219">
        <v>0</v>
      </c>
      <c r="M9" s="203">
        <v>0</v>
      </c>
      <c r="N9" s="59">
        <v>0</v>
      </c>
      <c r="O9" s="36">
        <f t="shared" si="1"/>
        <v>26</v>
      </c>
      <c r="P9" s="37">
        <f t="shared" si="2"/>
        <v>15</v>
      </c>
      <c r="Q9" s="38">
        <f t="shared" si="3"/>
        <v>6</v>
      </c>
      <c r="R9" s="39">
        <f t="shared" si="4"/>
        <v>25</v>
      </c>
      <c r="S9" s="40"/>
      <c r="T9" s="72"/>
      <c r="U9" s="73"/>
      <c r="V9" s="74"/>
      <c r="W9" s="72"/>
      <c r="X9" s="73"/>
      <c r="Y9" s="71"/>
      <c r="Z9" s="74"/>
      <c r="AA9" s="71">
        <v>20</v>
      </c>
      <c r="AB9" s="73">
        <v>15</v>
      </c>
      <c r="AC9" s="72">
        <v>6</v>
      </c>
      <c r="AD9" s="73">
        <v>25</v>
      </c>
      <c r="AE9" s="73"/>
      <c r="AF9" s="71"/>
      <c r="AG9" s="75"/>
      <c r="AH9" s="72"/>
      <c r="AI9" s="74"/>
      <c r="AJ9" s="73"/>
      <c r="AK9" s="71"/>
      <c r="AL9" s="71"/>
      <c r="AM9" s="72"/>
      <c r="AN9" s="73"/>
      <c r="AO9" s="74"/>
      <c r="AP9" s="73"/>
      <c r="AQ9" s="73"/>
      <c r="AR9" s="73"/>
      <c r="AS9" s="72"/>
      <c r="AT9" s="71"/>
      <c r="AU9" s="72"/>
      <c r="AV9" s="71"/>
      <c r="AW9" s="72"/>
      <c r="AX9" s="73"/>
      <c r="AY9" s="74"/>
      <c r="AZ9" s="72"/>
      <c r="BA9" s="72"/>
    </row>
    <row r="10" spans="1:53" x14ac:dyDescent="0.25">
      <c r="A10" s="76" t="s">
        <v>765</v>
      </c>
      <c r="B10" s="77" t="s">
        <v>72</v>
      </c>
      <c r="C10" s="69" t="s">
        <v>636</v>
      </c>
      <c r="D10" s="69" t="s">
        <v>769</v>
      </c>
      <c r="E10" s="69" t="s">
        <v>70</v>
      </c>
      <c r="F10" s="202">
        <f>SUMPRODUCT(($A:$A=racers3[[#This Row],[Cat]])*($G:$G&gt;racers3[[#This Row],[2017 ARC Series Points]]))+1</f>
        <v>9</v>
      </c>
      <c r="G10" s="205">
        <f t="shared" si="0"/>
        <v>60</v>
      </c>
      <c r="H10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10" s="220">
        <v>0</v>
      </c>
      <c r="J10" s="33">
        <v>0</v>
      </c>
      <c r="K10" s="84">
        <v>38</v>
      </c>
      <c r="L10" s="219">
        <v>28</v>
      </c>
      <c r="M10" s="203">
        <v>0</v>
      </c>
      <c r="N10" s="59">
        <v>0</v>
      </c>
      <c r="O10" s="36">
        <f t="shared" si="1"/>
        <v>20</v>
      </c>
      <c r="P10" s="37">
        <f t="shared" si="2"/>
        <v>15</v>
      </c>
      <c r="Q10" s="38">
        <f t="shared" si="3"/>
        <v>20</v>
      </c>
      <c r="R10" s="39">
        <f t="shared" si="4"/>
        <v>25</v>
      </c>
      <c r="S10" s="40"/>
      <c r="T10" s="72"/>
      <c r="U10" s="73"/>
      <c r="V10" s="74"/>
      <c r="W10" s="72"/>
      <c r="X10" s="73"/>
      <c r="Y10" s="71"/>
      <c r="Z10" s="74"/>
      <c r="AA10" s="71"/>
      <c r="AB10" s="73"/>
      <c r="AC10" s="72"/>
      <c r="AD10" s="73"/>
      <c r="AE10" s="74"/>
      <c r="AF10" s="71"/>
      <c r="AG10" s="75"/>
      <c r="AH10" s="72"/>
      <c r="AI10" s="74"/>
      <c r="AJ10" s="73"/>
      <c r="AK10" s="71"/>
      <c r="AL10" s="71"/>
      <c r="AM10" s="72">
        <v>15</v>
      </c>
      <c r="AN10" s="73">
        <v>20</v>
      </c>
      <c r="AO10" s="74">
        <v>25</v>
      </c>
      <c r="AP10" s="73"/>
      <c r="AQ10" s="73"/>
      <c r="AR10" s="73"/>
      <c r="AS10" s="72"/>
      <c r="AT10" s="71"/>
      <c r="AU10" s="72"/>
      <c r="AV10" s="71"/>
      <c r="AW10" s="72"/>
      <c r="AX10" s="73"/>
      <c r="AY10" s="74"/>
      <c r="AZ10" s="72"/>
      <c r="BA10" s="72"/>
    </row>
    <row r="11" spans="1:53" x14ac:dyDescent="0.25">
      <c r="A11" s="76" t="s">
        <v>765</v>
      </c>
      <c r="B11" s="76" t="s">
        <v>72</v>
      </c>
      <c r="C11" s="71" t="s">
        <v>863</v>
      </c>
      <c r="D11" s="71" t="s">
        <v>864</v>
      </c>
      <c r="E11" s="71" t="s">
        <v>123</v>
      </c>
      <c r="F11" s="202">
        <f>SUMPRODUCT(($A:$A=racers3[[#This Row],[Cat]])*($G:$G&gt;racers3[[#This Row],[2017 ARC Series Points]]))+1</f>
        <v>10</v>
      </c>
      <c r="G11" s="205">
        <f t="shared" si="0"/>
        <v>42</v>
      </c>
      <c r="H11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11" s="220">
        <v>0</v>
      </c>
      <c r="J11" s="33">
        <v>0</v>
      </c>
      <c r="K11" s="80">
        <v>0</v>
      </c>
      <c r="L11" s="217">
        <v>0</v>
      </c>
      <c r="M11" s="203">
        <v>0</v>
      </c>
      <c r="N11" s="59">
        <v>0</v>
      </c>
      <c r="O11" s="36">
        <f t="shared" si="1"/>
        <v>42</v>
      </c>
      <c r="P11" s="37">
        <f t="shared" si="2"/>
        <v>0</v>
      </c>
      <c r="Q11" s="38">
        <f t="shared" si="3"/>
        <v>40</v>
      </c>
      <c r="R11" s="39">
        <f t="shared" si="4"/>
        <v>0</v>
      </c>
      <c r="S11" s="40"/>
      <c r="T11" s="72"/>
      <c r="U11" s="73"/>
      <c r="V11" s="74"/>
      <c r="W11" s="72">
        <v>2</v>
      </c>
      <c r="X11" s="73"/>
      <c r="Y11" s="71"/>
      <c r="Z11" s="74"/>
      <c r="AA11" s="71"/>
      <c r="AB11" s="73"/>
      <c r="AC11" s="72"/>
      <c r="AD11" s="73"/>
      <c r="AE11" s="73">
        <v>20</v>
      </c>
      <c r="AF11" s="71"/>
      <c r="AG11" s="75"/>
      <c r="AH11" s="72"/>
      <c r="AI11" s="74"/>
      <c r="AJ11" s="73"/>
      <c r="AK11" s="71"/>
      <c r="AL11" s="71"/>
      <c r="AM11" s="72"/>
      <c r="AN11" s="73"/>
      <c r="AO11" s="74"/>
      <c r="AP11" s="73"/>
      <c r="AQ11" s="73">
        <v>20</v>
      </c>
      <c r="AR11" s="73"/>
      <c r="AS11" s="72"/>
      <c r="AT11" s="71"/>
      <c r="AU11" s="72"/>
      <c r="AV11" s="71"/>
      <c r="AW11" s="72"/>
      <c r="AX11" s="73"/>
      <c r="AY11" s="74"/>
      <c r="AZ11" s="72"/>
      <c r="BA11" s="72"/>
    </row>
    <row r="12" spans="1:53" x14ac:dyDescent="0.25">
      <c r="A12" s="76" t="s">
        <v>765</v>
      </c>
      <c r="B12" s="76" t="s">
        <v>72</v>
      </c>
      <c r="C12" s="71" t="s">
        <v>862</v>
      </c>
      <c r="D12" s="71" t="s">
        <v>81</v>
      </c>
      <c r="E12" s="71" t="s">
        <v>84</v>
      </c>
      <c r="F12" s="202">
        <f>SUMPRODUCT(($A:$A=racers3[[#This Row],[Cat]])*($G:$G&gt;racers3[[#This Row],[2017 ARC Series Points]]))+1</f>
        <v>11</v>
      </c>
      <c r="G12" s="205">
        <f t="shared" si="0"/>
        <v>41</v>
      </c>
      <c r="H12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12" s="220">
        <v>0</v>
      </c>
      <c r="J12" s="33">
        <v>0</v>
      </c>
      <c r="K12" s="80">
        <v>0</v>
      </c>
      <c r="L12" s="217">
        <v>0</v>
      </c>
      <c r="M12" s="203">
        <v>0</v>
      </c>
      <c r="N12" s="59">
        <v>0</v>
      </c>
      <c r="O12" s="36">
        <f t="shared" si="1"/>
        <v>33</v>
      </c>
      <c r="P12" s="37">
        <f t="shared" si="2"/>
        <v>2</v>
      </c>
      <c r="Q12" s="38">
        <f t="shared" si="3"/>
        <v>25</v>
      </c>
      <c r="R12" s="39">
        <f t="shared" si="4"/>
        <v>6</v>
      </c>
      <c r="S12" s="40"/>
      <c r="T12" s="72"/>
      <c r="U12" s="73"/>
      <c r="V12" s="74"/>
      <c r="W12" s="72">
        <v>6</v>
      </c>
      <c r="X12" s="73">
        <v>10</v>
      </c>
      <c r="Y12" s="71"/>
      <c r="Z12" s="74"/>
      <c r="AA12" s="71">
        <v>2</v>
      </c>
      <c r="AB12" s="73">
        <v>2</v>
      </c>
      <c r="AC12" s="72">
        <v>15</v>
      </c>
      <c r="AD12" s="73">
        <v>6</v>
      </c>
      <c r="AE12" s="73"/>
      <c r="AF12" s="71"/>
      <c r="AG12" s="75"/>
      <c r="AH12" s="72"/>
      <c r="AI12" s="74"/>
      <c r="AJ12" s="73"/>
      <c r="AK12" s="71"/>
      <c r="AL12" s="71"/>
      <c r="AM12" s="72"/>
      <c r="AN12" s="73"/>
      <c r="AO12" s="74"/>
      <c r="AP12" s="73"/>
      <c r="AQ12" s="73"/>
      <c r="AR12" s="73"/>
      <c r="AS12" s="72"/>
      <c r="AT12" s="71"/>
      <c r="AU12" s="72"/>
      <c r="AV12" s="71"/>
      <c r="AW12" s="72"/>
      <c r="AX12" s="73"/>
      <c r="AY12" s="74"/>
      <c r="AZ12" s="72"/>
      <c r="BA12" s="72"/>
    </row>
    <row r="13" spans="1:53" x14ac:dyDescent="0.25">
      <c r="A13" s="76" t="s">
        <v>765</v>
      </c>
      <c r="B13" s="76" t="s">
        <v>72</v>
      </c>
      <c r="C13" s="71" t="s">
        <v>784</v>
      </c>
      <c r="D13" s="71" t="s">
        <v>777</v>
      </c>
      <c r="E13" s="71" t="s">
        <v>67</v>
      </c>
      <c r="F13" s="202">
        <f>SUMPRODUCT(($A:$A=racers3[[#This Row],[Cat]])*($G:$G&gt;racers3[[#This Row],[2017 ARC Series Points]]))+1</f>
        <v>12</v>
      </c>
      <c r="G13" s="205">
        <f t="shared" si="0"/>
        <v>38</v>
      </c>
      <c r="H13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13" s="220">
        <v>0</v>
      </c>
      <c r="J13" s="33">
        <v>0</v>
      </c>
      <c r="K13" s="84">
        <v>10</v>
      </c>
      <c r="L13" s="219">
        <v>0</v>
      </c>
      <c r="M13" s="203">
        <v>0</v>
      </c>
      <c r="N13" s="59">
        <v>0</v>
      </c>
      <c r="O13" s="36">
        <f t="shared" si="1"/>
        <v>20</v>
      </c>
      <c r="P13" s="37">
        <f t="shared" si="2"/>
        <v>6</v>
      </c>
      <c r="Q13" s="38">
        <f t="shared" si="3"/>
        <v>12</v>
      </c>
      <c r="R13" s="39">
        <f t="shared" si="4"/>
        <v>12</v>
      </c>
      <c r="S13" s="40"/>
      <c r="T13" s="72"/>
      <c r="U13" s="73"/>
      <c r="V13" s="74"/>
      <c r="W13" s="72"/>
      <c r="X13" s="73"/>
      <c r="Y13" s="71"/>
      <c r="Z13" s="74"/>
      <c r="AA13" s="71">
        <v>8</v>
      </c>
      <c r="AB13" s="73">
        <v>6</v>
      </c>
      <c r="AC13" s="72">
        <v>12</v>
      </c>
      <c r="AD13" s="73">
        <v>12</v>
      </c>
      <c r="AE13" s="73"/>
      <c r="AF13" s="71"/>
      <c r="AG13" s="75"/>
      <c r="AH13" s="72"/>
      <c r="AI13" s="74"/>
      <c r="AJ13" s="73"/>
      <c r="AK13" s="71"/>
      <c r="AL13" s="71"/>
      <c r="AM13" s="72"/>
      <c r="AN13" s="73"/>
      <c r="AO13" s="74"/>
      <c r="AP13" s="73"/>
      <c r="AQ13" s="73"/>
      <c r="AR13" s="73"/>
      <c r="AS13" s="72"/>
      <c r="AT13" s="71"/>
      <c r="AU13" s="72"/>
      <c r="AV13" s="71"/>
      <c r="AW13" s="72"/>
      <c r="AX13" s="73"/>
      <c r="AY13" s="74"/>
      <c r="AZ13" s="72"/>
      <c r="BA13" s="72"/>
    </row>
    <row r="14" spans="1:53" x14ac:dyDescent="0.25">
      <c r="A14" s="76" t="s">
        <v>765</v>
      </c>
      <c r="B14" s="76" t="s">
        <v>72</v>
      </c>
      <c r="C14" s="71" t="s">
        <v>880</v>
      </c>
      <c r="D14" s="71" t="s">
        <v>864</v>
      </c>
      <c r="E14" s="71" t="s">
        <v>123</v>
      </c>
      <c r="F14" s="202">
        <f>SUMPRODUCT(($A:$A=racers3[[#This Row],[Cat]])*($G:$G&gt;racers3[[#This Row],[2017 ARC Series Points]]))+1</f>
        <v>12</v>
      </c>
      <c r="G14" s="205">
        <f t="shared" si="0"/>
        <v>38</v>
      </c>
      <c r="H14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14" s="220">
        <v>0</v>
      </c>
      <c r="J14" s="33">
        <v>0</v>
      </c>
      <c r="K14" s="80">
        <v>0</v>
      </c>
      <c r="L14" s="217">
        <v>0</v>
      </c>
      <c r="M14" s="203">
        <v>0</v>
      </c>
      <c r="N14" s="59">
        <v>0</v>
      </c>
      <c r="O14" s="36">
        <f t="shared" si="1"/>
        <v>18</v>
      </c>
      <c r="P14" s="37">
        <f t="shared" si="2"/>
        <v>20</v>
      </c>
      <c r="Q14" s="38">
        <f t="shared" si="3"/>
        <v>18</v>
      </c>
      <c r="R14" s="39">
        <f t="shared" si="4"/>
        <v>0</v>
      </c>
      <c r="S14" s="40"/>
      <c r="T14" s="72"/>
      <c r="U14" s="73"/>
      <c r="V14" s="74"/>
      <c r="W14" s="72"/>
      <c r="X14" s="73"/>
      <c r="Y14" s="71"/>
      <c r="Z14" s="74">
        <v>6</v>
      </c>
      <c r="AA14" s="71"/>
      <c r="AB14" s="73"/>
      <c r="AC14" s="72"/>
      <c r="AD14" s="73"/>
      <c r="AE14" s="73">
        <v>12</v>
      </c>
      <c r="AF14" s="71"/>
      <c r="AG14" s="75"/>
      <c r="AH14" s="72">
        <v>20</v>
      </c>
      <c r="AI14" s="74"/>
      <c r="AJ14" s="73"/>
      <c r="AK14" s="71"/>
      <c r="AL14" s="71"/>
      <c r="AM14" s="72"/>
      <c r="AN14" s="73"/>
      <c r="AO14" s="74"/>
      <c r="AP14" s="73"/>
      <c r="AQ14" s="73"/>
      <c r="AR14" s="73"/>
      <c r="AS14" s="72"/>
      <c r="AT14" s="71"/>
      <c r="AU14" s="72"/>
      <c r="AV14" s="71"/>
      <c r="AW14" s="72"/>
      <c r="AX14" s="73"/>
      <c r="AY14" s="74"/>
      <c r="AZ14" s="72"/>
      <c r="BA14" s="72"/>
    </row>
    <row r="15" spans="1:53" x14ac:dyDescent="0.25">
      <c r="A15" s="76" t="s">
        <v>765</v>
      </c>
      <c r="B15" s="76" t="s">
        <v>72</v>
      </c>
      <c r="C15" s="71" t="s">
        <v>778</v>
      </c>
      <c r="D15" s="71" t="s">
        <v>779</v>
      </c>
      <c r="E15" s="71" t="s">
        <v>192</v>
      </c>
      <c r="F15" s="202">
        <f>SUMPRODUCT(($A:$A=racers3[[#This Row],[Cat]])*($G:$G&gt;racers3[[#This Row],[2017 ARC Series Points]]))+1</f>
        <v>14</v>
      </c>
      <c r="G15" s="205">
        <f t="shared" si="0"/>
        <v>33</v>
      </c>
      <c r="H15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15" s="220">
        <v>0</v>
      </c>
      <c r="J15" s="33">
        <v>0</v>
      </c>
      <c r="K15" s="84">
        <v>37</v>
      </c>
      <c r="L15" s="219">
        <v>0</v>
      </c>
      <c r="M15" s="203">
        <v>0</v>
      </c>
      <c r="N15" s="59">
        <v>0</v>
      </c>
      <c r="O15" s="36">
        <f t="shared" si="1"/>
        <v>33</v>
      </c>
      <c r="P15" s="37">
        <f t="shared" si="2"/>
        <v>0</v>
      </c>
      <c r="Q15" s="38">
        <f t="shared" si="3"/>
        <v>21</v>
      </c>
      <c r="R15" s="39">
        <f t="shared" si="4"/>
        <v>0</v>
      </c>
      <c r="S15" s="40"/>
      <c r="T15" s="72"/>
      <c r="U15" s="73"/>
      <c r="V15" s="74"/>
      <c r="W15" s="72">
        <v>12</v>
      </c>
      <c r="X15" s="73">
        <v>6</v>
      </c>
      <c r="Y15" s="71"/>
      <c r="Z15" s="74">
        <v>15</v>
      </c>
      <c r="AA15" s="71"/>
      <c r="AB15" s="73"/>
      <c r="AC15" s="72"/>
      <c r="AD15" s="73"/>
      <c r="AE15" s="73"/>
      <c r="AF15" s="71"/>
      <c r="AG15" s="75"/>
      <c r="AH15" s="72"/>
      <c r="AI15" s="74"/>
      <c r="AJ15" s="73"/>
      <c r="AK15" s="71"/>
      <c r="AL15" s="71"/>
      <c r="AM15" s="72"/>
      <c r="AN15" s="73"/>
      <c r="AO15" s="74"/>
      <c r="AP15" s="73"/>
      <c r="AQ15" s="73"/>
      <c r="AR15" s="73"/>
      <c r="AS15" s="72"/>
      <c r="AT15" s="71"/>
      <c r="AU15" s="72"/>
      <c r="AV15" s="71"/>
      <c r="AW15" s="72"/>
      <c r="AX15" s="73"/>
      <c r="AY15" s="74"/>
      <c r="AZ15" s="72"/>
      <c r="BA15" s="72"/>
    </row>
    <row r="16" spans="1:53" x14ac:dyDescent="0.25">
      <c r="A16" s="76" t="s">
        <v>765</v>
      </c>
      <c r="B16" s="77" t="s">
        <v>72</v>
      </c>
      <c r="C16" s="69" t="s">
        <v>766</v>
      </c>
      <c r="D16" s="69" t="s">
        <v>791</v>
      </c>
      <c r="E16" s="69" t="s">
        <v>123</v>
      </c>
      <c r="F16" s="202">
        <f>SUMPRODUCT(($A:$A=racers3[[#This Row],[Cat]])*($G:$G&gt;racers3[[#This Row],[2017 ARC Series Points]]))+1</f>
        <v>15</v>
      </c>
      <c r="G16" s="205">
        <f t="shared" si="0"/>
        <v>27</v>
      </c>
      <c r="H16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16" s="220">
        <v>0</v>
      </c>
      <c r="J16" s="33">
        <v>0</v>
      </c>
      <c r="K16" s="84">
        <v>10</v>
      </c>
      <c r="L16" s="219">
        <v>0</v>
      </c>
      <c r="M16" s="203">
        <v>0</v>
      </c>
      <c r="N16" s="59">
        <v>0</v>
      </c>
      <c r="O16" s="36">
        <f t="shared" si="1"/>
        <v>27</v>
      </c>
      <c r="P16" s="37">
        <f t="shared" si="2"/>
        <v>0</v>
      </c>
      <c r="Q16" s="38">
        <f t="shared" si="3"/>
        <v>27</v>
      </c>
      <c r="R16" s="39">
        <f t="shared" si="4"/>
        <v>0</v>
      </c>
      <c r="S16" s="40"/>
      <c r="T16" s="72"/>
      <c r="U16" s="73"/>
      <c r="V16" s="74"/>
      <c r="W16" s="72"/>
      <c r="X16" s="73"/>
      <c r="Y16" s="71"/>
      <c r="Z16" s="74">
        <v>12</v>
      </c>
      <c r="AA16" s="71"/>
      <c r="AB16" s="73"/>
      <c r="AC16" s="72"/>
      <c r="AD16" s="73"/>
      <c r="AE16" s="73">
        <v>15</v>
      </c>
      <c r="AF16" s="71"/>
      <c r="AG16" s="75"/>
      <c r="AH16" s="72"/>
      <c r="AI16" s="74"/>
      <c r="AJ16" s="73"/>
      <c r="AK16" s="71"/>
      <c r="AL16" s="71"/>
      <c r="AM16" s="72"/>
      <c r="AN16" s="73"/>
      <c r="AO16" s="74"/>
      <c r="AP16" s="73"/>
      <c r="AQ16" s="73"/>
      <c r="AR16" s="73"/>
      <c r="AS16" s="72"/>
      <c r="AT16" s="71"/>
      <c r="AU16" s="72"/>
      <c r="AV16" s="71"/>
      <c r="AW16" s="72"/>
      <c r="AX16" s="73"/>
      <c r="AY16" s="74"/>
      <c r="AZ16" s="72"/>
      <c r="BA16" s="72"/>
    </row>
    <row r="17" spans="1:53" x14ac:dyDescent="0.25">
      <c r="A17" s="76" t="s">
        <v>765</v>
      </c>
      <c r="B17" s="76" t="s">
        <v>72</v>
      </c>
      <c r="C17" s="71" t="s">
        <v>773</v>
      </c>
      <c r="D17" s="71" t="s">
        <v>200</v>
      </c>
      <c r="E17" s="71" t="s">
        <v>70</v>
      </c>
      <c r="F17" s="202">
        <f>SUMPRODUCT(($A:$A=racers3[[#This Row],[Cat]])*($G:$G&gt;racers3[[#This Row],[2017 ARC Series Points]]))+1</f>
        <v>16</v>
      </c>
      <c r="G17" s="205">
        <f t="shared" si="0"/>
        <v>24</v>
      </c>
      <c r="H17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17" s="220">
        <v>0</v>
      </c>
      <c r="J17" s="33">
        <v>0</v>
      </c>
      <c r="K17" s="84">
        <v>12</v>
      </c>
      <c r="L17" s="219">
        <v>18</v>
      </c>
      <c r="M17" s="203">
        <v>0</v>
      </c>
      <c r="N17" s="59">
        <v>0</v>
      </c>
      <c r="O17" s="36">
        <f t="shared" si="1"/>
        <v>12</v>
      </c>
      <c r="P17" s="37">
        <f t="shared" si="2"/>
        <v>12</v>
      </c>
      <c r="Q17" s="38">
        <f t="shared" si="3"/>
        <v>12</v>
      </c>
      <c r="R17" s="39">
        <f t="shared" si="4"/>
        <v>0</v>
      </c>
      <c r="S17" s="40"/>
      <c r="T17" s="72"/>
      <c r="U17" s="73"/>
      <c r="V17" s="74"/>
      <c r="W17" s="72"/>
      <c r="X17" s="73"/>
      <c r="Y17" s="71"/>
      <c r="Z17" s="74"/>
      <c r="AA17" s="71"/>
      <c r="AB17" s="73"/>
      <c r="AC17" s="72"/>
      <c r="AD17" s="73"/>
      <c r="AE17" s="73"/>
      <c r="AF17" s="71"/>
      <c r="AG17" s="75"/>
      <c r="AH17" s="72"/>
      <c r="AI17" s="74"/>
      <c r="AJ17" s="73"/>
      <c r="AK17" s="71"/>
      <c r="AL17" s="71"/>
      <c r="AM17" s="72">
        <v>12</v>
      </c>
      <c r="AN17" s="73">
        <v>12</v>
      </c>
      <c r="AO17" s="74"/>
      <c r="AP17" s="73"/>
      <c r="AQ17" s="73"/>
      <c r="AR17" s="73"/>
      <c r="AS17" s="72"/>
      <c r="AT17" s="71"/>
      <c r="AU17" s="72"/>
      <c r="AV17" s="71"/>
      <c r="AW17" s="72"/>
      <c r="AX17" s="73"/>
      <c r="AY17" s="74"/>
      <c r="AZ17" s="72"/>
      <c r="BA17" s="72"/>
    </row>
    <row r="18" spans="1:53" x14ac:dyDescent="0.25">
      <c r="A18" s="76" t="s">
        <v>765</v>
      </c>
      <c r="B18" s="76" t="s">
        <v>72</v>
      </c>
      <c r="C18" s="71" t="s">
        <v>960</v>
      </c>
      <c r="D18" s="71" t="s">
        <v>473</v>
      </c>
      <c r="E18" s="71" t="s">
        <v>961</v>
      </c>
      <c r="F18" s="202">
        <f>SUMPRODUCT(($A:$A=racers3[[#This Row],[Cat]])*($G:$G&gt;racers3[[#This Row],[2017 ARC Series Points]]))+1</f>
        <v>17</v>
      </c>
      <c r="G18" s="205">
        <f t="shared" si="0"/>
        <v>22</v>
      </c>
      <c r="H18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22</v>
      </c>
      <c r="I18" s="220">
        <v>0</v>
      </c>
      <c r="J18" s="33">
        <v>0</v>
      </c>
      <c r="K18" s="80">
        <v>0</v>
      </c>
      <c r="L18" s="217">
        <v>0</v>
      </c>
      <c r="M18" s="203">
        <v>0</v>
      </c>
      <c r="N18" s="59">
        <v>0</v>
      </c>
      <c r="O18" s="36">
        <f t="shared" si="1"/>
        <v>22</v>
      </c>
      <c r="P18" s="37">
        <f t="shared" si="2"/>
        <v>0</v>
      </c>
      <c r="Q18" s="38">
        <f t="shared" si="3"/>
        <v>22</v>
      </c>
      <c r="R18" s="39">
        <f t="shared" si="4"/>
        <v>0</v>
      </c>
      <c r="S18" s="40"/>
      <c r="T18" s="72"/>
      <c r="U18" s="73"/>
      <c r="V18" s="74"/>
      <c r="W18" s="72"/>
      <c r="X18" s="73"/>
      <c r="Y18" s="71"/>
      <c r="Z18" s="74"/>
      <c r="AA18" s="71"/>
      <c r="AB18" s="73"/>
      <c r="AC18" s="72"/>
      <c r="AD18" s="73"/>
      <c r="AE18" s="73"/>
      <c r="AF18" s="71"/>
      <c r="AG18" s="75"/>
      <c r="AH18" s="72"/>
      <c r="AI18" s="74"/>
      <c r="AJ18" s="73"/>
      <c r="AK18" s="71"/>
      <c r="AL18" s="71"/>
      <c r="AM18" s="72"/>
      <c r="AN18" s="73">
        <v>10</v>
      </c>
      <c r="AO18" s="74"/>
      <c r="AP18" s="73"/>
      <c r="AQ18" s="73">
        <v>12</v>
      </c>
      <c r="AR18" s="73"/>
      <c r="AS18" s="72"/>
      <c r="AT18" s="71"/>
      <c r="AU18" s="72"/>
      <c r="AV18" s="71"/>
      <c r="AW18" s="72"/>
      <c r="AX18" s="73"/>
      <c r="AY18" s="74"/>
      <c r="AZ18" s="72"/>
      <c r="BA18" s="72"/>
    </row>
    <row r="19" spans="1:53" x14ac:dyDescent="0.25">
      <c r="A19" s="76" t="s">
        <v>765</v>
      </c>
      <c r="B19" s="76" t="s">
        <v>72</v>
      </c>
      <c r="C19" s="71" t="s">
        <v>877</v>
      </c>
      <c r="D19" s="71" t="s">
        <v>194</v>
      </c>
      <c r="E19" s="71" t="s">
        <v>123</v>
      </c>
      <c r="F19" s="202">
        <f>SUMPRODUCT(($A:$A=racers3[[#This Row],[Cat]])*($G:$G&gt;racers3[[#This Row],[2017 ARC Series Points]]))+1</f>
        <v>18</v>
      </c>
      <c r="G19" s="205">
        <f t="shared" si="0"/>
        <v>18</v>
      </c>
      <c r="H19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18</v>
      </c>
      <c r="I19" s="220">
        <v>0</v>
      </c>
      <c r="J19" s="33">
        <v>0</v>
      </c>
      <c r="K19" s="80">
        <v>0</v>
      </c>
      <c r="L19" s="217">
        <v>0</v>
      </c>
      <c r="M19" s="203">
        <v>0</v>
      </c>
      <c r="N19" s="59">
        <v>0</v>
      </c>
      <c r="O19" s="36">
        <f t="shared" si="1"/>
        <v>18</v>
      </c>
      <c r="P19" s="37">
        <f t="shared" si="2"/>
        <v>0</v>
      </c>
      <c r="Q19" s="38">
        <f t="shared" si="3"/>
        <v>18</v>
      </c>
      <c r="R19" s="39">
        <f t="shared" si="4"/>
        <v>0</v>
      </c>
      <c r="S19" s="40"/>
      <c r="T19" s="72"/>
      <c r="U19" s="73"/>
      <c r="V19" s="74"/>
      <c r="W19" s="72"/>
      <c r="X19" s="73"/>
      <c r="Y19" s="71"/>
      <c r="Z19" s="74">
        <v>10</v>
      </c>
      <c r="AA19" s="71"/>
      <c r="AB19" s="73"/>
      <c r="AC19" s="72"/>
      <c r="AD19" s="73"/>
      <c r="AE19" s="73">
        <v>8</v>
      </c>
      <c r="AF19" s="71"/>
      <c r="AG19" s="75"/>
      <c r="AH19" s="72"/>
      <c r="AI19" s="74"/>
      <c r="AJ19" s="73"/>
      <c r="AK19" s="71"/>
      <c r="AL19" s="71"/>
      <c r="AM19" s="72"/>
      <c r="AN19" s="73"/>
      <c r="AO19" s="74"/>
      <c r="AP19" s="73"/>
      <c r="AQ19" s="73"/>
      <c r="AR19" s="73"/>
      <c r="AS19" s="72"/>
      <c r="AT19" s="71"/>
      <c r="AU19" s="72"/>
      <c r="AV19" s="71"/>
      <c r="AW19" s="72"/>
      <c r="AX19" s="73"/>
      <c r="AY19" s="74"/>
      <c r="AZ19" s="72"/>
      <c r="BA19" s="72"/>
    </row>
    <row r="20" spans="1:53" x14ac:dyDescent="0.25">
      <c r="A20" s="76" t="s">
        <v>765</v>
      </c>
      <c r="B20" s="76" t="s">
        <v>72</v>
      </c>
      <c r="C20" s="71" t="s">
        <v>878</v>
      </c>
      <c r="D20" s="71" t="s">
        <v>320</v>
      </c>
      <c r="E20" s="71" t="s">
        <v>123</v>
      </c>
      <c r="F20" s="202">
        <f>SUMPRODUCT(($A:$A=racers3[[#This Row],[Cat]])*($G:$G&gt;racers3[[#This Row],[2017 ARC Series Points]]))+1</f>
        <v>18</v>
      </c>
      <c r="G20" s="205">
        <f t="shared" si="0"/>
        <v>18</v>
      </c>
      <c r="H20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18</v>
      </c>
      <c r="I20" s="220">
        <v>0</v>
      </c>
      <c r="J20" s="33">
        <v>0</v>
      </c>
      <c r="K20" s="80">
        <v>0</v>
      </c>
      <c r="L20" s="217">
        <v>0</v>
      </c>
      <c r="M20" s="203">
        <v>0</v>
      </c>
      <c r="N20" s="59">
        <v>0</v>
      </c>
      <c r="O20" s="36">
        <f t="shared" si="1"/>
        <v>18</v>
      </c>
      <c r="P20" s="37">
        <f t="shared" si="2"/>
        <v>0</v>
      </c>
      <c r="Q20" s="38">
        <f t="shared" si="3"/>
        <v>18</v>
      </c>
      <c r="R20" s="39">
        <f t="shared" si="4"/>
        <v>0</v>
      </c>
      <c r="S20" s="40"/>
      <c r="T20" s="72"/>
      <c r="U20" s="73"/>
      <c r="V20" s="74"/>
      <c r="W20" s="72"/>
      <c r="X20" s="73"/>
      <c r="Y20" s="71"/>
      <c r="Z20" s="74"/>
      <c r="AA20" s="71"/>
      <c r="AB20" s="73"/>
      <c r="AC20" s="72"/>
      <c r="AD20" s="73"/>
      <c r="AE20" s="73">
        <v>10</v>
      </c>
      <c r="AF20" s="71"/>
      <c r="AG20" s="75"/>
      <c r="AH20" s="72"/>
      <c r="AI20" s="74"/>
      <c r="AJ20" s="73"/>
      <c r="AK20" s="71"/>
      <c r="AL20" s="71"/>
      <c r="AM20" s="72"/>
      <c r="AN20" s="73"/>
      <c r="AO20" s="74"/>
      <c r="AP20" s="73"/>
      <c r="AQ20" s="73">
        <v>8</v>
      </c>
      <c r="AR20" s="73"/>
      <c r="AS20" s="72"/>
      <c r="AT20" s="71"/>
      <c r="AU20" s="72"/>
      <c r="AV20" s="71"/>
      <c r="AW20" s="72"/>
      <c r="AX20" s="73"/>
      <c r="AY20" s="74"/>
      <c r="AZ20" s="72"/>
      <c r="BA20" s="72"/>
    </row>
    <row r="21" spans="1:53" x14ac:dyDescent="0.25">
      <c r="A21" s="76" t="s">
        <v>765</v>
      </c>
      <c r="B21" s="77" t="s">
        <v>72</v>
      </c>
      <c r="C21" s="69" t="s">
        <v>774</v>
      </c>
      <c r="D21" s="69" t="s">
        <v>118</v>
      </c>
      <c r="E21" s="69" t="s">
        <v>104</v>
      </c>
      <c r="F21" s="202">
        <f>SUMPRODUCT(($A:$A=racers3[[#This Row],[Cat]])*($G:$G&gt;racers3[[#This Row],[2017 ARC Series Points]]))+1</f>
        <v>20</v>
      </c>
      <c r="G21" s="205">
        <f t="shared" si="0"/>
        <v>16</v>
      </c>
      <c r="H21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21" s="220">
        <v>0</v>
      </c>
      <c r="J21" s="33">
        <v>0</v>
      </c>
      <c r="K21" s="84">
        <v>14</v>
      </c>
      <c r="L21" s="219">
        <v>16</v>
      </c>
      <c r="M21" s="203">
        <v>0</v>
      </c>
      <c r="N21" s="59">
        <v>0</v>
      </c>
      <c r="O21" s="36">
        <f t="shared" si="1"/>
        <v>6</v>
      </c>
      <c r="P21" s="37">
        <f t="shared" si="2"/>
        <v>4</v>
      </c>
      <c r="Q21" s="38">
        <f t="shared" si="3"/>
        <v>4</v>
      </c>
      <c r="R21" s="39">
        <f t="shared" si="4"/>
        <v>6</v>
      </c>
      <c r="S21" s="40">
        <v>2</v>
      </c>
      <c r="T21" s="72">
        <v>4</v>
      </c>
      <c r="U21" s="73">
        <v>4</v>
      </c>
      <c r="V21" s="74">
        <v>6</v>
      </c>
      <c r="W21" s="72"/>
      <c r="X21" s="73"/>
      <c r="Y21" s="71"/>
      <c r="Z21" s="74"/>
      <c r="AA21" s="71"/>
      <c r="AB21" s="73"/>
      <c r="AC21" s="72"/>
      <c r="AD21" s="73"/>
      <c r="AE21" s="74"/>
      <c r="AF21" s="71"/>
      <c r="AG21" s="75"/>
      <c r="AH21" s="72"/>
      <c r="AI21" s="74"/>
      <c r="AJ21" s="73"/>
      <c r="AK21" s="71"/>
      <c r="AL21" s="71"/>
      <c r="AM21" s="72"/>
      <c r="AN21" s="73"/>
      <c r="AO21" s="74"/>
      <c r="AP21" s="73"/>
      <c r="AQ21" s="73"/>
      <c r="AR21" s="73"/>
      <c r="AS21" s="72"/>
      <c r="AT21" s="71"/>
      <c r="AU21" s="72"/>
      <c r="AV21" s="71"/>
      <c r="AW21" s="72"/>
      <c r="AX21" s="73"/>
      <c r="AY21" s="74"/>
      <c r="AZ21" s="72"/>
      <c r="BA21" s="72"/>
    </row>
    <row r="22" spans="1:53" x14ac:dyDescent="0.25">
      <c r="A22" s="76" t="s">
        <v>765</v>
      </c>
      <c r="B22" s="76" t="s">
        <v>72</v>
      </c>
      <c r="C22" s="71" t="s">
        <v>860</v>
      </c>
      <c r="D22" s="71" t="s">
        <v>861</v>
      </c>
      <c r="E22" s="71" t="s">
        <v>123</v>
      </c>
      <c r="F22" s="281">
        <f>SUMPRODUCT(($A:$A=racers3[[#This Row],[Cat]])*($G:$G&gt;racers3[[#This Row],[2017 ARC Series Points]]))+1</f>
        <v>21</v>
      </c>
      <c r="G22" s="205">
        <f t="shared" si="0"/>
        <v>15</v>
      </c>
      <c r="H22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15</v>
      </c>
      <c r="I22" s="220">
        <v>0</v>
      </c>
      <c r="J22" s="33">
        <v>0</v>
      </c>
      <c r="K22" s="80">
        <v>0</v>
      </c>
      <c r="L22" s="217">
        <v>0</v>
      </c>
      <c r="M22" s="203">
        <v>0</v>
      </c>
      <c r="N22" s="59">
        <v>0</v>
      </c>
      <c r="O22" s="36">
        <f t="shared" si="1"/>
        <v>15</v>
      </c>
      <c r="P22" s="37">
        <f t="shared" si="2"/>
        <v>0</v>
      </c>
      <c r="Q22" s="38">
        <f t="shared" si="3"/>
        <v>0</v>
      </c>
      <c r="R22" s="39">
        <f t="shared" si="4"/>
        <v>0</v>
      </c>
      <c r="S22" s="40"/>
      <c r="T22" s="72"/>
      <c r="U22" s="73"/>
      <c r="V22" s="74"/>
      <c r="W22" s="72">
        <v>15</v>
      </c>
      <c r="X22" s="73"/>
      <c r="Y22" s="71"/>
      <c r="Z22" s="74"/>
      <c r="AA22" s="71"/>
      <c r="AB22" s="73"/>
      <c r="AC22" s="72"/>
      <c r="AD22" s="73"/>
      <c r="AE22" s="73"/>
      <c r="AF22" s="71"/>
      <c r="AG22" s="75"/>
      <c r="AH22" s="72"/>
      <c r="AI22" s="74"/>
      <c r="AJ22" s="73"/>
      <c r="AK22" s="71"/>
      <c r="AL22" s="71"/>
      <c r="AM22" s="72"/>
      <c r="AN22" s="73"/>
      <c r="AO22" s="74"/>
      <c r="AP22" s="73"/>
      <c r="AQ22" s="73"/>
      <c r="AR22" s="73"/>
      <c r="AS22" s="72"/>
      <c r="AT22" s="71"/>
      <c r="AU22" s="72"/>
      <c r="AV22" s="71"/>
      <c r="AW22" s="72"/>
      <c r="AX22" s="73"/>
      <c r="AY22" s="74"/>
      <c r="AZ22" s="72"/>
      <c r="BA22" s="72"/>
    </row>
    <row r="23" spans="1:53" x14ac:dyDescent="0.25">
      <c r="A23" s="76" t="s">
        <v>765</v>
      </c>
      <c r="B23" s="76" t="s">
        <v>72</v>
      </c>
      <c r="C23" s="71" t="s">
        <v>975</v>
      </c>
      <c r="D23" s="71" t="s">
        <v>976</v>
      </c>
      <c r="E23" s="71" t="s">
        <v>123</v>
      </c>
      <c r="F23" s="281">
        <f>SUMPRODUCT(($A:$A=racers3[[#This Row],[Cat]])*($G:$G&gt;racers3[[#This Row],[2017 ARC Series Points]]))+1</f>
        <v>21</v>
      </c>
      <c r="G23" s="205">
        <f t="shared" si="0"/>
        <v>15</v>
      </c>
      <c r="H23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15</v>
      </c>
      <c r="I23" s="220">
        <v>0</v>
      </c>
      <c r="J23" s="33">
        <v>0</v>
      </c>
      <c r="K23" s="80">
        <v>0</v>
      </c>
      <c r="L23" s="217">
        <v>0</v>
      </c>
      <c r="M23" s="203">
        <v>0</v>
      </c>
      <c r="N23" s="59">
        <v>0</v>
      </c>
      <c r="O23" s="36">
        <f t="shared" si="1"/>
        <v>15</v>
      </c>
      <c r="P23" s="37">
        <f t="shared" si="2"/>
        <v>0</v>
      </c>
      <c r="Q23" s="38">
        <f t="shared" si="3"/>
        <v>15</v>
      </c>
      <c r="R23" s="39">
        <f t="shared" si="4"/>
        <v>0</v>
      </c>
      <c r="S23" s="40"/>
      <c r="T23" s="72"/>
      <c r="U23" s="73"/>
      <c r="V23" s="74"/>
      <c r="W23" s="72"/>
      <c r="X23" s="73"/>
      <c r="Y23" s="71"/>
      <c r="Z23" s="74"/>
      <c r="AA23" s="71"/>
      <c r="AB23" s="73"/>
      <c r="AC23" s="72"/>
      <c r="AD23" s="73"/>
      <c r="AE23" s="73"/>
      <c r="AF23" s="71"/>
      <c r="AG23" s="75"/>
      <c r="AH23" s="72"/>
      <c r="AI23" s="74"/>
      <c r="AJ23" s="73"/>
      <c r="AK23" s="71"/>
      <c r="AL23" s="71"/>
      <c r="AM23" s="72"/>
      <c r="AN23" s="73"/>
      <c r="AO23" s="74"/>
      <c r="AP23" s="73"/>
      <c r="AQ23" s="73">
        <v>15</v>
      </c>
      <c r="AR23" s="73"/>
      <c r="AS23" s="72"/>
      <c r="AT23" s="71"/>
      <c r="AU23" s="72"/>
      <c r="AV23" s="71"/>
      <c r="AW23" s="72"/>
      <c r="AX23" s="73"/>
      <c r="AY23" s="74"/>
      <c r="AZ23" s="72"/>
      <c r="BA23" s="72"/>
    </row>
    <row r="24" spans="1:53" x14ac:dyDescent="0.25">
      <c r="A24" s="76" t="s">
        <v>765</v>
      </c>
      <c r="B24" s="76" t="s">
        <v>72</v>
      </c>
      <c r="C24" s="71" t="s">
        <v>878</v>
      </c>
      <c r="D24" s="71" t="s">
        <v>879</v>
      </c>
      <c r="E24" s="71" t="s">
        <v>123</v>
      </c>
      <c r="F24" s="281">
        <f>SUMPRODUCT(($A:$A=racers3[[#This Row],[Cat]])*($G:$G&gt;racers3[[#This Row],[2017 ARC Series Points]]))+1</f>
        <v>23</v>
      </c>
      <c r="G24" s="205">
        <f t="shared" si="0"/>
        <v>8</v>
      </c>
      <c r="H24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8</v>
      </c>
      <c r="I24" s="220">
        <v>0</v>
      </c>
      <c r="J24" s="33">
        <v>0</v>
      </c>
      <c r="K24" s="80">
        <v>0</v>
      </c>
      <c r="L24" s="217">
        <v>0</v>
      </c>
      <c r="M24" s="203">
        <v>0</v>
      </c>
      <c r="N24" s="59">
        <v>0</v>
      </c>
      <c r="O24" s="36">
        <f t="shared" si="1"/>
        <v>8</v>
      </c>
      <c r="P24" s="37">
        <f t="shared" si="2"/>
        <v>0</v>
      </c>
      <c r="Q24" s="38">
        <f t="shared" si="3"/>
        <v>8</v>
      </c>
      <c r="R24" s="39">
        <f t="shared" si="4"/>
        <v>0</v>
      </c>
      <c r="S24" s="40"/>
      <c r="T24" s="72"/>
      <c r="U24" s="73"/>
      <c r="V24" s="74"/>
      <c r="W24" s="72"/>
      <c r="X24" s="73"/>
      <c r="Y24" s="71"/>
      <c r="Z24" s="74">
        <v>8</v>
      </c>
      <c r="AA24" s="71"/>
      <c r="AB24" s="73"/>
      <c r="AC24" s="72"/>
      <c r="AD24" s="73"/>
      <c r="AE24" s="73"/>
      <c r="AF24" s="71"/>
      <c r="AG24" s="75"/>
      <c r="AH24" s="72"/>
      <c r="AI24" s="74"/>
      <c r="AJ24" s="73"/>
      <c r="AK24" s="71"/>
      <c r="AL24" s="71"/>
      <c r="AM24" s="72"/>
      <c r="AN24" s="73"/>
      <c r="AO24" s="74"/>
      <c r="AP24" s="73"/>
      <c r="AQ24" s="73"/>
      <c r="AR24" s="73"/>
      <c r="AS24" s="72"/>
      <c r="AT24" s="71"/>
      <c r="AU24" s="72"/>
      <c r="AV24" s="71"/>
      <c r="AW24" s="72"/>
      <c r="AX24" s="73"/>
      <c r="AY24" s="74"/>
      <c r="AZ24" s="72"/>
      <c r="BA24" s="72"/>
    </row>
    <row r="25" spans="1:53" x14ac:dyDescent="0.25">
      <c r="A25" s="76" t="s">
        <v>765</v>
      </c>
      <c r="B25" s="76" t="s">
        <v>72</v>
      </c>
      <c r="C25" s="71" t="s">
        <v>865</v>
      </c>
      <c r="D25" s="71" t="s">
        <v>176</v>
      </c>
      <c r="E25" s="71" t="s">
        <v>123</v>
      </c>
      <c r="F25" s="281">
        <f>SUMPRODUCT(($A:$A=racers3[[#This Row],[Cat]])*($G:$G&gt;racers3[[#This Row],[2017 ARC Series Points]]))+1</f>
        <v>24</v>
      </c>
      <c r="G25" s="205">
        <f t="shared" si="0"/>
        <v>2</v>
      </c>
      <c r="H25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2</v>
      </c>
      <c r="I25" s="220">
        <v>0</v>
      </c>
      <c r="J25" s="33">
        <v>0</v>
      </c>
      <c r="K25" s="80">
        <v>0</v>
      </c>
      <c r="L25" s="217">
        <v>0</v>
      </c>
      <c r="M25" s="203">
        <v>0</v>
      </c>
      <c r="N25" s="59">
        <v>0</v>
      </c>
      <c r="O25" s="36">
        <f t="shared" si="1"/>
        <v>2</v>
      </c>
      <c r="P25" s="37">
        <f t="shared" si="2"/>
        <v>0</v>
      </c>
      <c r="Q25" s="38">
        <f t="shared" si="3"/>
        <v>2</v>
      </c>
      <c r="R25" s="39">
        <f t="shared" si="4"/>
        <v>0</v>
      </c>
      <c r="S25" s="40"/>
      <c r="T25" s="72"/>
      <c r="U25" s="73"/>
      <c r="V25" s="74"/>
      <c r="W25" s="72"/>
      <c r="X25" s="73">
        <v>2</v>
      </c>
      <c r="Y25" s="71"/>
      <c r="Z25" s="74"/>
      <c r="AA25" s="71"/>
      <c r="AB25" s="73"/>
      <c r="AC25" s="72"/>
      <c r="AD25" s="73"/>
      <c r="AE25" s="73"/>
      <c r="AF25" s="71"/>
      <c r="AG25" s="75"/>
      <c r="AH25" s="72"/>
      <c r="AI25" s="74"/>
      <c r="AJ25" s="73"/>
      <c r="AK25" s="71"/>
      <c r="AL25" s="71"/>
      <c r="AM25" s="72"/>
      <c r="AN25" s="73"/>
      <c r="AO25" s="74"/>
      <c r="AP25" s="73"/>
      <c r="AQ25" s="73"/>
      <c r="AR25" s="73"/>
      <c r="AS25" s="72"/>
      <c r="AT25" s="71"/>
      <c r="AU25" s="72"/>
      <c r="AV25" s="71"/>
      <c r="AW25" s="72"/>
      <c r="AX25" s="73"/>
      <c r="AY25" s="74"/>
      <c r="AZ25" s="72"/>
      <c r="BA25" s="72"/>
    </row>
    <row r="26" spans="1:53" s="277" customFormat="1" x14ac:dyDescent="0.25">
      <c r="A26" s="200" t="s">
        <v>765</v>
      </c>
      <c r="B26" s="76" t="s">
        <v>72</v>
      </c>
      <c r="C26" s="71" t="s">
        <v>494</v>
      </c>
      <c r="D26" s="71" t="s">
        <v>93</v>
      </c>
      <c r="E26" s="71" t="s">
        <v>67</v>
      </c>
      <c r="F26" s="202">
        <f>SUMPRODUCT(($A:$A=racers3[[#This Row],[Cat]])*($G:$G&gt;racers3[[#This Row],[2017 ARC Series Points]]))+1</f>
        <v>25</v>
      </c>
      <c r="G26" s="205">
        <f t="shared" si="0"/>
        <v>0</v>
      </c>
      <c r="H26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26" s="220">
        <v>0</v>
      </c>
      <c r="J26" s="79">
        <v>0</v>
      </c>
      <c r="K26" s="84">
        <v>40</v>
      </c>
      <c r="L26" s="219">
        <v>20</v>
      </c>
      <c r="M26" s="203">
        <v>0</v>
      </c>
      <c r="N26" s="217">
        <v>0</v>
      </c>
      <c r="O26" s="203">
        <f t="shared" si="1"/>
        <v>0</v>
      </c>
      <c r="P26" s="213">
        <f t="shared" si="2"/>
        <v>0</v>
      </c>
      <c r="Q26" s="214">
        <f t="shared" si="3"/>
        <v>0</v>
      </c>
      <c r="R26" s="221">
        <f t="shared" si="4"/>
        <v>0</v>
      </c>
      <c r="S26" s="223"/>
      <c r="T26" s="72"/>
      <c r="U26" s="73"/>
      <c r="V26" s="74"/>
      <c r="W26" s="72"/>
      <c r="X26" s="73"/>
      <c r="Y26" s="71"/>
      <c r="Z26" s="74"/>
      <c r="AA26" s="71"/>
      <c r="AB26" s="73"/>
      <c r="AC26" s="72"/>
      <c r="AD26" s="73"/>
      <c r="AE26" s="73"/>
      <c r="AF26" s="71"/>
      <c r="AG26" s="75"/>
      <c r="AH26" s="72"/>
      <c r="AI26" s="74"/>
      <c r="AJ26" s="73"/>
      <c r="AK26" s="71"/>
      <c r="AL26" s="71"/>
      <c r="AM26" s="72"/>
      <c r="AN26" s="73"/>
      <c r="AO26" s="74"/>
      <c r="AP26" s="73"/>
      <c r="AQ26" s="73"/>
      <c r="AR26" s="73"/>
      <c r="AS26" s="72"/>
      <c r="AT26" s="71"/>
      <c r="AU26" s="72"/>
      <c r="AV26" s="71"/>
      <c r="AW26" s="72"/>
      <c r="AX26" s="73"/>
      <c r="AY26" s="74"/>
      <c r="AZ26" s="72"/>
      <c r="BA26" s="278"/>
    </row>
    <row r="27" spans="1:53" s="277" customFormat="1" x14ac:dyDescent="0.25">
      <c r="A27" s="200" t="s">
        <v>765</v>
      </c>
      <c r="B27" s="76" t="s">
        <v>53</v>
      </c>
      <c r="C27" s="71" t="s">
        <v>767</v>
      </c>
      <c r="D27" s="71" t="s">
        <v>768</v>
      </c>
      <c r="E27" s="71" t="s">
        <v>67</v>
      </c>
      <c r="F27" s="202">
        <f>SUMPRODUCT(($A:$A=racers3[[#This Row],[Cat]])*($G:$G&gt;racers3[[#This Row],[2017 ARC Series Points]]))+1</f>
        <v>25</v>
      </c>
      <c r="G27" s="205">
        <f t="shared" si="0"/>
        <v>0</v>
      </c>
      <c r="H27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27" s="220">
        <v>0</v>
      </c>
      <c r="J27" s="79">
        <v>0</v>
      </c>
      <c r="K27" s="84">
        <v>40</v>
      </c>
      <c r="L27" s="219">
        <v>15</v>
      </c>
      <c r="M27" s="203">
        <v>0</v>
      </c>
      <c r="N27" s="217">
        <v>0</v>
      </c>
      <c r="O27" s="203">
        <f t="shared" si="1"/>
        <v>0</v>
      </c>
      <c r="P27" s="213">
        <f t="shared" si="2"/>
        <v>0</v>
      </c>
      <c r="Q27" s="214">
        <f t="shared" si="3"/>
        <v>0</v>
      </c>
      <c r="R27" s="221">
        <f t="shared" si="4"/>
        <v>0</v>
      </c>
      <c r="S27" s="223"/>
      <c r="T27" s="72"/>
      <c r="U27" s="73"/>
      <c r="V27" s="74"/>
      <c r="W27" s="72"/>
      <c r="X27" s="73"/>
      <c r="Y27" s="71"/>
      <c r="Z27" s="74"/>
      <c r="AA27" s="71"/>
      <c r="AB27" s="73"/>
      <c r="AC27" s="72"/>
      <c r="AD27" s="73"/>
      <c r="AE27" s="73"/>
      <c r="AF27" s="71"/>
      <c r="AG27" s="75"/>
      <c r="AH27" s="72"/>
      <c r="AI27" s="74"/>
      <c r="AJ27" s="73"/>
      <c r="AK27" s="71"/>
      <c r="AL27" s="71"/>
      <c r="AM27" s="72"/>
      <c r="AN27" s="73"/>
      <c r="AO27" s="74"/>
      <c r="AP27" s="73"/>
      <c r="AQ27" s="73"/>
      <c r="AR27" s="73"/>
      <c r="AS27" s="72"/>
      <c r="AT27" s="71"/>
      <c r="AU27" s="72"/>
      <c r="AV27" s="71"/>
      <c r="AW27" s="72"/>
      <c r="AX27" s="73"/>
      <c r="AY27" s="74"/>
      <c r="AZ27" s="72"/>
      <c r="BA27" s="278"/>
    </row>
    <row r="28" spans="1:53" s="277" customFormat="1" x14ac:dyDescent="0.25">
      <c r="A28" s="200" t="s">
        <v>765</v>
      </c>
      <c r="B28" s="76" t="s">
        <v>72</v>
      </c>
      <c r="C28" s="71" t="s">
        <v>385</v>
      </c>
      <c r="D28" s="71" t="s">
        <v>180</v>
      </c>
      <c r="E28" s="71" t="s">
        <v>67</v>
      </c>
      <c r="F28" s="202">
        <f>SUMPRODUCT(($A:$A=racers3[[#This Row],[Cat]])*($G:$G&gt;racers3[[#This Row],[2017 ARC Series Points]]))+1</f>
        <v>25</v>
      </c>
      <c r="G28" s="282">
        <f t="shared" si="0"/>
        <v>0</v>
      </c>
      <c r="H28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28" s="220">
        <v>0</v>
      </c>
      <c r="J28" s="79">
        <v>0</v>
      </c>
      <c r="K28" s="84">
        <v>30</v>
      </c>
      <c r="L28" s="219">
        <v>15</v>
      </c>
      <c r="M28" s="203">
        <v>0</v>
      </c>
      <c r="N28" s="217">
        <v>0</v>
      </c>
      <c r="O28" s="203">
        <f t="shared" si="1"/>
        <v>0</v>
      </c>
      <c r="P28" s="213">
        <f t="shared" si="2"/>
        <v>0</v>
      </c>
      <c r="Q28" s="214">
        <f t="shared" si="3"/>
        <v>0</v>
      </c>
      <c r="R28" s="221">
        <f t="shared" si="4"/>
        <v>0</v>
      </c>
      <c r="S28" s="223"/>
      <c r="T28" s="72"/>
      <c r="U28" s="73"/>
      <c r="V28" s="74"/>
      <c r="W28" s="72"/>
      <c r="X28" s="73"/>
      <c r="Y28" s="71"/>
      <c r="Z28" s="74"/>
      <c r="AA28" s="71"/>
      <c r="AB28" s="73"/>
      <c r="AC28" s="72"/>
      <c r="AD28" s="73"/>
      <c r="AE28" s="73"/>
      <c r="AF28" s="71"/>
      <c r="AG28" s="75"/>
      <c r="AH28" s="72"/>
      <c r="AI28" s="74"/>
      <c r="AJ28" s="73"/>
      <c r="AK28" s="71"/>
      <c r="AL28" s="71"/>
      <c r="AM28" s="72"/>
      <c r="AN28" s="73"/>
      <c r="AO28" s="74"/>
      <c r="AP28" s="73"/>
      <c r="AQ28" s="73"/>
      <c r="AR28" s="73"/>
      <c r="AS28" s="72"/>
      <c r="AT28" s="71"/>
      <c r="AU28" s="72"/>
      <c r="AV28" s="71"/>
      <c r="AW28" s="72"/>
      <c r="AX28" s="73"/>
      <c r="AY28" s="74"/>
      <c r="AZ28" s="72"/>
      <c r="BA28" s="278"/>
    </row>
    <row r="29" spans="1:53" s="277" customFormat="1" x14ac:dyDescent="0.25">
      <c r="A29" s="200" t="s">
        <v>765</v>
      </c>
      <c r="B29" s="76" t="s">
        <v>53</v>
      </c>
      <c r="C29" s="71" t="s">
        <v>132</v>
      </c>
      <c r="D29" s="71" t="s">
        <v>772</v>
      </c>
      <c r="E29" s="71" t="s">
        <v>67</v>
      </c>
      <c r="F29" s="202">
        <f>SUMPRODUCT(($A:$A=racers3[[#This Row],[Cat]])*($G:$G&gt;racers3[[#This Row],[2017 ARC Series Points]]))+1</f>
        <v>25</v>
      </c>
      <c r="G29" s="282">
        <f t="shared" si="0"/>
        <v>0</v>
      </c>
      <c r="H29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30</v>
      </c>
      <c r="I29" s="220">
        <v>0</v>
      </c>
      <c r="J29" s="79">
        <v>0</v>
      </c>
      <c r="K29" s="84">
        <v>15</v>
      </c>
      <c r="L29" s="219">
        <v>20</v>
      </c>
      <c r="M29" s="203">
        <v>0</v>
      </c>
      <c r="N29" s="217">
        <v>0</v>
      </c>
      <c r="O29" s="203">
        <f t="shared" si="1"/>
        <v>0</v>
      </c>
      <c r="P29" s="213">
        <f t="shared" si="2"/>
        <v>0</v>
      </c>
      <c r="Q29" s="214">
        <f t="shared" si="3"/>
        <v>0</v>
      </c>
      <c r="R29" s="221">
        <f t="shared" si="4"/>
        <v>0</v>
      </c>
      <c r="S29" s="223"/>
      <c r="T29" s="72"/>
      <c r="U29" s="73"/>
      <c r="V29" s="74"/>
      <c r="W29" s="72"/>
      <c r="X29" s="73"/>
      <c r="Y29" s="71"/>
      <c r="Z29" s="74"/>
      <c r="AA29" s="71"/>
      <c r="AB29" s="73"/>
      <c r="AC29" s="72"/>
      <c r="AD29" s="73"/>
      <c r="AE29" s="73"/>
      <c r="AF29" s="71"/>
      <c r="AG29" s="75"/>
      <c r="AH29" s="72"/>
      <c r="AI29" s="74"/>
      <c r="AJ29" s="73"/>
      <c r="AK29" s="71"/>
      <c r="AL29" s="71"/>
      <c r="AM29" s="72"/>
      <c r="AN29" s="73"/>
      <c r="AO29" s="74"/>
      <c r="AP29" s="73"/>
      <c r="AQ29" s="73"/>
      <c r="AR29" s="73"/>
      <c r="AS29" s="72"/>
      <c r="AT29" s="71"/>
      <c r="AU29" s="72"/>
      <c r="AV29" s="71"/>
      <c r="AW29" s="72"/>
      <c r="AX29" s="73"/>
      <c r="AY29" s="74"/>
      <c r="AZ29" s="72"/>
      <c r="BA29" s="278"/>
    </row>
    <row r="30" spans="1:53" s="277" customFormat="1" x14ac:dyDescent="0.25">
      <c r="A30" s="200" t="s">
        <v>765</v>
      </c>
      <c r="B30" s="77" t="s">
        <v>72</v>
      </c>
      <c r="C30" s="69" t="s">
        <v>722</v>
      </c>
      <c r="D30" s="69" t="s">
        <v>79</v>
      </c>
      <c r="E30" s="69" t="s">
        <v>123</v>
      </c>
      <c r="F30" s="202">
        <f>SUMPRODUCT(($A:$A=racers3[[#This Row],[Cat]])*($G:$G&gt;racers3[[#This Row],[2017 ARC Series Points]]))+1</f>
        <v>25</v>
      </c>
      <c r="G30" s="282">
        <f t="shared" si="0"/>
        <v>0</v>
      </c>
      <c r="H30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24</v>
      </c>
      <c r="I30" s="220">
        <v>0</v>
      </c>
      <c r="J30" s="79">
        <v>0</v>
      </c>
      <c r="K30" s="84">
        <v>24</v>
      </c>
      <c r="L30" s="219">
        <v>0</v>
      </c>
      <c r="M30" s="203">
        <v>0</v>
      </c>
      <c r="N30" s="217">
        <v>0</v>
      </c>
      <c r="O30" s="203">
        <f t="shared" si="1"/>
        <v>0</v>
      </c>
      <c r="P30" s="213">
        <f t="shared" si="2"/>
        <v>0</v>
      </c>
      <c r="Q30" s="214">
        <f t="shared" si="3"/>
        <v>0</v>
      </c>
      <c r="R30" s="221">
        <f t="shared" si="4"/>
        <v>0</v>
      </c>
      <c r="S30" s="223"/>
      <c r="T30" s="72"/>
      <c r="U30" s="73"/>
      <c r="V30" s="74"/>
      <c r="W30" s="72"/>
      <c r="X30" s="73"/>
      <c r="Y30" s="71"/>
      <c r="Z30" s="74"/>
      <c r="AA30" s="71"/>
      <c r="AB30" s="73"/>
      <c r="AC30" s="72"/>
      <c r="AD30" s="73"/>
      <c r="AE30" s="74"/>
      <c r="AF30" s="71"/>
      <c r="AG30" s="75"/>
      <c r="AH30" s="72"/>
      <c r="AI30" s="74"/>
      <c r="AJ30" s="73"/>
      <c r="AK30" s="71"/>
      <c r="AL30" s="71"/>
      <c r="AM30" s="72"/>
      <c r="AN30" s="73"/>
      <c r="AO30" s="74"/>
      <c r="AP30" s="73"/>
      <c r="AQ30" s="73"/>
      <c r="AR30" s="73"/>
      <c r="AS30" s="72"/>
      <c r="AT30" s="71"/>
      <c r="AU30" s="72"/>
      <c r="AV30" s="71"/>
      <c r="AW30" s="72"/>
      <c r="AX30" s="73"/>
      <c r="AY30" s="74"/>
      <c r="AZ30" s="72"/>
      <c r="BA30" s="278"/>
    </row>
    <row r="31" spans="1:53" s="277" customFormat="1" x14ac:dyDescent="0.25">
      <c r="A31" s="199" t="s">
        <v>765</v>
      </c>
      <c r="B31" s="85" t="s">
        <v>53</v>
      </c>
      <c r="C31" s="69" t="s">
        <v>785</v>
      </c>
      <c r="D31" s="69" t="s">
        <v>786</v>
      </c>
      <c r="E31" s="69" t="s">
        <v>89</v>
      </c>
      <c r="F31" s="201">
        <f>SUMPRODUCT(($A:$A=racers3[[#This Row],[Cat]])*($G:$G&gt;racers3[[#This Row],[2017 ARC Series Points]]))+1</f>
        <v>25</v>
      </c>
      <c r="G31" s="282">
        <f t="shared" si="0"/>
        <v>0</v>
      </c>
      <c r="H31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15</v>
      </c>
      <c r="I31" s="220">
        <v>0</v>
      </c>
      <c r="J31" s="79">
        <v>0</v>
      </c>
      <c r="K31" s="84">
        <v>0</v>
      </c>
      <c r="L31" s="219">
        <v>20</v>
      </c>
      <c r="M31" s="203">
        <v>0</v>
      </c>
      <c r="N31" s="217">
        <v>0</v>
      </c>
      <c r="O31" s="203">
        <f t="shared" si="1"/>
        <v>0</v>
      </c>
      <c r="P31" s="213">
        <f t="shared" si="2"/>
        <v>0</v>
      </c>
      <c r="Q31" s="214">
        <f t="shared" si="3"/>
        <v>0</v>
      </c>
      <c r="R31" s="221">
        <f t="shared" si="4"/>
        <v>0</v>
      </c>
      <c r="S31" s="222"/>
      <c r="T31" s="72"/>
      <c r="U31" s="73"/>
      <c r="V31" s="74"/>
      <c r="W31" s="72"/>
      <c r="X31" s="73"/>
      <c r="Y31" s="82"/>
      <c r="Z31" s="74"/>
      <c r="AA31" s="82"/>
      <c r="AB31" s="73"/>
      <c r="AC31" s="72"/>
      <c r="AD31" s="73"/>
      <c r="AE31" s="73"/>
      <c r="AF31" s="82"/>
      <c r="AG31" s="75"/>
      <c r="AH31" s="72"/>
      <c r="AI31" s="74"/>
      <c r="AJ31" s="73"/>
      <c r="AK31" s="82"/>
      <c r="AL31" s="82"/>
      <c r="AM31" s="72"/>
      <c r="AN31" s="73"/>
      <c r="AO31" s="74"/>
      <c r="AP31" s="73"/>
      <c r="AQ31" s="73"/>
      <c r="AR31" s="73"/>
      <c r="AS31" s="72"/>
      <c r="AT31" s="82"/>
      <c r="AU31" s="72"/>
      <c r="AV31" s="82"/>
      <c r="AW31" s="72"/>
      <c r="AX31" s="73"/>
      <c r="AY31" s="74"/>
      <c r="AZ31" s="72"/>
      <c r="BA31" s="278"/>
    </row>
    <row r="32" spans="1:53" s="277" customFormat="1" x14ac:dyDescent="0.25">
      <c r="A32" s="200" t="s">
        <v>765</v>
      </c>
      <c r="B32" s="77" t="s">
        <v>72</v>
      </c>
      <c r="C32" s="69" t="s">
        <v>787</v>
      </c>
      <c r="D32" s="69" t="s">
        <v>788</v>
      </c>
      <c r="E32" s="69" t="s">
        <v>89</v>
      </c>
      <c r="F32" s="201">
        <f>SUMPRODUCT(($A:$A=racers3[[#This Row],[Cat]])*($G:$G&gt;racers3[[#This Row],[2017 ARC Series Points]]))+1</f>
        <v>25</v>
      </c>
      <c r="G32" s="282">
        <f t="shared" si="0"/>
        <v>0</v>
      </c>
      <c r="H32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15</v>
      </c>
      <c r="I32" s="220">
        <v>0</v>
      </c>
      <c r="J32" s="79">
        <v>0</v>
      </c>
      <c r="K32" s="84">
        <v>0</v>
      </c>
      <c r="L32" s="219">
        <v>15</v>
      </c>
      <c r="M32" s="203">
        <v>0</v>
      </c>
      <c r="N32" s="217">
        <v>0</v>
      </c>
      <c r="O32" s="203">
        <f t="shared" si="1"/>
        <v>0</v>
      </c>
      <c r="P32" s="213">
        <f t="shared" si="2"/>
        <v>0</v>
      </c>
      <c r="Q32" s="214">
        <f t="shared" si="3"/>
        <v>0</v>
      </c>
      <c r="R32" s="221">
        <f t="shared" si="4"/>
        <v>0</v>
      </c>
      <c r="S32" s="222"/>
      <c r="T32" s="72"/>
      <c r="U32" s="73"/>
      <c r="V32" s="74"/>
      <c r="W32" s="72"/>
      <c r="X32" s="73"/>
      <c r="Y32" s="82"/>
      <c r="Z32" s="74"/>
      <c r="AA32" s="82"/>
      <c r="AB32" s="73"/>
      <c r="AC32" s="72"/>
      <c r="AD32" s="73"/>
      <c r="AE32" s="73"/>
      <c r="AF32" s="82"/>
      <c r="AG32" s="75"/>
      <c r="AH32" s="72"/>
      <c r="AI32" s="74"/>
      <c r="AJ32" s="73"/>
      <c r="AK32" s="82"/>
      <c r="AL32" s="82"/>
      <c r="AM32" s="72"/>
      <c r="AN32" s="73"/>
      <c r="AO32" s="74"/>
      <c r="AP32" s="73"/>
      <c r="AQ32" s="73"/>
      <c r="AR32" s="73"/>
      <c r="AS32" s="72"/>
      <c r="AT32" s="82"/>
      <c r="AU32" s="72"/>
      <c r="AV32" s="82"/>
      <c r="AW32" s="72"/>
      <c r="AX32" s="73"/>
      <c r="AY32" s="74"/>
      <c r="AZ32" s="72"/>
      <c r="BA32" s="278"/>
    </row>
    <row r="33" spans="1:53" s="277" customFormat="1" x14ac:dyDescent="0.25">
      <c r="A33" s="200" t="s">
        <v>765</v>
      </c>
      <c r="B33" s="76" t="s">
        <v>72</v>
      </c>
      <c r="C33" s="71" t="s">
        <v>789</v>
      </c>
      <c r="D33" s="71" t="s">
        <v>790</v>
      </c>
      <c r="E33" s="71" t="s">
        <v>123</v>
      </c>
      <c r="F33" s="202">
        <f>SUMPRODUCT(($A:$A=racers3[[#This Row],[Cat]])*($G:$G&gt;racers3[[#This Row],[2017 ARC Series Points]]))+1</f>
        <v>25</v>
      </c>
      <c r="G33" s="282">
        <f t="shared" si="0"/>
        <v>0</v>
      </c>
      <c r="H33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12</v>
      </c>
      <c r="I33" s="220">
        <v>0</v>
      </c>
      <c r="J33" s="79">
        <v>0</v>
      </c>
      <c r="K33" s="84">
        <v>12</v>
      </c>
      <c r="L33" s="219">
        <v>0</v>
      </c>
      <c r="M33" s="203">
        <v>0</v>
      </c>
      <c r="N33" s="217">
        <v>0</v>
      </c>
      <c r="O33" s="203">
        <f t="shared" si="1"/>
        <v>0</v>
      </c>
      <c r="P33" s="213">
        <f t="shared" si="2"/>
        <v>0</v>
      </c>
      <c r="Q33" s="214">
        <f t="shared" si="3"/>
        <v>0</v>
      </c>
      <c r="R33" s="221">
        <f t="shared" si="4"/>
        <v>0</v>
      </c>
      <c r="S33" s="223"/>
      <c r="T33" s="72"/>
      <c r="U33" s="73"/>
      <c r="V33" s="74"/>
      <c r="W33" s="72"/>
      <c r="X33" s="73"/>
      <c r="Y33" s="71"/>
      <c r="Z33" s="74"/>
      <c r="AA33" s="71"/>
      <c r="AB33" s="73"/>
      <c r="AC33" s="72"/>
      <c r="AD33" s="73"/>
      <c r="AE33" s="73"/>
      <c r="AF33" s="71"/>
      <c r="AG33" s="75"/>
      <c r="AH33" s="72"/>
      <c r="AI33" s="74"/>
      <c r="AJ33" s="73"/>
      <c r="AK33" s="71"/>
      <c r="AL33" s="71"/>
      <c r="AM33" s="72"/>
      <c r="AN33" s="73"/>
      <c r="AO33" s="74"/>
      <c r="AP33" s="73"/>
      <c r="AQ33" s="73"/>
      <c r="AR33" s="73"/>
      <c r="AS33" s="72"/>
      <c r="AT33" s="71"/>
      <c r="AU33" s="72"/>
      <c r="AV33" s="71"/>
      <c r="AW33" s="72"/>
      <c r="AX33" s="73"/>
      <c r="AY33" s="74"/>
      <c r="AZ33" s="72"/>
      <c r="BA33" s="278"/>
    </row>
    <row r="34" spans="1:53" s="277" customFormat="1" x14ac:dyDescent="0.25">
      <c r="A34" s="200" t="s">
        <v>765</v>
      </c>
      <c r="B34" s="77" t="s">
        <v>72</v>
      </c>
      <c r="C34" s="69" t="s">
        <v>792</v>
      </c>
      <c r="D34" s="69" t="s">
        <v>793</v>
      </c>
      <c r="E34" s="69" t="s">
        <v>123</v>
      </c>
      <c r="F34" s="202">
        <f>SUMPRODUCT(($A:$A=racers3[[#This Row],[Cat]])*($G:$G&gt;racers3[[#This Row],[2017 ARC Series Points]]))+1</f>
        <v>25</v>
      </c>
      <c r="G34" s="282">
        <f t="shared" si="0"/>
        <v>0</v>
      </c>
      <c r="H34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8</v>
      </c>
      <c r="I34" s="220">
        <v>0</v>
      </c>
      <c r="J34" s="79">
        <v>0</v>
      </c>
      <c r="K34" s="84">
        <v>8</v>
      </c>
      <c r="L34" s="219">
        <v>0</v>
      </c>
      <c r="M34" s="203">
        <v>0</v>
      </c>
      <c r="N34" s="217">
        <v>0</v>
      </c>
      <c r="O34" s="203">
        <f t="shared" si="1"/>
        <v>0</v>
      </c>
      <c r="P34" s="213">
        <f t="shared" si="2"/>
        <v>0</v>
      </c>
      <c r="Q34" s="214">
        <f t="shared" si="3"/>
        <v>0</v>
      </c>
      <c r="R34" s="221">
        <f t="shared" si="4"/>
        <v>0</v>
      </c>
      <c r="S34" s="223"/>
      <c r="T34" s="72"/>
      <c r="U34" s="73"/>
      <c r="V34" s="74"/>
      <c r="W34" s="72"/>
      <c r="X34" s="73"/>
      <c r="Y34" s="71"/>
      <c r="Z34" s="74"/>
      <c r="AA34" s="71"/>
      <c r="AB34" s="73"/>
      <c r="AC34" s="72"/>
      <c r="AD34" s="73"/>
      <c r="AE34" s="74"/>
      <c r="AF34" s="71"/>
      <c r="AG34" s="75"/>
      <c r="AH34" s="72"/>
      <c r="AI34" s="74"/>
      <c r="AJ34" s="73"/>
      <c r="AK34" s="71"/>
      <c r="AL34" s="71"/>
      <c r="AM34" s="72"/>
      <c r="AN34" s="73"/>
      <c r="AO34" s="74"/>
      <c r="AP34" s="73"/>
      <c r="AQ34" s="73"/>
      <c r="AR34" s="73"/>
      <c r="AS34" s="72"/>
      <c r="AT34" s="71"/>
      <c r="AU34" s="72"/>
      <c r="AV34" s="71"/>
      <c r="AW34" s="72"/>
      <c r="AX34" s="73"/>
      <c r="AY34" s="74"/>
      <c r="AZ34" s="72"/>
      <c r="BA34" s="278"/>
    </row>
    <row r="35" spans="1:53" s="277" customFormat="1" x14ac:dyDescent="0.25">
      <c r="A35" s="200" t="s">
        <v>765</v>
      </c>
      <c r="B35" s="77" t="s">
        <v>72</v>
      </c>
      <c r="C35" s="69" t="s">
        <v>482</v>
      </c>
      <c r="D35" s="69" t="s">
        <v>794</v>
      </c>
      <c r="E35" s="69" t="s">
        <v>123</v>
      </c>
      <c r="F35" s="202">
        <f>SUMPRODUCT(($A:$A=racers3[[#This Row],[Cat]])*($G:$G&gt;racers3[[#This Row],[2017 ARC Series Points]]))+1</f>
        <v>25</v>
      </c>
      <c r="G35" s="282">
        <f t="shared" si="0"/>
        <v>0</v>
      </c>
      <c r="H35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0</v>
      </c>
      <c r="I35" s="220">
        <v>0</v>
      </c>
      <c r="J35" s="79">
        <v>0</v>
      </c>
      <c r="K35" s="84">
        <v>0</v>
      </c>
      <c r="L35" s="219">
        <v>0</v>
      </c>
      <c r="M35" s="203">
        <v>0</v>
      </c>
      <c r="N35" s="217">
        <v>0</v>
      </c>
      <c r="O35" s="203">
        <f t="shared" si="1"/>
        <v>0</v>
      </c>
      <c r="P35" s="213">
        <f t="shared" si="2"/>
        <v>0</v>
      </c>
      <c r="Q35" s="214">
        <f t="shared" si="3"/>
        <v>0</v>
      </c>
      <c r="R35" s="221">
        <f t="shared" si="4"/>
        <v>0</v>
      </c>
      <c r="S35" s="223"/>
      <c r="T35" s="72"/>
      <c r="U35" s="73"/>
      <c r="V35" s="74"/>
      <c r="W35" s="72"/>
      <c r="X35" s="73"/>
      <c r="Y35" s="71"/>
      <c r="Z35" s="74"/>
      <c r="AA35" s="71"/>
      <c r="AB35" s="73"/>
      <c r="AC35" s="72"/>
      <c r="AD35" s="73"/>
      <c r="AE35" s="74"/>
      <c r="AF35" s="71"/>
      <c r="AG35" s="75"/>
      <c r="AH35" s="72"/>
      <c r="AI35" s="74"/>
      <c r="AJ35" s="73"/>
      <c r="AK35" s="71"/>
      <c r="AL35" s="71"/>
      <c r="AM35" s="72"/>
      <c r="AN35" s="73"/>
      <c r="AO35" s="74"/>
      <c r="AP35" s="73"/>
      <c r="AQ35" s="73"/>
      <c r="AR35" s="73"/>
      <c r="AS35" s="72"/>
      <c r="AT35" s="71"/>
      <c r="AU35" s="72"/>
      <c r="AV35" s="71"/>
      <c r="AW35" s="72"/>
      <c r="AX35" s="73"/>
      <c r="AY35" s="74"/>
      <c r="AZ35" s="72"/>
      <c r="BA35" s="278"/>
    </row>
    <row r="36" spans="1:53" s="277" customFormat="1" x14ac:dyDescent="0.25">
      <c r="A36" s="200" t="s">
        <v>765</v>
      </c>
      <c r="B36" s="77" t="s">
        <v>72</v>
      </c>
      <c r="C36" s="69" t="s">
        <v>671</v>
      </c>
      <c r="D36" s="69" t="s">
        <v>795</v>
      </c>
      <c r="E36" s="69" t="s">
        <v>89</v>
      </c>
      <c r="F36" s="201">
        <f>SUMPRODUCT(($A:$A=racers3[[#This Row],[Cat]])*($G:$G&gt;racers3[[#This Row],[2017 ARC Series Points]]))+1</f>
        <v>25</v>
      </c>
      <c r="G36" s="282">
        <f t="shared" si="0"/>
        <v>0</v>
      </c>
      <c r="H36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6</v>
      </c>
      <c r="I36" s="220">
        <v>0</v>
      </c>
      <c r="J36" s="79">
        <v>0</v>
      </c>
      <c r="K36" s="84">
        <v>0</v>
      </c>
      <c r="L36" s="219">
        <v>6</v>
      </c>
      <c r="M36" s="203">
        <v>0</v>
      </c>
      <c r="N36" s="217">
        <v>0</v>
      </c>
      <c r="O36" s="203">
        <f t="shared" si="1"/>
        <v>0</v>
      </c>
      <c r="P36" s="213">
        <f t="shared" si="2"/>
        <v>0</v>
      </c>
      <c r="Q36" s="214">
        <f t="shared" si="3"/>
        <v>0</v>
      </c>
      <c r="R36" s="221">
        <f t="shared" si="4"/>
        <v>0</v>
      </c>
      <c r="S36" s="222"/>
      <c r="T36" s="72"/>
      <c r="U36" s="73"/>
      <c r="V36" s="74"/>
      <c r="W36" s="72"/>
      <c r="X36" s="73"/>
      <c r="Y36" s="82"/>
      <c r="Z36" s="74"/>
      <c r="AA36" s="82"/>
      <c r="AB36" s="73"/>
      <c r="AC36" s="72"/>
      <c r="AD36" s="73"/>
      <c r="AE36" s="73"/>
      <c r="AF36" s="82"/>
      <c r="AG36" s="75"/>
      <c r="AH36" s="72"/>
      <c r="AI36" s="74"/>
      <c r="AJ36" s="73"/>
      <c r="AK36" s="82"/>
      <c r="AL36" s="82"/>
      <c r="AM36" s="72"/>
      <c r="AN36" s="73"/>
      <c r="AO36" s="74"/>
      <c r="AP36" s="73"/>
      <c r="AQ36" s="73"/>
      <c r="AR36" s="73"/>
      <c r="AS36" s="72"/>
      <c r="AT36" s="82"/>
      <c r="AU36" s="72"/>
      <c r="AV36" s="82"/>
      <c r="AW36" s="72"/>
      <c r="AX36" s="73"/>
      <c r="AY36" s="74"/>
      <c r="AZ36" s="72"/>
      <c r="BA36" s="278"/>
    </row>
    <row r="37" spans="1:53" s="277" customFormat="1" x14ac:dyDescent="0.25">
      <c r="A37" s="200" t="s">
        <v>765</v>
      </c>
      <c r="B37" s="77" t="s">
        <v>72</v>
      </c>
      <c r="C37" s="69" t="s">
        <v>379</v>
      </c>
      <c r="D37" s="69" t="s">
        <v>796</v>
      </c>
      <c r="E37" s="69" t="s">
        <v>107</v>
      </c>
      <c r="F37" s="201">
        <f>SUMPRODUCT(($A:$A=racers3[[#This Row],[Cat]])*($G:$G&gt;racers3[[#This Row],[2017 ARC Series Points]]))+1</f>
        <v>25</v>
      </c>
      <c r="G37" s="282">
        <f t="shared" si="0"/>
        <v>0</v>
      </c>
      <c r="H37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0</v>
      </c>
      <c r="I37" s="220">
        <v>0</v>
      </c>
      <c r="J37" s="79">
        <v>0</v>
      </c>
      <c r="K37" s="84">
        <v>0</v>
      </c>
      <c r="L37" s="219">
        <v>0</v>
      </c>
      <c r="M37" s="203">
        <v>0</v>
      </c>
      <c r="N37" s="217">
        <v>0</v>
      </c>
      <c r="O37" s="203">
        <f t="shared" si="1"/>
        <v>0</v>
      </c>
      <c r="P37" s="213">
        <f t="shared" si="2"/>
        <v>0</v>
      </c>
      <c r="Q37" s="214">
        <f t="shared" si="3"/>
        <v>0</v>
      </c>
      <c r="R37" s="221">
        <f t="shared" si="4"/>
        <v>0</v>
      </c>
      <c r="S37" s="222"/>
      <c r="T37" s="72"/>
      <c r="U37" s="73"/>
      <c r="V37" s="74"/>
      <c r="W37" s="72"/>
      <c r="X37" s="73"/>
      <c r="Y37" s="82"/>
      <c r="Z37" s="74"/>
      <c r="AA37" s="82"/>
      <c r="AB37" s="73"/>
      <c r="AC37" s="72"/>
      <c r="AD37" s="73"/>
      <c r="AE37" s="73"/>
      <c r="AF37" s="82"/>
      <c r="AG37" s="75"/>
      <c r="AH37" s="72"/>
      <c r="AI37" s="74"/>
      <c r="AJ37" s="73"/>
      <c r="AK37" s="82"/>
      <c r="AL37" s="82"/>
      <c r="AM37" s="72"/>
      <c r="AN37" s="73"/>
      <c r="AO37" s="74"/>
      <c r="AP37" s="73"/>
      <c r="AQ37" s="73"/>
      <c r="AR37" s="73"/>
      <c r="AS37" s="72"/>
      <c r="AT37" s="82"/>
      <c r="AU37" s="72"/>
      <c r="AV37" s="82"/>
      <c r="AW37" s="72"/>
      <c r="AX37" s="73"/>
      <c r="AY37" s="74"/>
      <c r="AZ37" s="72"/>
      <c r="BA37" s="278"/>
    </row>
    <row r="38" spans="1:53" s="277" customFormat="1" x14ac:dyDescent="0.25">
      <c r="A38" s="200"/>
      <c r="B38" s="76"/>
      <c r="C38" s="71"/>
      <c r="D38" s="71"/>
      <c r="E38" s="71"/>
      <c r="F38" s="202">
        <f>SUMPRODUCT(($A:$A=racers3[[#This Row],[Cat]])*($G:$G&gt;racers3[[#This Row],[2017 ARC Series Points]]))+1</f>
        <v>1</v>
      </c>
      <c r="G38" s="282">
        <f t="shared" si="0"/>
        <v>0</v>
      </c>
      <c r="H38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20</v>
      </c>
      <c r="I38" s="220"/>
      <c r="J38" s="79"/>
      <c r="K38" s="80"/>
      <c r="L38" s="217"/>
      <c r="M38" s="203"/>
      <c r="N38" s="217"/>
      <c r="O38" s="203">
        <f t="shared" si="1"/>
        <v>0</v>
      </c>
      <c r="P38" s="213">
        <f t="shared" si="2"/>
        <v>0</v>
      </c>
      <c r="Q38" s="214">
        <f t="shared" si="3"/>
        <v>0</v>
      </c>
      <c r="R38" s="221">
        <f t="shared" si="4"/>
        <v>0</v>
      </c>
      <c r="S38" s="223"/>
      <c r="T38" s="72"/>
      <c r="U38" s="73"/>
      <c r="V38" s="74"/>
      <c r="W38" s="72"/>
      <c r="X38" s="73"/>
      <c r="Y38" s="71"/>
      <c r="Z38" s="74"/>
      <c r="AA38" s="71"/>
      <c r="AB38" s="73"/>
      <c r="AC38" s="72"/>
      <c r="AD38" s="73"/>
      <c r="AE38" s="73"/>
      <c r="AF38" s="71"/>
      <c r="AG38" s="75"/>
      <c r="AH38" s="72"/>
      <c r="AI38" s="74"/>
      <c r="AJ38" s="73"/>
      <c r="AK38" s="71"/>
      <c r="AL38" s="71"/>
      <c r="AM38" s="72"/>
      <c r="AN38" s="73"/>
      <c r="AO38" s="74"/>
      <c r="AP38" s="73"/>
      <c r="AQ38" s="73"/>
      <c r="AR38" s="73"/>
      <c r="AS38" s="72"/>
      <c r="AT38" s="71"/>
      <c r="AU38" s="72"/>
      <c r="AV38" s="71"/>
      <c r="AW38" s="72"/>
      <c r="AX38" s="73"/>
      <c r="AY38" s="74"/>
      <c r="AZ38" s="72"/>
      <c r="BA38" s="278"/>
    </row>
    <row r="39" spans="1:53" s="277" customFormat="1" x14ac:dyDescent="0.25">
      <c r="A39" s="200"/>
      <c r="B39" s="76"/>
      <c r="C39" s="71"/>
      <c r="D39" s="71"/>
      <c r="E39" s="71"/>
      <c r="F39" s="202">
        <f>SUMPRODUCT(($A:$A=racers3[[#This Row],[Cat]])*($G:$G&gt;racers3[[#This Row],[2017 ARC Series Points]]))+1</f>
        <v>1</v>
      </c>
      <c r="G39" s="282">
        <f t="shared" si="0"/>
        <v>0</v>
      </c>
      <c r="H39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20</v>
      </c>
      <c r="I39" s="220"/>
      <c r="J39" s="79"/>
      <c r="K39" s="80"/>
      <c r="L39" s="217"/>
      <c r="M39" s="203"/>
      <c r="N39" s="217"/>
      <c r="O39" s="203">
        <f t="shared" si="1"/>
        <v>0</v>
      </c>
      <c r="P39" s="213">
        <f t="shared" si="2"/>
        <v>0</v>
      </c>
      <c r="Q39" s="214">
        <f t="shared" si="3"/>
        <v>0</v>
      </c>
      <c r="R39" s="221">
        <f t="shared" si="4"/>
        <v>0</v>
      </c>
      <c r="S39" s="223"/>
      <c r="T39" s="72"/>
      <c r="U39" s="73"/>
      <c r="V39" s="74"/>
      <c r="W39" s="72"/>
      <c r="X39" s="73"/>
      <c r="Y39" s="71"/>
      <c r="Z39" s="74"/>
      <c r="AA39" s="71"/>
      <c r="AB39" s="73"/>
      <c r="AC39" s="72"/>
      <c r="AD39" s="73"/>
      <c r="AE39" s="73"/>
      <c r="AF39" s="71"/>
      <c r="AG39" s="75"/>
      <c r="AH39" s="72"/>
      <c r="AI39" s="74"/>
      <c r="AJ39" s="73"/>
      <c r="AK39" s="71"/>
      <c r="AL39" s="71"/>
      <c r="AM39" s="72"/>
      <c r="AN39" s="73"/>
      <c r="AO39" s="74"/>
      <c r="AP39" s="73"/>
      <c r="AQ39" s="73"/>
      <c r="AR39" s="73"/>
      <c r="AS39" s="72"/>
      <c r="AT39" s="71"/>
      <c r="AU39" s="72"/>
      <c r="AV39" s="71"/>
      <c r="AW39" s="72"/>
      <c r="AX39" s="73"/>
      <c r="AY39" s="74"/>
      <c r="AZ39" s="72"/>
      <c r="BA39" s="278"/>
    </row>
    <row r="40" spans="1:53" s="277" customFormat="1" x14ac:dyDescent="0.25">
      <c r="A40" s="200"/>
      <c r="B40" s="76"/>
      <c r="C40" s="71"/>
      <c r="D40" s="71"/>
      <c r="E40" s="71"/>
      <c r="F40" s="202">
        <f>SUMPRODUCT(($A:$A=racers3[[#This Row],[Cat]])*($G:$G&gt;racers3[[#This Row],[2017 ARC Series Points]]))+1</f>
        <v>1</v>
      </c>
      <c r="G40" s="282">
        <f t="shared" si="0"/>
        <v>0</v>
      </c>
      <c r="H40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20</v>
      </c>
      <c r="I40" s="220"/>
      <c r="J40" s="79"/>
      <c r="K40" s="80"/>
      <c r="L40" s="217"/>
      <c r="M40" s="203"/>
      <c r="N40" s="217"/>
      <c r="O40" s="203">
        <f t="shared" si="1"/>
        <v>0</v>
      </c>
      <c r="P40" s="213">
        <f t="shared" si="2"/>
        <v>0</v>
      </c>
      <c r="Q40" s="214">
        <f t="shared" si="3"/>
        <v>0</v>
      </c>
      <c r="R40" s="221">
        <f t="shared" si="4"/>
        <v>0</v>
      </c>
      <c r="S40" s="223"/>
      <c r="T40" s="72"/>
      <c r="U40" s="73"/>
      <c r="V40" s="74"/>
      <c r="W40" s="72"/>
      <c r="X40" s="73"/>
      <c r="Y40" s="71"/>
      <c r="Z40" s="74"/>
      <c r="AA40" s="71"/>
      <c r="AB40" s="73"/>
      <c r="AC40" s="72"/>
      <c r="AD40" s="73"/>
      <c r="AE40" s="73"/>
      <c r="AF40" s="71"/>
      <c r="AG40" s="75"/>
      <c r="AH40" s="72"/>
      <c r="AI40" s="74"/>
      <c r="AJ40" s="73"/>
      <c r="AK40" s="71"/>
      <c r="AL40" s="71"/>
      <c r="AM40" s="72"/>
      <c r="AN40" s="73"/>
      <c r="AO40" s="74"/>
      <c r="AP40" s="73"/>
      <c r="AQ40" s="73"/>
      <c r="AR40" s="73"/>
      <c r="AS40" s="72"/>
      <c r="AT40" s="71"/>
      <c r="AU40" s="72"/>
      <c r="AV40" s="71"/>
      <c r="AW40" s="72"/>
      <c r="AX40" s="73"/>
      <c r="AY40" s="74"/>
      <c r="AZ40" s="72"/>
      <c r="BA40" s="278"/>
    </row>
    <row r="41" spans="1:53" s="277" customFormat="1" x14ac:dyDescent="0.25">
      <c r="A41" s="200"/>
      <c r="B41" s="76"/>
      <c r="C41" s="71"/>
      <c r="D41" s="71"/>
      <c r="E41" s="71"/>
      <c r="F41" s="202">
        <f>SUMPRODUCT(($A:$A=racers3[[#This Row],[Cat]])*($G:$G&gt;racers3[[#This Row],[2017 ARC Series Points]]))+1</f>
        <v>1</v>
      </c>
      <c r="G41" s="282">
        <f t="shared" si="0"/>
        <v>0</v>
      </c>
      <c r="H41" s="78">
        <f>IF(racers3[[#This Row],[Cat]]="1M",0,IF(racers3[[#This Row],[Cat]]="2M",0,IF(racers3[[#This Row],[Cat]]="3F",0,IF(racers3[[#This Row],[Cat]]="2F",0,IF(racers3[[#This Row],[Cat]]="3F",0,
  IF(racers3[[#This Row],[Cat]]="3M",
      MIN(60,SUM(MIN(20,SUM(racers3[[#This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Row],[Cat]]="4M",
 MIN(50,SUM(racers3[[#This Row],[2016 Learn to Race Points]],racers3[[#This Row],[2017 Learn to Race Points]],MIN(20,SUM(racers3[[#This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Points]])),
  IF(racers3[[#This Row],[Cat]]="4F",
 MIN(50,SUM(racers3[[#This Row],[2016 Learn to Race Points]],racers3[[#This Row],[2017 Learn to Race Points]],MIN(20,SUM(MIN(10,racers3[[#This Row],[2017 Out of Province ITT Upgrade Points]]),racers3[[#This Row],[2017 ITT Points2]])),MIN(10,racers3[[#This Row],[2017 Out of Province Mass Start Upgrade Points]]),racers3[[#This Row],[2017 Mass Start Points]])),
 MIN(30,SUM(racers3[[#This Row],[2016 Learn to Race Points]],racers3[[#This Row],[2017 Learn to Race Points]],MIN(15,SUM(racers3[[#This Row],[2016 ITT Points]],MIN(10,racers3[[#This Row],[2017 Out of Province ITT Upgrade Points]]),racers3[[#This Row],[2017 ITT Points2]])),racers3[[#This Row],[2016 Mass Start Upgrade Points]],MIN(10,racers3[[#This Row],[2017 Out of Province Mass Start Upgrade Points]]),racers3[[#This Row],[2017 Mass Start Points]]))
))) ) ))))</f>
        <v>20</v>
      </c>
      <c r="I41" s="220"/>
      <c r="J41" s="79"/>
      <c r="K41" s="80"/>
      <c r="L41" s="217"/>
      <c r="M41" s="203"/>
      <c r="N41" s="217"/>
      <c r="O41" s="203">
        <f t="shared" si="1"/>
        <v>0</v>
      </c>
      <c r="P41" s="213">
        <f t="shared" si="2"/>
        <v>0</v>
      </c>
      <c r="Q41" s="214">
        <f t="shared" si="3"/>
        <v>0</v>
      </c>
      <c r="R41" s="221">
        <f t="shared" si="4"/>
        <v>0</v>
      </c>
      <c r="S41" s="223"/>
      <c r="T41" s="72"/>
      <c r="U41" s="73"/>
      <c r="V41" s="74"/>
      <c r="W41" s="72"/>
      <c r="X41" s="73"/>
      <c r="Y41" s="71"/>
      <c r="Z41" s="74"/>
      <c r="AA41" s="71"/>
      <c r="AB41" s="73"/>
      <c r="AC41" s="72"/>
      <c r="AD41" s="73"/>
      <c r="AE41" s="73"/>
      <c r="AF41" s="71"/>
      <c r="AG41" s="75"/>
      <c r="AH41" s="72"/>
      <c r="AI41" s="74"/>
      <c r="AJ41" s="73"/>
      <c r="AK41" s="71"/>
      <c r="AL41" s="71"/>
      <c r="AM41" s="72"/>
      <c r="AN41" s="73"/>
      <c r="AO41" s="74"/>
      <c r="AP41" s="73"/>
      <c r="AQ41" s="73"/>
      <c r="AR41" s="73"/>
      <c r="AS41" s="72"/>
      <c r="AT41" s="71"/>
      <c r="AU41" s="72"/>
      <c r="AV41" s="71"/>
      <c r="AW41" s="72"/>
      <c r="AX41" s="73"/>
      <c r="AY41" s="74"/>
      <c r="AZ41" s="72"/>
      <c r="BA41" s="278"/>
    </row>
    <row r="42" spans="1:53" s="277" customFormat="1" x14ac:dyDescent="0.25">
      <c r="A42" s="200"/>
      <c r="B42" s="76"/>
      <c r="C42" s="71"/>
      <c r="D42" s="71"/>
      <c r="E42" s="71"/>
      <c r="F42" s="202"/>
      <c r="G42" s="238"/>
      <c r="H42" s="78"/>
      <c r="I42" s="220"/>
      <c r="J42" s="79"/>
      <c r="K42" s="80"/>
      <c r="L42" s="217"/>
      <c r="M42" s="203"/>
      <c r="N42" s="217"/>
      <c r="O42" s="203"/>
      <c r="P42" s="213"/>
      <c r="Q42" s="214"/>
      <c r="R42" s="221"/>
      <c r="S42" s="223"/>
      <c r="T42" s="72"/>
      <c r="U42" s="73"/>
      <c r="V42" s="74"/>
      <c r="W42" s="72"/>
      <c r="X42" s="73"/>
      <c r="Y42" s="71"/>
      <c r="Z42" s="74"/>
      <c r="AA42" s="71"/>
      <c r="AB42" s="73"/>
      <c r="AC42" s="72"/>
      <c r="AD42" s="73"/>
      <c r="AE42" s="73"/>
      <c r="AF42" s="71"/>
      <c r="AG42" s="75"/>
      <c r="AH42" s="72"/>
      <c r="AI42" s="74"/>
      <c r="AJ42" s="73"/>
      <c r="AK42" s="71"/>
      <c r="AL42" s="71"/>
      <c r="AM42" s="72"/>
      <c r="AN42" s="73"/>
      <c r="AO42" s="74"/>
      <c r="AP42" s="73"/>
      <c r="AQ42" s="73"/>
      <c r="AR42" s="73"/>
      <c r="AS42" s="72"/>
      <c r="AT42" s="71"/>
      <c r="AU42" s="72"/>
      <c r="AV42" s="71"/>
      <c r="AW42" s="72"/>
      <c r="AX42" s="73"/>
      <c r="AY42" s="74"/>
      <c r="AZ42" s="72"/>
      <c r="BA42" s="278"/>
    </row>
    <row r="43" spans="1:53" s="277" customFormat="1" x14ac:dyDescent="0.25">
      <c r="A43" s="200"/>
      <c r="B43" s="76"/>
      <c r="C43" s="71"/>
      <c r="D43" s="71"/>
      <c r="E43" s="71"/>
      <c r="F43" s="202"/>
      <c r="G43" s="238"/>
      <c r="H43" s="78"/>
      <c r="I43" s="220"/>
      <c r="J43" s="79"/>
      <c r="K43" s="80"/>
      <c r="L43" s="217"/>
      <c r="M43" s="203"/>
      <c r="N43" s="217"/>
      <c r="O43" s="203"/>
      <c r="P43" s="213"/>
      <c r="Q43" s="214"/>
      <c r="R43" s="221"/>
      <c r="S43" s="223"/>
      <c r="T43" s="72"/>
      <c r="U43" s="73"/>
      <c r="V43" s="74"/>
      <c r="W43" s="72"/>
      <c r="X43" s="73"/>
      <c r="Y43" s="71"/>
      <c r="Z43" s="74"/>
      <c r="AA43" s="71"/>
      <c r="AB43" s="73"/>
      <c r="AC43" s="72"/>
      <c r="AD43" s="73"/>
      <c r="AE43" s="73"/>
      <c r="AF43" s="71"/>
      <c r="AG43" s="75"/>
      <c r="AH43" s="72"/>
      <c r="AI43" s="74"/>
      <c r="AJ43" s="73"/>
      <c r="AK43" s="71"/>
      <c r="AL43" s="71"/>
      <c r="AM43" s="72"/>
      <c r="AN43" s="73"/>
      <c r="AO43" s="74"/>
      <c r="AP43" s="73"/>
      <c r="AQ43" s="73"/>
      <c r="AR43" s="73"/>
      <c r="AS43" s="72"/>
      <c r="AT43" s="71"/>
      <c r="AU43" s="72"/>
      <c r="AV43" s="71"/>
      <c r="AW43" s="72"/>
      <c r="AX43" s="73"/>
      <c r="AY43" s="74"/>
      <c r="AZ43" s="72"/>
      <c r="BA43" s="278"/>
    </row>
    <row r="44" spans="1:53" s="277" customFormat="1" x14ac:dyDescent="0.25">
      <c r="A44" s="200"/>
      <c r="B44" s="76"/>
      <c r="C44" s="71"/>
      <c r="D44" s="71"/>
      <c r="E44" s="71"/>
      <c r="F44" s="202"/>
      <c r="G44" s="238"/>
      <c r="H44" s="78"/>
      <c r="I44" s="220"/>
      <c r="J44" s="79"/>
      <c r="K44" s="80"/>
      <c r="L44" s="217"/>
      <c r="M44" s="203"/>
      <c r="N44" s="217"/>
      <c r="O44" s="203"/>
      <c r="P44" s="213"/>
      <c r="Q44" s="214"/>
      <c r="R44" s="221"/>
      <c r="S44" s="223"/>
      <c r="T44" s="72"/>
      <c r="U44" s="73"/>
      <c r="V44" s="74"/>
      <c r="W44" s="72"/>
      <c r="X44" s="73"/>
      <c r="Y44" s="71"/>
      <c r="Z44" s="74"/>
      <c r="AA44" s="71"/>
      <c r="AB44" s="73"/>
      <c r="AC44" s="72"/>
      <c r="AD44" s="73"/>
      <c r="AE44" s="73"/>
      <c r="AF44" s="71"/>
      <c r="AG44" s="75"/>
      <c r="AH44" s="72"/>
      <c r="AI44" s="74"/>
      <c r="AJ44" s="73"/>
      <c r="AK44" s="71"/>
      <c r="AL44" s="71"/>
      <c r="AM44" s="72"/>
      <c r="AN44" s="73"/>
      <c r="AO44" s="74"/>
      <c r="AP44" s="73"/>
      <c r="AQ44" s="73"/>
      <c r="AR44" s="73"/>
      <c r="AS44" s="72"/>
      <c r="AT44" s="71"/>
      <c r="AU44" s="72"/>
      <c r="AV44" s="71"/>
      <c r="AW44" s="72"/>
      <c r="AX44" s="73"/>
      <c r="AY44" s="74"/>
      <c r="AZ44" s="72"/>
      <c r="BA44" s="278"/>
    </row>
    <row r="45" spans="1:53" s="277" customFormat="1" x14ac:dyDescent="0.25">
      <c r="A45" s="200"/>
      <c r="B45" s="76"/>
      <c r="C45" s="71"/>
      <c r="D45" s="71"/>
      <c r="E45" s="71"/>
      <c r="F45" s="202"/>
      <c r="G45" s="238"/>
      <c r="H45" s="78"/>
      <c r="I45" s="220"/>
      <c r="J45" s="79"/>
      <c r="K45" s="80"/>
      <c r="L45" s="217"/>
      <c r="M45" s="203"/>
      <c r="N45" s="217"/>
      <c r="O45" s="203"/>
      <c r="P45" s="213"/>
      <c r="Q45" s="214"/>
      <c r="R45" s="221"/>
      <c r="S45" s="223"/>
      <c r="T45" s="72"/>
      <c r="U45" s="73"/>
      <c r="V45" s="74"/>
      <c r="W45" s="72"/>
      <c r="X45" s="73"/>
      <c r="Y45" s="71"/>
      <c r="Z45" s="74"/>
      <c r="AA45" s="71"/>
      <c r="AB45" s="73"/>
      <c r="AC45" s="72"/>
      <c r="AD45" s="73"/>
      <c r="AE45" s="73"/>
      <c r="AF45" s="71"/>
      <c r="AG45" s="75"/>
      <c r="AH45" s="72"/>
      <c r="AI45" s="74"/>
      <c r="AJ45" s="73"/>
      <c r="AK45" s="71"/>
      <c r="AL45" s="71"/>
      <c r="AM45" s="72"/>
      <c r="AN45" s="73"/>
      <c r="AO45" s="74"/>
      <c r="AP45" s="73"/>
      <c r="AQ45" s="73"/>
      <c r="AR45" s="73"/>
      <c r="AS45" s="72"/>
      <c r="AT45" s="71"/>
      <c r="AU45" s="72"/>
      <c r="AV45" s="71"/>
      <c r="AW45" s="72"/>
      <c r="AX45" s="73"/>
      <c r="AY45" s="74"/>
      <c r="AZ45" s="72"/>
      <c r="BA45" s="278"/>
    </row>
    <row r="46" spans="1:53" s="277" customFormat="1" x14ac:dyDescent="0.25">
      <c r="A46" s="200"/>
      <c r="B46" s="76"/>
      <c r="C46" s="71"/>
      <c r="D46" s="71"/>
      <c r="E46" s="71"/>
      <c r="F46" s="202"/>
      <c r="G46" s="238"/>
      <c r="H46" s="78"/>
      <c r="I46" s="220"/>
      <c r="J46" s="79"/>
      <c r="K46" s="80"/>
      <c r="L46" s="217"/>
      <c r="M46" s="203"/>
      <c r="N46" s="217"/>
      <c r="O46" s="203"/>
      <c r="P46" s="213"/>
      <c r="Q46" s="214"/>
      <c r="R46" s="221"/>
      <c r="S46" s="223"/>
      <c r="T46" s="72"/>
      <c r="U46" s="73"/>
      <c r="V46" s="74"/>
      <c r="W46" s="72"/>
      <c r="X46" s="73"/>
      <c r="Y46" s="71"/>
      <c r="Z46" s="74"/>
      <c r="AA46" s="71"/>
      <c r="AB46" s="73"/>
      <c r="AC46" s="72"/>
      <c r="AD46" s="73"/>
      <c r="AE46" s="73"/>
      <c r="AF46" s="71"/>
      <c r="AG46" s="75"/>
      <c r="AH46" s="72"/>
      <c r="AI46" s="74"/>
      <c r="AJ46" s="73"/>
      <c r="AK46" s="71"/>
      <c r="AL46" s="71"/>
      <c r="AM46" s="72"/>
      <c r="AN46" s="73"/>
      <c r="AO46" s="74"/>
      <c r="AP46" s="73"/>
      <c r="AQ46" s="73"/>
      <c r="AR46" s="73"/>
      <c r="AS46" s="72"/>
      <c r="AT46" s="71"/>
      <c r="AU46" s="72"/>
      <c r="AV46" s="71"/>
      <c r="AW46" s="72"/>
      <c r="AX46" s="73"/>
      <c r="AY46" s="74"/>
      <c r="AZ46" s="72"/>
      <c r="BA46" s="278"/>
    </row>
    <row r="47" spans="1:53" s="277" customFormat="1" x14ac:dyDescent="0.25">
      <c r="A47" s="200"/>
      <c r="B47" s="76"/>
      <c r="C47" s="71"/>
      <c r="D47" s="71"/>
      <c r="E47" s="71"/>
      <c r="F47" s="202"/>
      <c r="G47" s="238"/>
      <c r="H47" s="78"/>
      <c r="I47" s="220"/>
      <c r="J47" s="79"/>
      <c r="K47" s="80"/>
      <c r="L47" s="217"/>
      <c r="M47" s="203"/>
      <c r="N47" s="217"/>
      <c r="O47" s="203"/>
      <c r="P47" s="213"/>
      <c r="Q47" s="214"/>
      <c r="R47" s="221"/>
      <c r="S47" s="223"/>
      <c r="T47" s="72"/>
      <c r="U47" s="73"/>
      <c r="V47" s="74"/>
      <c r="W47" s="72"/>
      <c r="X47" s="73"/>
      <c r="Y47" s="71"/>
      <c r="Z47" s="74"/>
      <c r="AA47" s="71"/>
      <c r="AB47" s="73"/>
      <c r="AC47" s="72"/>
      <c r="AD47" s="73"/>
      <c r="AE47" s="73"/>
      <c r="AF47" s="71"/>
      <c r="AG47" s="75"/>
      <c r="AH47" s="72"/>
      <c r="AI47" s="74"/>
      <c r="AJ47" s="73"/>
      <c r="AK47" s="71"/>
      <c r="AL47" s="71"/>
      <c r="AM47" s="72"/>
      <c r="AN47" s="73"/>
      <c r="AO47" s="74"/>
      <c r="AP47" s="73"/>
      <c r="AQ47" s="73"/>
      <c r="AR47" s="73"/>
      <c r="AS47" s="72"/>
      <c r="AT47" s="71"/>
      <c r="AU47" s="72"/>
      <c r="AV47" s="71"/>
      <c r="AW47" s="72"/>
      <c r="AX47" s="73"/>
      <c r="AY47" s="74"/>
      <c r="AZ47" s="72"/>
      <c r="BA47" s="278"/>
    </row>
    <row r="48" spans="1:53" s="277" customFormat="1" x14ac:dyDescent="0.25">
      <c r="A48" s="200"/>
      <c r="B48" s="76"/>
      <c r="C48" s="71"/>
      <c r="D48" s="71"/>
      <c r="E48" s="71"/>
      <c r="F48" s="202"/>
      <c r="G48" s="238"/>
      <c r="H48" s="78"/>
      <c r="I48" s="220"/>
      <c r="J48" s="79"/>
      <c r="K48" s="80"/>
      <c r="L48" s="217"/>
      <c r="M48" s="203"/>
      <c r="N48" s="217"/>
      <c r="O48" s="203"/>
      <c r="P48" s="213"/>
      <c r="Q48" s="214"/>
      <c r="R48" s="221"/>
      <c r="S48" s="223"/>
      <c r="T48" s="72"/>
      <c r="U48" s="73"/>
      <c r="V48" s="74"/>
      <c r="W48" s="72"/>
      <c r="X48" s="73"/>
      <c r="Y48" s="71"/>
      <c r="Z48" s="74"/>
      <c r="AA48" s="71"/>
      <c r="AB48" s="73"/>
      <c r="AC48" s="72"/>
      <c r="AD48" s="73"/>
      <c r="AE48" s="73"/>
      <c r="AF48" s="71"/>
      <c r="AG48" s="75"/>
      <c r="AH48" s="72"/>
      <c r="AI48" s="74"/>
      <c r="AJ48" s="73"/>
      <c r="AK48" s="71"/>
      <c r="AL48" s="71"/>
      <c r="AM48" s="72"/>
      <c r="AN48" s="73"/>
      <c r="AO48" s="74"/>
      <c r="AP48" s="73"/>
      <c r="AQ48" s="73"/>
      <c r="AR48" s="73"/>
      <c r="AS48" s="72"/>
      <c r="AT48" s="71"/>
      <c r="AU48" s="72"/>
      <c r="AV48" s="71"/>
      <c r="AW48" s="72"/>
      <c r="AX48" s="73"/>
      <c r="AY48" s="74"/>
      <c r="AZ48" s="72"/>
      <c r="BA48" s="278"/>
    </row>
    <row r="49" spans="1:53" s="277" customFormat="1" x14ac:dyDescent="0.25">
      <c r="A49" s="200"/>
      <c r="B49" s="76"/>
      <c r="C49" s="71"/>
      <c r="D49" s="71"/>
      <c r="E49" s="71"/>
      <c r="F49" s="202"/>
      <c r="G49" s="238"/>
      <c r="H49" s="78"/>
      <c r="I49" s="220"/>
      <c r="J49" s="79"/>
      <c r="K49" s="80"/>
      <c r="L49" s="217"/>
      <c r="M49" s="203"/>
      <c r="N49" s="217"/>
      <c r="O49" s="203"/>
      <c r="P49" s="213"/>
      <c r="Q49" s="214"/>
      <c r="R49" s="221"/>
      <c r="S49" s="223"/>
      <c r="T49" s="72"/>
      <c r="U49" s="73"/>
      <c r="V49" s="74"/>
      <c r="W49" s="72"/>
      <c r="X49" s="73"/>
      <c r="Y49" s="71"/>
      <c r="Z49" s="74"/>
      <c r="AA49" s="71"/>
      <c r="AB49" s="73"/>
      <c r="AC49" s="72"/>
      <c r="AD49" s="73"/>
      <c r="AE49" s="73"/>
      <c r="AF49" s="71"/>
      <c r="AG49" s="75"/>
      <c r="AH49" s="72"/>
      <c r="AI49" s="74"/>
      <c r="AJ49" s="73"/>
      <c r="AK49" s="71"/>
      <c r="AL49" s="71"/>
      <c r="AM49" s="72"/>
      <c r="AN49" s="73"/>
      <c r="AO49" s="74"/>
      <c r="AP49" s="73"/>
      <c r="AQ49" s="73"/>
      <c r="AR49" s="73"/>
      <c r="AS49" s="72"/>
      <c r="AT49" s="71"/>
      <c r="AU49" s="72"/>
      <c r="AV49" s="71"/>
      <c r="AW49" s="72"/>
      <c r="AX49" s="73"/>
      <c r="AY49" s="74"/>
      <c r="AZ49" s="72"/>
      <c r="BA49" s="278"/>
    </row>
    <row r="50" spans="1:53" s="277" customFormat="1" x14ac:dyDescent="0.25">
      <c r="A50" s="200"/>
      <c r="B50" s="76"/>
      <c r="C50" s="71"/>
      <c r="D50" s="71"/>
      <c r="E50" s="71"/>
      <c r="F50" s="202"/>
      <c r="G50" s="238"/>
      <c r="H50" s="78"/>
      <c r="I50" s="220"/>
      <c r="J50" s="79"/>
      <c r="K50" s="80"/>
      <c r="L50" s="217"/>
      <c r="M50" s="203"/>
      <c r="N50" s="217"/>
      <c r="O50" s="203"/>
      <c r="P50" s="213"/>
      <c r="Q50" s="214"/>
      <c r="R50" s="221"/>
      <c r="S50" s="223"/>
      <c r="T50" s="72"/>
      <c r="U50" s="73"/>
      <c r="V50" s="74"/>
      <c r="W50" s="72"/>
      <c r="X50" s="73"/>
      <c r="Y50" s="71"/>
      <c r="Z50" s="74"/>
      <c r="AA50" s="71"/>
      <c r="AB50" s="73"/>
      <c r="AC50" s="72"/>
      <c r="AD50" s="73"/>
      <c r="AE50" s="73"/>
      <c r="AF50" s="71"/>
      <c r="AG50" s="75"/>
      <c r="AH50" s="72"/>
      <c r="AI50" s="74"/>
      <c r="AJ50" s="73"/>
      <c r="AK50" s="71"/>
      <c r="AL50" s="71"/>
      <c r="AM50" s="72"/>
      <c r="AN50" s="73"/>
      <c r="AO50" s="74"/>
      <c r="AP50" s="73"/>
      <c r="AQ50" s="73"/>
      <c r="AR50" s="73"/>
      <c r="AS50" s="72"/>
      <c r="AT50" s="71"/>
      <c r="AU50" s="72"/>
      <c r="AV50" s="71"/>
      <c r="AW50" s="72"/>
      <c r="AX50" s="73"/>
      <c r="AY50" s="74"/>
      <c r="AZ50" s="72"/>
      <c r="BA50" s="278"/>
    </row>
    <row r="51" spans="1:53" s="277" customFormat="1" x14ac:dyDescent="0.25">
      <c r="A51" s="200"/>
      <c r="B51" s="76"/>
      <c r="C51" s="71"/>
      <c r="D51" s="71"/>
      <c r="E51" s="71"/>
      <c r="F51" s="202"/>
      <c r="G51" s="238"/>
      <c r="H51" s="78"/>
      <c r="I51" s="220"/>
      <c r="J51" s="79"/>
      <c r="K51" s="80"/>
      <c r="L51" s="217"/>
      <c r="M51" s="203"/>
      <c r="N51" s="217"/>
      <c r="O51" s="203"/>
      <c r="P51" s="213"/>
      <c r="Q51" s="214"/>
      <c r="R51" s="221"/>
      <c r="S51" s="223"/>
      <c r="T51" s="72"/>
      <c r="U51" s="73"/>
      <c r="V51" s="74"/>
      <c r="W51" s="72"/>
      <c r="X51" s="73"/>
      <c r="Y51" s="71"/>
      <c r="Z51" s="74"/>
      <c r="AA51" s="71"/>
      <c r="AB51" s="73"/>
      <c r="AC51" s="72"/>
      <c r="AD51" s="73"/>
      <c r="AE51" s="73"/>
      <c r="AF51" s="71"/>
      <c r="AG51" s="75"/>
      <c r="AH51" s="72"/>
      <c r="AI51" s="74"/>
      <c r="AJ51" s="73"/>
      <c r="AK51" s="71"/>
      <c r="AL51" s="71"/>
      <c r="AM51" s="72"/>
      <c r="AN51" s="73"/>
      <c r="AO51" s="74"/>
      <c r="AP51" s="73"/>
      <c r="AQ51" s="73"/>
      <c r="AR51" s="73"/>
      <c r="AS51" s="72"/>
      <c r="AT51" s="71"/>
      <c r="AU51" s="72"/>
      <c r="AV51" s="71"/>
      <c r="AW51" s="72"/>
      <c r="AX51" s="73"/>
      <c r="AY51" s="74"/>
      <c r="AZ51" s="72"/>
      <c r="BA51" s="278"/>
    </row>
    <row r="52" spans="1:53" s="277" customFormat="1" x14ac:dyDescent="0.25">
      <c r="A52" s="200"/>
      <c r="B52" s="76"/>
      <c r="C52" s="71"/>
      <c r="D52" s="71"/>
      <c r="E52" s="71"/>
      <c r="F52" s="202"/>
      <c r="G52" s="238"/>
      <c r="H52" s="78"/>
      <c r="I52" s="220"/>
      <c r="J52" s="79"/>
      <c r="K52" s="80"/>
      <c r="L52" s="217"/>
      <c r="M52" s="203"/>
      <c r="N52" s="217"/>
      <c r="O52" s="203"/>
      <c r="P52" s="213"/>
      <c r="Q52" s="214"/>
      <c r="R52" s="221"/>
      <c r="S52" s="223"/>
      <c r="T52" s="72"/>
      <c r="U52" s="73"/>
      <c r="V52" s="74"/>
      <c r="W52" s="72"/>
      <c r="X52" s="73"/>
      <c r="Y52" s="71"/>
      <c r="Z52" s="74"/>
      <c r="AA52" s="71"/>
      <c r="AB52" s="73"/>
      <c r="AC52" s="72"/>
      <c r="AD52" s="73"/>
      <c r="AE52" s="73"/>
      <c r="AF52" s="71"/>
      <c r="AG52" s="75"/>
      <c r="AH52" s="72"/>
      <c r="AI52" s="74"/>
      <c r="AJ52" s="73"/>
      <c r="AK52" s="71"/>
      <c r="AL52" s="71"/>
      <c r="AM52" s="72"/>
      <c r="AN52" s="73"/>
      <c r="AO52" s="74"/>
      <c r="AP52" s="73"/>
      <c r="AQ52" s="73"/>
      <c r="AR52" s="73"/>
      <c r="AS52" s="72"/>
      <c r="AT52" s="71"/>
      <c r="AU52" s="72"/>
      <c r="AV52" s="71"/>
      <c r="AW52" s="72"/>
      <c r="AX52" s="73"/>
      <c r="AY52" s="74"/>
      <c r="AZ52" s="72"/>
      <c r="BA52" s="278"/>
    </row>
    <row r="53" spans="1:53" s="277" customFormat="1" x14ac:dyDescent="0.25">
      <c r="A53" s="200"/>
      <c r="B53" s="76"/>
      <c r="C53" s="71"/>
      <c r="D53" s="71"/>
      <c r="E53" s="71"/>
      <c r="F53" s="202"/>
      <c r="G53" s="238"/>
      <c r="H53" s="78"/>
      <c r="I53" s="220"/>
      <c r="J53" s="79"/>
      <c r="K53" s="80"/>
      <c r="L53" s="217"/>
      <c r="M53" s="203"/>
      <c r="N53" s="217"/>
      <c r="O53" s="203"/>
      <c r="P53" s="213"/>
      <c r="Q53" s="214"/>
      <c r="R53" s="221"/>
      <c r="S53" s="223"/>
      <c r="T53" s="72"/>
      <c r="U53" s="73"/>
      <c r="V53" s="74"/>
      <c r="W53" s="72"/>
      <c r="X53" s="73"/>
      <c r="Y53" s="71"/>
      <c r="Z53" s="74"/>
      <c r="AA53" s="71"/>
      <c r="AB53" s="73"/>
      <c r="AC53" s="72"/>
      <c r="AD53" s="73"/>
      <c r="AE53" s="73"/>
      <c r="AF53" s="71"/>
      <c r="AG53" s="75"/>
      <c r="AH53" s="72"/>
      <c r="AI53" s="74"/>
      <c r="AJ53" s="73"/>
      <c r="AK53" s="71"/>
      <c r="AL53" s="71"/>
      <c r="AM53" s="72"/>
      <c r="AN53" s="73"/>
      <c r="AO53" s="74"/>
      <c r="AP53" s="73"/>
      <c r="AQ53" s="73"/>
      <c r="AR53" s="73"/>
      <c r="AS53" s="72"/>
      <c r="AT53" s="71"/>
      <c r="AU53" s="72"/>
      <c r="AV53" s="71"/>
      <c r="AW53" s="72"/>
      <c r="AX53" s="73"/>
      <c r="AY53" s="74"/>
      <c r="AZ53" s="72"/>
      <c r="BA53" s="278"/>
    </row>
    <row r="54" spans="1:53" s="277" customFormat="1" x14ac:dyDescent="0.25">
      <c r="A54" s="200"/>
      <c r="B54" s="76"/>
      <c r="C54" s="71"/>
      <c r="D54" s="71"/>
      <c r="E54" s="71"/>
      <c r="F54" s="202"/>
      <c r="G54" s="238"/>
      <c r="H54" s="78"/>
      <c r="I54" s="220"/>
      <c r="J54" s="79"/>
      <c r="K54" s="80"/>
      <c r="L54" s="217"/>
      <c r="M54" s="203"/>
      <c r="N54" s="217"/>
      <c r="O54" s="203"/>
      <c r="P54" s="213"/>
      <c r="Q54" s="214"/>
      <c r="R54" s="221"/>
      <c r="S54" s="223"/>
      <c r="T54" s="72"/>
      <c r="U54" s="73"/>
      <c r="V54" s="74"/>
      <c r="W54" s="72"/>
      <c r="X54" s="73"/>
      <c r="Y54" s="71"/>
      <c r="Z54" s="74"/>
      <c r="AA54" s="71"/>
      <c r="AB54" s="73"/>
      <c r="AC54" s="72"/>
      <c r="AD54" s="73"/>
      <c r="AE54" s="73"/>
      <c r="AF54" s="71"/>
      <c r="AG54" s="75"/>
      <c r="AH54" s="72"/>
      <c r="AI54" s="74"/>
      <c r="AJ54" s="73"/>
      <c r="AK54" s="71"/>
      <c r="AL54" s="71"/>
      <c r="AM54" s="72"/>
      <c r="AN54" s="73"/>
      <c r="AO54" s="74"/>
      <c r="AP54" s="73"/>
      <c r="AQ54" s="73"/>
      <c r="AR54" s="73"/>
      <c r="AS54" s="72"/>
      <c r="AT54" s="71"/>
      <c r="AU54" s="72"/>
      <c r="AV54" s="71"/>
      <c r="AW54" s="72"/>
      <c r="AX54" s="73"/>
      <c r="AY54" s="74"/>
      <c r="AZ54" s="72"/>
      <c r="BA54" s="278"/>
    </row>
    <row r="55" spans="1:53" s="277" customFormat="1" x14ac:dyDescent="0.25">
      <c r="A55" s="235"/>
      <c r="B55" s="279"/>
      <c r="C55" s="29"/>
      <c r="D55" s="29"/>
      <c r="E55" s="29"/>
      <c r="F55" s="239"/>
      <c r="G55" s="240"/>
      <c r="H55" s="230"/>
      <c r="I55" s="231"/>
      <c r="J55" s="56"/>
      <c r="K55" s="185"/>
      <c r="L55" s="216"/>
      <c r="M55" s="218"/>
      <c r="N55" s="216"/>
      <c r="O55" s="218"/>
      <c r="P55" s="241"/>
      <c r="Q55" s="242"/>
      <c r="R55" s="243"/>
      <c r="S55" s="244"/>
      <c r="T55" s="224"/>
      <c r="U55" s="225"/>
      <c r="V55" s="226"/>
      <c r="W55" s="224"/>
      <c r="X55" s="225"/>
      <c r="Y55" s="29"/>
      <c r="Z55" s="226"/>
      <c r="AA55" s="29"/>
      <c r="AB55" s="225"/>
      <c r="AC55" s="224"/>
      <c r="AD55" s="225"/>
      <c r="AE55" s="225"/>
      <c r="AF55" s="29"/>
      <c r="AG55" s="227"/>
      <c r="AH55" s="224"/>
      <c r="AI55" s="226"/>
      <c r="AJ55" s="225"/>
      <c r="AK55" s="29"/>
      <c r="AL55" s="29"/>
      <c r="AM55" s="224"/>
      <c r="AN55" s="225"/>
      <c r="AO55" s="226"/>
      <c r="AP55" s="225"/>
      <c r="AQ55" s="225"/>
      <c r="AR55" s="225"/>
      <c r="AS55" s="224"/>
      <c r="AT55" s="29"/>
      <c r="AU55" s="224"/>
      <c r="AV55" s="29"/>
      <c r="AW55" s="224"/>
      <c r="AX55" s="225"/>
      <c r="AY55" s="226"/>
      <c r="AZ55" s="224"/>
      <c r="BA55" s="280"/>
    </row>
    <row r="56" spans="1:53" s="277" customFormat="1" x14ac:dyDescent="0.25">
      <c r="A56" s="68"/>
      <c r="B56" s="68"/>
      <c r="F56" s="81"/>
      <c r="G56" s="81"/>
      <c r="H56" s="184"/>
      <c r="I56" s="187"/>
      <c r="J56" s="187"/>
      <c r="K56" s="90"/>
      <c r="L56" s="187"/>
      <c r="M56" s="187"/>
      <c r="N56" s="187"/>
      <c r="O56" s="187"/>
      <c r="P56" s="188"/>
      <c r="Q56" s="189"/>
      <c r="R56" s="190"/>
      <c r="T56" s="191"/>
      <c r="U56" s="192"/>
      <c r="V56" s="193"/>
      <c r="W56" s="191"/>
      <c r="X56" s="192"/>
      <c r="Z56" s="193"/>
      <c r="AB56" s="192"/>
      <c r="AC56" s="191"/>
      <c r="AD56" s="192"/>
      <c r="AE56" s="192"/>
      <c r="AG56" s="194"/>
      <c r="AH56" s="191"/>
      <c r="AI56" s="193"/>
      <c r="AJ56" s="192"/>
      <c r="AM56" s="191"/>
      <c r="AN56" s="192"/>
      <c r="AO56" s="193"/>
      <c r="AP56" s="192"/>
      <c r="AQ56" s="192"/>
      <c r="AR56" s="192"/>
      <c r="AS56" s="191"/>
      <c r="AU56" s="191"/>
      <c r="AW56" s="191"/>
      <c r="AX56" s="192"/>
      <c r="AY56" s="193"/>
      <c r="AZ56" s="191"/>
      <c r="BA56" s="191"/>
    </row>
    <row r="57" spans="1:53" s="277" customFormat="1" x14ac:dyDescent="0.25">
      <c r="A57" s="68"/>
      <c r="B57" s="68"/>
      <c r="F57" s="81"/>
      <c r="G57" s="81"/>
      <c r="H57" s="184"/>
      <c r="I57" s="187"/>
      <c r="J57" s="187"/>
      <c r="K57" s="90"/>
      <c r="L57" s="187"/>
      <c r="M57" s="187"/>
      <c r="N57" s="187"/>
      <c r="O57" s="187"/>
      <c r="P57" s="188"/>
      <c r="Q57" s="189"/>
      <c r="R57" s="190"/>
      <c r="T57" s="191"/>
      <c r="U57" s="192"/>
      <c r="V57" s="193"/>
      <c r="W57" s="191"/>
      <c r="X57" s="192"/>
      <c r="Z57" s="193"/>
      <c r="AB57" s="192"/>
      <c r="AC57" s="191"/>
      <c r="AD57" s="192"/>
      <c r="AE57" s="192"/>
      <c r="AG57" s="194"/>
      <c r="AH57" s="191"/>
      <c r="AI57" s="193"/>
      <c r="AJ57" s="192"/>
      <c r="AM57" s="191"/>
      <c r="AN57" s="192"/>
      <c r="AO57" s="193"/>
      <c r="AP57" s="192"/>
      <c r="AQ57" s="192"/>
      <c r="AR57" s="192"/>
      <c r="AS57" s="191"/>
      <c r="AU57" s="191"/>
      <c r="AW57" s="191"/>
      <c r="AX57" s="192"/>
      <c r="AY57" s="193"/>
      <c r="AZ57" s="191"/>
      <c r="BA57" s="191"/>
    </row>
    <row r="58" spans="1:53" s="277" customFormat="1" x14ac:dyDescent="0.25">
      <c r="A58" s="68"/>
      <c r="B58" s="68"/>
      <c r="F58" s="81"/>
      <c r="G58" s="81"/>
      <c r="H58" s="184"/>
      <c r="I58" s="187"/>
      <c r="J58" s="187"/>
      <c r="K58" s="90"/>
      <c r="L58" s="187"/>
      <c r="M58" s="187"/>
      <c r="N58" s="187"/>
      <c r="O58" s="187"/>
      <c r="P58" s="188"/>
      <c r="Q58" s="189"/>
      <c r="R58" s="190"/>
      <c r="T58" s="191"/>
      <c r="U58" s="192"/>
      <c r="V58" s="193"/>
      <c r="W58" s="191"/>
      <c r="X58" s="192"/>
      <c r="Z58" s="193"/>
      <c r="AB58" s="192"/>
      <c r="AC58" s="191"/>
      <c r="AD58" s="192"/>
      <c r="AE58" s="192"/>
      <c r="AG58" s="194"/>
      <c r="AH58" s="191"/>
      <c r="AI58" s="193"/>
      <c r="AJ58" s="192"/>
      <c r="AM58" s="191"/>
      <c r="AN58" s="192"/>
      <c r="AO58" s="193"/>
      <c r="AP58" s="192"/>
      <c r="AQ58" s="192"/>
      <c r="AR58" s="192"/>
      <c r="AS58" s="191"/>
      <c r="AU58" s="191"/>
      <c r="AW58" s="191"/>
      <c r="AX58" s="192"/>
      <c r="AY58" s="193"/>
      <c r="AZ58" s="191"/>
      <c r="BA58" s="191"/>
    </row>
    <row r="59" spans="1:53" s="277" customFormat="1" x14ac:dyDescent="0.25">
      <c r="A59" s="68"/>
      <c r="B59" s="68"/>
      <c r="F59" s="81"/>
      <c r="G59" s="81"/>
      <c r="H59" s="184"/>
      <c r="I59" s="187"/>
      <c r="J59" s="187"/>
      <c r="K59" s="90"/>
      <c r="L59" s="187"/>
      <c r="M59" s="187"/>
      <c r="N59" s="187"/>
      <c r="O59" s="187"/>
      <c r="P59" s="188"/>
      <c r="Q59" s="189"/>
      <c r="R59" s="190"/>
      <c r="T59" s="191"/>
      <c r="U59" s="192"/>
      <c r="V59" s="193"/>
      <c r="W59" s="191"/>
      <c r="X59" s="192"/>
      <c r="Z59" s="193"/>
      <c r="AB59" s="192"/>
      <c r="AC59" s="191"/>
      <c r="AD59" s="192"/>
      <c r="AE59" s="192"/>
      <c r="AG59" s="194"/>
      <c r="AH59" s="191"/>
      <c r="AI59" s="193"/>
      <c r="AJ59" s="192"/>
      <c r="AM59" s="191"/>
      <c r="AN59" s="192"/>
      <c r="AO59" s="193"/>
      <c r="AP59" s="192"/>
      <c r="AQ59" s="192"/>
      <c r="AR59" s="192"/>
      <c r="AS59" s="191"/>
      <c r="AU59" s="191"/>
      <c r="AW59" s="191"/>
      <c r="AX59" s="192"/>
      <c r="AY59" s="193"/>
      <c r="AZ59" s="191"/>
      <c r="BA59" s="191"/>
    </row>
    <row r="60" spans="1:53" s="277" customFormat="1" x14ac:dyDescent="0.25">
      <c r="A60" s="68"/>
      <c r="B60" s="68"/>
      <c r="F60" s="81"/>
      <c r="G60" s="81"/>
      <c r="H60" s="184"/>
      <c r="I60" s="187"/>
      <c r="J60" s="187"/>
      <c r="K60" s="90"/>
      <c r="L60" s="187"/>
      <c r="M60" s="187"/>
      <c r="N60" s="187"/>
      <c r="O60" s="187"/>
      <c r="P60" s="188"/>
      <c r="Q60" s="189"/>
      <c r="R60" s="190"/>
      <c r="T60" s="191"/>
      <c r="U60" s="192"/>
      <c r="V60" s="193"/>
      <c r="W60" s="191"/>
      <c r="X60" s="192"/>
      <c r="Z60" s="193"/>
      <c r="AB60" s="192"/>
      <c r="AC60" s="191"/>
      <c r="AD60" s="192"/>
      <c r="AE60" s="192"/>
      <c r="AG60" s="194"/>
      <c r="AH60" s="191"/>
      <c r="AI60" s="193"/>
      <c r="AJ60" s="192"/>
      <c r="AM60" s="191"/>
      <c r="AN60" s="192"/>
      <c r="AO60" s="193"/>
      <c r="AP60" s="192"/>
      <c r="AQ60" s="192"/>
      <c r="AR60" s="192"/>
      <c r="AS60" s="191"/>
      <c r="AU60" s="191"/>
      <c r="AW60" s="191"/>
      <c r="AX60" s="192"/>
      <c r="AY60" s="193"/>
      <c r="AZ60" s="191"/>
      <c r="BA60" s="191"/>
    </row>
    <row r="61" spans="1:53" s="277" customFormat="1" x14ac:dyDescent="0.25">
      <c r="A61" s="68"/>
      <c r="B61" s="68"/>
      <c r="F61" s="81"/>
      <c r="G61" s="81"/>
      <c r="H61" s="184"/>
      <c r="I61" s="187"/>
      <c r="J61" s="187"/>
      <c r="K61" s="90"/>
      <c r="L61" s="187"/>
      <c r="M61" s="187"/>
      <c r="N61" s="187"/>
      <c r="O61" s="187"/>
      <c r="P61" s="188"/>
      <c r="Q61" s="189"/>
      <c r="R61" s="190"/>
      <c r="T61" s="191"/>
      <c r="U61" s="192"/>
      <c r="V61" s="193"/>
      <c r="W61" s="191"/>
      <c r="X61" s="192"/>
      <c r="Z61" s="193"/>
      <c r="AB61" s="192"/>
      <c r="AC61" s="191"/>
      <c r="AD61" s="192"/>
      <c r="AE61" s="192"/>
      <c r="AG61" s="194"/>
      <c r="AH61" s="191"/>
      <c r="AI61" s="193"/>
      <c r="AJ61" s="192"/>
      <c r="AM61" s="191"/>
      <c r="AN61" s="192"/>
      <c r="AO61" s="193"/>
      <c r="AP61" s="192"/>
      <c r="AQ61" s="192"/>
      <c r="AR61" s="192"/>
      <c r="AS61" s="191"/>
      <c r="AU61" s="191"/>
      <c r="AW61" s="191"/>
      <c r="AX61" s="192"/>
      <c r="AY61" s="193"/>
      <c r="AZ61" s="191"/>
      <c r="BA61" s="191"/>
    </row>
    <row r="62" spans="1:53" s="277" customFormat="1" x14ac:dyDescent="0.25">
      <c r="A62" s="68"/>
      <c r="B62" s="68"/>
      <c r="F62" s="81"/>
      <c r="G62" s="81"/>
      <c r="H62" s="184"/>
      <c r="I62" s="187"/>
      <c r="J62" s="187"/>
      <c r="K62" s="90"/>
      <c r="L62" s="187"/>
      <c r="M62" s="187"/>
      <c r="N62" s="187"/>
      <c r="O62" s="187"/>
      <c r="P62" s="188"/>
      <c r="Q62" s="189"/>
      <c r="R62" s="190"/>
      <c r="T62" s="191"/>
      <c r="U62" s="192"/>
      <c r="V62" s="193"/>
      <c r="W62" s="191"/>
      <c r="X62" s="192"/>
      <c r="Z62" s="193"/>
      <c r="AB62" s="192"/>
      <c r="AC62" s="191"/>
      <c r="AD62" s="192"/>
      <c r="AE62" s="192"/>
      <c r="AG62" s="194"/>
      <c r="AH62" s="191"/>
      <c r="AI62" s="193"/>
      <c r="AJ62" s="192"/>
      <c r="AM62" s="191"/>
      <c r="AN62" s="192"/>
      <c r="AO62" s="193"/>
      <c r="AP62" s="192"/>
      <c r="AQ62" s="192"/>
      <c r="AR62" s="192"/>
      <c r="AS62" s="191"/>
      <c r="AU62" s="191"/>
      <c r="AW62" s="191"/>
      <c r="AX62" s="192"/>
      <c r="AY62" s="193"/>
      <c r="AZ62" s="191"/>
      <c r="BA62" s="191"/>
    </row>
    <row r="63" spans="1:53" s="277" customFormat="1" x14ac:dyDescent="0.25">
      <c r="A63" s="68"/>
      <c r="B63" s="68"/>
      <c r="F63" s="81"/>
      <c r="G63" s="81"/>
      <c r="H63" s="184"/>
      <c r="I63" s="187"/>
      <c r="J63" s="187"/>
      <c r="K63" s="90"/>
      <c r="L63" s="187"/>
      <c r="M63" s="187"/>
      <c r="N63" s="187"/>
      <c r="O63" s="187"/>
      <c r="P63" s="188"/>
      <c r="Q63" s="189"/>
      <c r="R63" s="190"/>
      <c r="T63" s="191"/>
      <c r="U63" s="192"/>
      <c r="V63" s="193"/>
      <c r="W63" s="191"/>
      <c r="X63" s="192"/>
      <c r="Z63" s="193"/>
      <c r="AB63" s="192"/>
      <c r="AC63" s="191"/>
      <c r="AD63" s="192"/>
      <c r="AE63" s="192"/>
      <c r="AG63" s="194"/>
      <c r="AH63" s="191"/>
      <c r="AI63" s="193"/>
      <c r="AJ63" s="192"/>
      <c r="AM63" s="191"/>
      <c r="AN63" s="192"/>
      <c r="AO63" s="193"/>
      <c r="AP63" s="192"/>
      <c r="AQ63" s="192"/>
      <c r="AR63" s="192"/>
      <c r="AS63" s="191"/>
      <c r="AU63" s="191"/>
      <c r="AW63" s="191"/>
      <c r="AX63" s="192"/>
      <c r="AY63" s="193"/>
      <c r="AZ63" s="191"/>
      <c r="BA63" s="191"/>
    </row>
    <row r="64" spans="1:53" s="277" customFormat="1" x14ac:dyDescent="0.25">
      <c r="A64" s="68"/>
      <c r="B64" s="68"/>
      <c r="F64" s="81"/>
      <c r="G64" s="81"/>
      <c r="H64" s="184"/>
      <c r="I64" s="187"/>
      <c r="J64" s="187"/>
      <c r="K64" s="90"/>
      <c r="L64" s="187"/>
      <c r="M64" s="187"/>
      <c r="N64" s="187"/>
      <c r="O64" s="187"/>
      <c r="P64" s="188"/>
      <c r="Q64" s="189"/>
      <c r="R64" s="190"/>
      <c r="T64" s="191"/>
      <c r="U64" s="192"/>
      <c r="V64" s="193"/>
      <c r="W64" s="191"/>
      <c r="X64" s="192"/>
      <c r="Z64" s="193"/>
      <c r="AB64" s="192"/>
      <c r="AC64" s="191"/>
      <c r="AD64" s="192"/>
      <c r="AE64" s="192"/>
      <c r="AG64" s="194"/>
      <c r="AH64" s="191"/>
      <c r="AI64" s="193"/>
      <c r="AJ64" s="192"/>
      <c r="AM64" s="191"/>
      <c r="AN64" s="192"/>
      <c r="AO64" s="193"/>
      <c r="AP64" s="192"/>
      <c r="AQ64" s="192"/>
      <c r="AR64" s="192"/>
      <c r="AS64" s="191"/>
      <c r="AU64" s="191"/>
      <c r="AW64" s="191"/>
      <c r="AX64" s="192"/>
      <c r="AY64" s="193"/>
      <c r="AZ64" s="191"/>
      <c r="BA64" s="191"/>
    </row>
    <row r="65" spans="1:53" s="277" customFormat="1" x14ac:dyDescent="0.25">
      <c r="A65" s="68"/>
      <c r="B65" s="68"/>
      <c r="F65" s="81"/>
      <c r="G65" s="81"/>
      <c r="H65" s="184"/>
      <c r="I65" s="187"/>
      <c r="J65" s="187"/>
      <c r="K65" s="90"/>
      <c r="L65" s="187"/>
      <c r="M65" s="187"/>
      <c r="N65" s="187"/>
      <c r="O65" s="187"/>
      <c r="P65" s="188"/>
      <c r="Q65" s="189"/>
      <c r="R65" s="190"/>
      <c r="T65" s="191"/>
      <c r="U65" s="192"/>
      <c r="V65" s="193"/>
      <c r="W65" s="191"/>
      <c r="X65" s="192"/>
      <c r="Z65" s="193"/>
      <c r="AB65" s="192"/>
      <c r="AC65" s="191"/>
      <c r="AD65" s="192"/>
      <c r="AE65" s="192"/>
      <c r="AG65" s="194"/>
      <c r="AH65" s="191"/>
      <c r="AI65" s="193"/>
      <c r="AJ65" s="192"/>
      <c r="AM65" s="191"/>
      <c r="AN65" s="192"/>
      <c r="AO65" s="193"/>
      <c r="AP65" s="192"/>
      <c r="AQ65" s="192"/>
      <c r="AR65" s="192"/>
      <c r="AS65" s="191"/>
      <c r="AU65" s="191"/>
      <c r="AW65" s="191"/>
      <c r="AX65" s="192"/>
      <c r="AY65" s="193"/>
      <c r="AZ65" s="191"/>
      <c r="BA65" s="191"/>
    </row>
    <row r="66" spans="1:53" s="277" customFormat="1" x14ac:dyDescent="0.25">
      <c r="A66" s="68"/>
      <c r="B66" s="68"/>
      <c r="F66" s="81"/>
      <c r="G66" s="81"/>
      <c r="H66" s="184"/>
      <c r="I66" s="187"/>
      <c r="J66" s="187"/>
      <c r="K66" s="90"/>
      <c r="L66" s="187"/>
      <c r="M66" s="187"/>
      <c r="N66" s="187"/>
      <c r="O66" s="187"/>
      <c r="P66" s="188"/>
      <c r="Q66" s="189"/>
      <c r="R66" s="190"/>
      <c r="T66" s="191"/>
      <c r="U66" s="192"/>
      <c r="V66" s="193"/>
      <c r="W66" s="191"/>
      <c r="X66" s="192"/>
      <c r="Z66" s="193"/>
      <c r="AB66" s="192"/>
      <c r="AC66" s="191"/>
      <c r="AD66" s="192"/>
      <c r="AE66" s="192"/>
      <c r="AG66" s="194"/>
      <c r="AH66" s="191"/>
      <c r="AI66" s="193"/>
      <c r="AJ66" s="192"/>
      <c r="AM66" s="191"/>
      <c r="AN66" s="192"/>
      <c r="AO66" s="193"/>
      <c r="AP66" s="192"/>
      <c r="AQ66" s="192"/>
      <c r="AR66" s="192"/>
      <c r="AS66" s="191"/>
      <c r="AU66" s="191"/>
      <c r="AW66" s="191"/>
      <c r="AX66" s="192"/>
      <c r="AY66" s="193"/>
      <c r="AZ66" s="191"/>
      <c r="BA66" s="191"/>
    </row>
    <row r="67" spans="1:53" s="277" customFormat="1" x14ac:dyDescent="0.25">
      <c r="A67" s="68"/>
      <c r="B67" s="68"/>
      <c r="F67" s="81"/>
      <c r="G67" s="81"/>
      <c r="H67" s="184"/>
      <c r="I67" s="187"/>
      <c r="J67" s="187"/>
      <c r="K67" s="90"/>
      <c r="L67" s="187"/>
      <c r="M67" s="187"/>
      <c r="N67" s="187"/>
      <c r="O67" s="187"/>
      <c r="P67" s="188"/>
      <c r="Q67" s="189"/>
      <c r="R67" s="190"/>
      <c r="T67" s="191"/>
      <c r="U67" s="192"/>
      <c r="V67" s="193"/>
      <c r="W67" s="191"/>
      <c r="X67" s="192"/>
      <c r="Z67" s="193"/>
      <c r="AB67" s="192"/>
      <c r="AC67" s="191"/>
      <c r="AD67" s="192"/>
      <c r="AE67" s="192"/>
      <c r="AG67" s="194"/>
      <c r="AH67" s="191"/>
      <c r="AI67" s="193"/>
      <c r="AJ67" s="192"/>
      <c r="AM67" s="191"/>
      <c r="AN67" s="192"/>
      <c r="AO67" s="193"/>
      <c r="AP67" s="192"/>
      <c r="AQ67" s="192"/>
      <c r="AR67" s="192"/>
      <c r="AS67" s="191"/>
      <c r="AU67" s="191"/>
      <c r="AW67" s="191"/>
      <c r="AX67" s="192"/>
      <c r="AY67" s="193"/>
      <c r="AZ67" s="191"/>
      <c r="BA67" s="191"/>
    </row>
    <row r="68" spans="1:53" s="277" customFormat="1" x14ac:dyDescent="0.25">
      <c r="A68" s="68"/>
      <c r="B68" s="68"/>
      <c r="F68" s="81"/>
      <c r="G68" s="81"/>
      <c r="H68" s="184"/>
      <c r="I68" s="187"/>
      <c r="J68" s="187"/>
      <c r="K68" s="90"/>
      <c r="L68" s="187"/>
      <c r="M68" s="187"/>
      <c r="N68" s="187"/>
      <c r="O68" s="187"/>
      <c r="P68" s="188"/>
      <c r="Q68" s="189"/>
      <c r="R68" s="190"/>
      <c r="T68" s="191"/>
      <c r="U68" s="192"/>
      <c r="V68" s="193"/>
      <c r="W68" s="191"/>
      <c r="X68" s="192"/>
      <c r="Z68" s="193"/>
      <c r="AB68" s="192"/>
      <c r="AC68" s="191"/>
      <c r="AD68" s="192"/>
      <c r="AE68" s="192"/>
      <c r="AG68" s="194"/>
      <c r="AH68" s="191"/>
      <c r="AI68" s="193"/>
      <c r="AJ68" s="192"/>
      <c r="AM68" s="191"/>
      <c r="AN68" s="192"/>
      <c r="AO68" s="193"/>
      <c r="AP68" s="192"/>
      <c r="AQ68" s="192"/>
      <c r="AR68" s="192"/>
      <c r="AS68" s="191"/>
      <c r="AU68" s="191"/>
      <c r="AW68" s="191"/>
      <c r="AX68" s="192"/>
      <c r="AY68" s="193"/>
      <c r="AZ68" s="191"/>
      <c r="BA68" s="191"/>
    </row>
    <row r="69" spans="1:53" x14ac:dyDescent="0.25">
      <c r="A69" s="68"/>
      <c r="B69" s="68"/>
      <c r="C69" s="277"/>
      <c r="D69" s="277"/>
      <c r="E69" s="277"/>
      <c r="F69" s="81"/>
      <c r="G69" s="81"/>
      <c r="H69" s="184"/>
      <c r="I69" s="187"/>
      <c r="J69" s="187"/>
      <c r="L69" s="187"/>
      <c r="M69" s="187"/>
      <c r="N69" s="187"/>
      <c r="O69" s="187"/>
      <c r="P69" s="188"/>
      <c r="Q69" s="189"/>
      <c r="R69" s="190"/>
      <c r="S69" s="277"/>
      <c r="T69" s="191"/>
      <c r="U69" s="192"/>
      <c r="V69" s="193"/>
      <c r="W69" s="191"/>
      <c r="X69" s="192"/>
      <c r="Y69" s="277"/>
      <c r="Z69" s="193"/>
      <c r="AA69" s="277"/>
      <c r="AB69" s="192"/>
      <c r="AC69" s="191"/>
      <c r="AD69" s="192"/>
      <c r="AE69" s="192"/>
      <c r="AF69" s="277"/>
      <c r="AG69" s="194"/>
      <c r="AH69" s="191"/>
      <c r="AI69" s="193"/>
      <c r="AJ69" s="192"/>
      <c r="AK69" s="277"/>
      <c r="AL69" s="277"/>
      <c r="AM69" s="191"/>
      <c r="AN69" s="192"/>
      <c r="AO69" s="193"/>
      <c r="AP69" s="192"/>
      <c r="AQ69" s="192"/>
      <c r="AR69" s="192"/>
      <c r="AS69" s="191"/>
      <c r="AT69" s="277"/>
      <c r="AU69" s="191"/>
      <c r="AV69" s="277"/>
      <c r="AW69" s="191"/>
      <c r="AX69" s="192"/>
      <c r="AY69" s="193"/>
      <c r="AZ69" s="191"/>
      <c r="BA69" s="191"/>
    </row>
    <row r="70" spans="1:53" x14ac:dyDescent="0.25">
      <c r="A70" s="68"/>
      <c r="B70" s="68"/>
      <c r="C70" s="277"/>
      <c r="D70" s="277"/>
      <c r="E70" s="277"/>
      <c r="F70" s="81"/>
      <c r="G70" s="81"/>
      <c r="H70" s="184"/>
      <c r="I70" s="187"/>
      <c r="J70" s="187"/>
      <c r="L70" s="187"/>
      <c r="M70" s="187"/>
      <c r="N70" s="187"/>
      <c r="O70" s="187"/>
      <c r="P70" s="188"/>
      <c r="Q70" s="189"/>
      <c r="R70" s="190"/>
      <c r="S70" s="277"/>
      <c r="T70" s="191"/>
      <c r="U70" s="192"/>
      <c r="V70" s="193"/>
      <c r="W70" s="191"/>
      <c r="X70" s="192"/>
      <c r="Y70" s="277"/>
      <c r="Z70" s="193"/>
      <c r="AA70" s="277"/>
      <c r="AB70" s="192"/>
      <c r="AC70" s="191"/>
      <c r="AD70" s="192"/>
      <c r="AE70" s="192"/>
      <c r="AF70" s="277"/>
      <c r="AG70" s="194"/>
      <c r="AH70" s="191"/>
      <c r="AI70" s="193"/>
      <c r="AJ70" s="192"/>
      <c r="AK70" s="277"/>
      <c r="AL70" s="277"/>
      <c r="AM70" s="191"/>
      <c r="AN70" s="192"/>
      <c r="AO70" s="193"/>
      <c r="AP70" s="192"/>
      <c r="AQ70" s="192"/>
      <c r="AR70" s="192"/>
      <c r="AS70" s="191"/>
      <c r="AT70" s="277"/>
      <c r="AU70" s="191"/>
      <c r="AV70" s="277"/>
      <c r="AW70" s="191"/>
      <c r="AX70" s="192"/>
      <c r="AY70" s="193"/>
      <c r="AZ70" s="191"/>
      <c r="BA70" s="191"/>
    </row>
    <row r="71" spans="1:53" x14ac:dyDescent="0.25">
      <c r="A71" s="68"/>
      <c r="B71" s="68"/>
      <c r="C71" s="277"/>
      <c r="D71" s="277"/>
      <c r="E71" s="277"/>
      <c r="F71" s="81"/>
      <c r="G71" s="81"/>
      <c r="H71" s="184"/>
      <c r="I71" s="187"/>
      <c r="J71" s="187"/>
      <c r="L71" s="187"/>
      <c r="M71" s="187"/>
      <c r="N71" s="187"/>
      <c r="O71" s="187"/>
      <c r="P71" s="188"/>
      <c r="Q71" s="189"/>
      <c r="R71" s="190"/>
      <c r="S71" s="277"/>
      <c r="T71" s="191"/>
      <c r="U71" s="192"/>
      <c r="V71" s="193"/>
      <c r="W71" s="191"/>
      <c r="X71" s="192"/>
      <c r="Y71" s="277"/>
      <c r="Z71" s="193"/>
      <c r="AA71" s="277"/>
      <c r="AB71" s="192"/>
      <c r="AC71" s="191"/>
      <c r="AD71" s="192"/>
      <c r="AE71" s="192"/>
      <c r="AF71" s="277"/>
      <c r="AG71" s="194"/>
      <c r="AH71" s="191"/>
      <c r="AI71" s="193"/>
      <c r="AJ71" s="192"/>
      <c r="AK71" s="277"/>
      <c r="AL71" s="277"/>
      <c r="AM71" s="191"/>
      <c r="AN71" s="192"/>
      <c r="AO71" s="193"/>
      <c r="AP71" s="192"/>
      <c r="AQ71" s="192"/>
      <c r="AR71" s="192"/>
      <c r="AS71" s="191"/>
      <c r="AT71" s="277"/>
      <c r="AU71" s="191"/>
      <c r="AV71" s="277"/>
      <c r="AW71" s="191"/>
      <c r="AX71" s="192"/>
      <c r="AY71" s="193"/>
      <c r="AZ71" s="191"/>
      <c r="BA71" s="191"/>
    </row>
    <row r="72" spans="1:53" x14ac:dyDescent="0.25">
      <c r="A72" s="68"/>
      <c r="B72" s="68"/>
      <c r="C72" s="277"/>
      <c r="D72" s="277"/>
      <c r="E72" s="277"/>
      <c r="F72" s="81"/>
      <c r="G72" s="81"/>
      <c r="H72" s="184"/>
      <c r="I72" s="187"/>
      <c r="J72" s="187"/>
      <c r="L72" s="187"/>
      <c r="M72" s="187"/>
      <c r="N72" s="187"/>
      <c r="O72" s="187"/>
      <c r="P72" s="188"/>
      <c r="Q72" s="189"/>
      <c r="R72" s="190"/>
      <c r="S72" s="277"/>
      <c r="T72" s="191"/>
      <c r="U72" s="192"/>
      <c r="V72" s="193"/>
      <c r="W72" s="191"/>
      <c r="X72" s="192"/>
      <c r="Y72" s="277"/>
      <c r="Z72" s="193"/>
      <c r="AA72" s="277"/>
      <c r="AB72" s="192"/>
      <c r="AC72" s="191"/>
      <c r="AD72" s="192"/>
      <c r="AE72" s="192"/>
      <c r="AF72" s="277"/>
      <c r="AG72" s="194"/>
      <c r="AH72" s="191"/>
      <c r="AI72" s="193"/>
      <c r="AJ72" s="192"/>
      <c r="AK72" s="277"/>
      <c r="AL72" s="277"/>
      <c r="AM72" s="191"/>
      <c r="AN72" s="192"/>
      <c r="AO72" s="193"/>
      <c r="AP72" s="192"/>
      <c r="AQ72" s="192"/>
      <c r="AR72" s="192"/>
      <c r="AS72" s="191"/>
      <c r="AT72" s="277"/>
      <c r="AU72" s="191"/>
      <c r="AV72" s="277"/>
      <c r="AW72" s="191"/>
      <c r="AX72" s="192"/>
      <c r="AY72" s="193"/>
      <c r="AZ72" s="191"/>
      <c r="BA72" s="191"/>
    </row>
    <row r="73" spans="1:53" x14ac:dyDescent="0.25">
      <c r="A73" s="68"/>
      <c r="B73" s="68"/>
      <c r="C73" s="277"/>
      <c r="D73" s="277"/>
      <c r="E73" s="277"/>
      <c r="F73" s="81"/>
      <c r="G73" s="81"/>
      <c r="H73" s="184"/>
      <c r="I73" s="187"/>
      <c r="J73" s="187"/>
      <c r="L73" s="187"/>
      <c r="M73" s="187"/>
      <c r="N73" s="187"/>
      <c r="O73" s="187"/>
      <c r="P73" s="188"/>
      <c r="Q73" s="189"/>
      <c r="R73" s="190"/>
      <c r="S73" s="277"/>
      <c r="T73" s="191"/>
      <c r="U73" s="192"/>
      <c r="V73" s="193"/>
      <c r="W73" s="191"/>
      <c r="X73" s="192"/>
      <c r="Y73" s="277"/>
      <c r="Z73" s="193"/>
      <c r="AA73" s="277"/>
      <c r="AB73" s="192"/>
      <c r="AC73" s="191"/>
      <c r="AD73" s="192"/>
      <c r="AE73" s="192"/>
      <c r="AF73" s="277"/>
      <c r="AG73" s="194"/>
      <c r="AH73" s="191"/>
      <c r="AI73" s="193"/>
      <c r="AJ73" s="192"/>
      <c r="AK73" s="277"/>
      <c r="AL73" s="277"/>
      <c r="AM73" s="191"/>
      <c r="AN73" s="192"/>
      <c r="AO73" s="193"/>
      <c r="AP73" s="192"/>
      <c r="AQ73" s="192"/>
      <c r="AR73" s="192"/>
      <c r="AS73" s="191"/>
      <c r="AT73" s="277"/>
      <c r="AU73" s="191"/>
      <c r="AV73" s="277"/>
      <c r="AW73" s="191"/>
      <c r="AX73" s="192"/>
      <c r="AY73" s="193"/>
      <c r="AZ73" s="191"/>
      <c r="BA73" s="191"/>
    </row>
    <row r="74" spans="1:53" x14ac:dyDescent="0.25">
      <c r="A74" s="68"/>
      <c r="B74" s="68"/>
      <c r="C74" s="277"/>
      <c r="D74" s="277"/>
      <c r="E74" s="277"/>
      <c r="F74" s="81"/>
      <c r="G74" s="81"/>
      <c r="H74" s="184"/>
      <c r="I74" s="187"/>
      <c r="J74" s="187"/>
      <c r="L74" s="187"/>
      <c r="M74" s="187"/>
      <c r="N74" s="187"/>
      <c r="O74" s="187"/>
      <c r="P74" s="188"/>
      <c r="Q74" s="189"/>
      <c r="R74" s="190"/>
      <c r="S74" s="277"/>
      <c r="T74" s="191"/>
      <c r="U74" s="192"/>
      <c r="V74" s="193"/>
      <c r="W74" s="191"/>
      <c r="X74" s="192"/>
      <c r="Y74" s="277"/>
      <c r="Z74" s="193"/>
      <c r="AA74" s="277"/>
      <c r="AB74" s="192"/>
      <c r="AC74" s="191"/>
      <c r="AD74" s="192"/>
      <c r="AE74" s="192"/>
      <c r="AF74" s="277"/>
      <c r="AG74" s="194"/>
      <c r="AH74" s="191"/>
      <c r="AI74" s="193"/>
      <c r="AJ74" s="192"/>
      <c r="AK74" s="277"/>
      <c r="AL74" s="277"/>
      <c r="AM74" s="191"/>
      <c r="AN74" s="192"/>
      <c r="AO74" s="193"/>
      <c r="AP74" s="192"/>
      <c r="AQ74" s="192"/>
      <c r="AR74" s="192"/>
      <c r="AS74" s="191"/>
      <c r="AT74" s="277"/>
      <c r="AU74" s="191"/>
      <c r="AV74" s="277"/>
      <c r="AW74" s="191"/>
      <c r="AX74" s="192"/>
      <c r="AY74" s="193"/>
      <c r="AZ74" s="191"/>
      <c r="BA74" s="191"/>
    </row>
    <row r="75" spans="1:53" x14ac:dyDescent="0.25">
      <c r="A75" s="68"/>
      <c r="B75" s="68"/>
      <c r="C75" s="277"/>
      <c r="D75" s="277"/>
      <c r="E75" s="277"/>
      <c r="F75" s="81"/>
      <c r="G75" s="81"/>
      <c r="H75" s="184"/>
      <c r="I75" s="187"/>
      <c r="J75" s="187"/>
      <c r="L75" s="187"/>
      <c r="M75" s="187"/>
      <c r="N75" s="187"/>
      <c r="O75" s="187"/>
      <c r="P75" s="188"/>
      <c r="Q75" s="189"/>
      <c r="R75" s="190"/>
      <c r="S75" s="277"/>
      <c r="T75" s="191"/>
      <c r="U75" s="192"/>
      <c r="V75" s="193"/>
      <c r="W75" s="191"/>
      <c r="X75" s="192"/>
      <c r="Y75" s="277"/>
      <c r="Z75" s="193"/>
      <c r="AA75" s="277"/>
      <c r="AB75" s="192"/>
      <c r="AC75" s="191"/>
      <c r="AD75" s="192"/>
      <c r="AE75" s="192"/>
      <c r="AF75" s="277"/>
      <c r="AG75" s="194"/>
      <c r="AH75" s="191"/>
      <c r="AI75" s="193"/>
      <c r="AJ75" s="192"/>
      <c r="AK75" s="277"/>
      <c r="AL75" s="277"/>
      <c r="AM75" s="191"/>
      <c r="AN75" s="192"/>
      <c r="AO75" s="193"/>
      <c r="AP75" s="192"/>
      <c r="AQ75" s="192"/>
      <c r="AR75" s="192"/>
      <c r="AS75" s="191"/>
      <c r="AT75" s="277"/>
      <c r="AU75" s="191"/>
      <c r="AV75" s="277"/>
      <c r="AW75" s="191"/>
      <c r="AX75" s="192"/>
      <c r="AY75" s="193"/>
      <c r="AZ75" s="191"/>
      <c r="BA75" s="191"/>
    </row>
    <row r="76" spans="1:53" x14ac:dyDescent="0.25">
      <c r="A76" s="68"/>
      <c r="B76" s="68"/>
      <c r="C76" s="277"/>
      <c r="D76" s="277"/>
      <c r="E76" s="277"/>
      <c r="F76" s="81"/>
      <c r="G76" s="81"/>
      <c r="H76" s="184"/>
      <c r="I76" s="187"/>
      <c r="J76" s="187"/>
      <c r="L76" s="187"/>
      <c r="M76" s="187"/>
      <c r="N76" s="187"/>
      <c r="O76" s="187"/>
      <c r="P76" s="188"/>
      <c r="Q76" s="189"/>
      <c r="R76" s="190"/>
      <c r="S76" s="277"/>
      <c r="T76" s="191"/>
      <c r="U76" s="192"/>
      <c r="V76" s="193"/>
      <c r="W76" s="191"/>
      <c r="X76" s="192"/>
      <c r="Y76" s="277"/>
      <c r="Z76" s="193"/>
      <c r="AA76" s="277"/>
      <c r="AB76" s="192"/>
      <c r="AC76" s="191"/>
      <c r="AD76" s="192"/>
      <c r="AE76" s="192"/>
      <c r="AF76" s="277"/>
      <c r="AG76" s="194"/>
      <c r="AH76" s="191"/>
      <c r="AI76" s="193"/>
      <c r="AJ76" s="192"/>
      <c r="AK76" s="277"/>
      <c r="AL76" s="277"/>
      <c r="AM76" s="191"/>
      <c r="AN76" s="192"/>
      <c r="AO76" s="193"/>
      <c r="AP76" s="192"/>
      <c r="AQ76" s="192"/>
      <c r="AR76" s="192"/>
      <c r="AS76" s="191"/>
      <c r="AT76" s="277"/>
      <c r="AU76" s="191"/>
      <c r="AV76" s="277"/>
      <c r="AW76" s="191"/>
      <c r="AX76" s="192"/>
      <c r="AY76" s="193"/>
      <c r="AZ76" s="191"/>
      <c r="BA76" s="191"/>
    </row>
    <row r="77" spans="1:53" x14ac:dyDescent="0.25">
      <c r="A77" s="68"/>
      <c r="B77" s="68"/>
      <c r="C77" s="277"/>
      <c r="D77" s="277"/>
      <c r="E77" s="277"/>
      <c r="F77" s="81"/>
      <c r="G77" s="81"/>
      <c r="H77" s="184"/>
      <c r="I77" s="187"/>
      <c r="J77" s="187"/>
      <c r="L77" s="187"/>
      <c r="M77" s="187"/>
      <c r="N77" s="187"/>
      <c r="O77" s="187"/>
      <c r="P77" s="188"/>
      <c r="Q77" s="189"/>
      <c r="R77" s="190"/>
      <c r="S77" s="277"/>
      <c r="T77" s="191"/>
      <c r="U77" s="192"/>
      <c r="V77" s="193"/>
      <c r="W77" s="191"/>
      <c r="X77" s="192"/>
      <c r="Y77" s="277"/>
      <c r="Z77" s="193"/>
      <c r="AA77" s="277"/>
      <c r="AB77" s="192"/>
      <c r="AC77" s="191"/>
      <c r="AD77" s="192"/>
      <c r="AE77" s="192"/>
      <c r="AF77" s="277"/>
      <c r="AG77" s="194"/>
      <c r="AH77" s="191"/>
      <c r="AI77" s="193"/>
      <c r="AJ77" s="192"/>
      <c r="AK77" s="277"/>
      <c r="AL77" s="277"/>
      <c r="AM77" s="191"/>
      <c r="AN77" s="192"/>
      <c r="AO77" s="193"/>
      <c r="AP77" s="192"/>
      <c r="AQ77" s="192"/>
      <c r="AR77" s="192"/>
      <c r="AS77" s="191"/>
      <c r="AT77" s="277"/>
      <c r="AU77" s="191"/>
      <c r="AV77" s="277"/>
      <c r="AW77" s="191"/>
      <c r="AX77" s="192"/>
      <c r="AY77" s="193"/>
      <c r="AZ77" s="191"/>
      <c r="BA77" s="191"/>
    </row>
    <row r="78" spans="1:53" x14ac:dyDescent="0.25">
      <c r="A78" s="68"/>
      <c r="B78" s="68"/>
      <c r="C78" s="277"/>
      <c r="D78" s="277"/>
      <c r="E78" s="277"/>
      <c r="F78" s="81"/>
      <c r="G78" s="81"/>
      <c r="H78" s="184"/>
      <c r="I78" s="187"/>
      <c r="J78" s="187"/>
      <c r="L78" s="187"/>
      <c r="M78" s="187"/>
      <c r="N78" s="187"/>
      <c r="O78" s="187"/>
      <c r="P78" s="188"/>
      <c r="Q78" s="189"/>
      <c r="R78" s="190"/>
      <c r="S78" s="277"/>
      <c r="T78" s="191"/>
      <c r="U78" s="192"/>
      <c r="V78" s="193"/>
      <c r="W78" s="191"/>
      <c r="X78" s="192"/>
      <c r="Y78" s="277"/>
      <c r="Z78" s="193"/>
      <c r="AA78" s="277"/>
      <c r="AB78" s="192"/>
      <c r="AC78" s="191"/>
      <c r="AD78" s="192"/>
      <c r="AE78" s="192"/>
      <c r="AF78" s="277"/>
      <c r="AG78" s="194"/>
      <c r="AH78" s="191"/>
      <c r="AI78" s="193"/>
      <c r="AJ78" s="192"/>
      <c r="AK78" s="277"/>
      <c r="AL78" s="277"/>
      <c r="AM78" s="191"/>
      <c r="AN78" s="192"/>
      <c r="AO78" s="193"/>
      <c r="AP78" s="192"/>
      <c r="AQ78" s="192"/>
      <c r="AR78" s="192"/>
      <c r="AS78" s="191"/>
      <c r="AT78" s="277"/>
      <c r="AU78" s="191"/>
      <c r="AV78" s="277"/>
      <c r="AW78" s="191"/>
      <c r="AX78" s="192"/>
      <c r="AY78" s="193"/>
      <c r="AZ78" s="191"/>
      <c r="BA78" s="191"/>
    </row>
    <row r="79" spans="1:53" x14ac:dyDescent="0.25">
      <c r="A79" s="68"/>
      <c r="B79" s="68"/>
      <c r="C79" s="277"/>
      <c r="D79" s="277"/>
      <c r="E79" s="277"/>
      <c r="F79" s="81"/>
      <c r="G79" s="81"/>
      <c r="H79" s="184"/>
      <c r="I79" s="187"/>
      <c r="J79" s="187"/>
      <c r="L79" s="187"/>
      <c r="M79" s="187"/>
      <c r="N79" s="187"/>
      <c r="O79" s="187"/>
      <c r="P79" s="188"/>
      <c r="Q79" s="189"/>
      <c r="R79" s="190"/>
      <c r="S79" s="277"/>
      <c r="T79" s="191"/>
      <c r="U79" s="192"/>
      <c r="V79" s="193"/>
      <c r="W79" s="191"/>
      <c r="X79" s="192"/>
      <c r="Y79" s="277"/>
      <c r="Z79" s="193"/>
      <c r="AA79" s="277"/>
      <c r="AB79" s="192"/>
      <c r="AC79" s="191"/>
      <c r="AD79" s="192"/>
      <c r="AE79" s="192"/>
      <c r="AF79" s="277"/>
      <c r="AG79" s="194"/>
      <c r="AH79" s="191"/>
      <c r="AI79" s="193"/>
      <c r="AJ79" s="192"/>
      <c r="AK79" s="277"/>
      <c r="AL79" s="277"/>
      <c r="AM79" s="191"/>
      <c r="AN79" s="192"/>
      <c r="AO79" s="193"/>
      <c r="AP79" s="192"/>
      <c r="AQ79" s="192"/>
      <c r="AR79" s="192"/>
      <c r="AS79" s="191"/>
      <c r="AT79" s="277"/>
      <c r="AU79" s="191"/>
      <c r="AV79" s="277"/>
      <c r="AW79" s="191"/>
      <c r="AX79" s="192"/>
      <c r="AY79" s="193"/>
      <c r="AZ79" s="191"/>
      <c r="BA79" s="191"/>
    </row>
    <row r="80" spans="1:53" x14ac:dyDescent="0.25">
      <c r="A80" s="68"/>
      <c r="B80" s="68"/>
      <c r="C80" s="277"/>
      <c r="D80" s="277"/>
      <c r="E80" s="277"/>
      <c r="F80" s="81"/>
      <c r="G80" s="81"/>
      <c r="H80" s="184"/>
      <c r="I80" s="187"/>
      <c r="J80" s="187"/>
      <c r="L80" s="187"/>
      <c r="M80" s="187"/>
      <c r="N80" s="187"/>
      <c r="O80" s="187"/>
      <c r="P80" s="188"/>
      <c r="Q80" s="189"/>
      <c r="R80" s="190"/>
      <c r="S80" s="277"/>
      <c r="T80" s="191"/>
      <c r="U80" s="192"/>
      <c r="V80" s="193"/>
      <c r="W80" s="191"/>
      <c r="X80" s="192"/>
      <c r="Y80" s="277"/>
      <c r="Z80" s="193"/>
      <c r="AA80" s="277"/>
      <c r="AB80" s="192"/>
      <c r="AC80" s="191"/>
      <c r="AD80" s="192"/>
      <c r="AE80" s="192"/>
      <c r="AF80" s="277"/>
      <c r="AG80" s="194"/>
      <c r="AH80" s="191"/>
      <c r="AI80" s="193"/>
      <c r="AJ80" s="192"/>
      <c r="AK80" s="277"/>
      <c r="AL80" s="277"/>
      <c r="AM80" s="191"/>
      <c r="AN80" s="192"/>
      <c r="AO80" s="193"/>
      <c r="AP80" s="192"/>
      <c r="AQ80" s="192"/>
      <c r="AR80" s="192"/>
      <c r="AS80" s="191"/>
      <c r="AT80" s="277"/>
      <c r="AU80" s="191"/>
      <c r="AV80" s="277"/>
      <c r="AW80" s="191"/>
      <c r="AX80" s="192"/>
      <c r="AY80" s="193"/>
      <c r="AZ80" s="191"/>
      <c r="BA80" s="191"/>
    </row>
    <row r="81" spans="1:53" x14ac:dyDescent="0.25">
      <c r="A81" s="68"/>
      <c r="B81" s="68"/>
      <c r="C81" s="277"/>
      <c r="D81" s="277"/>
      <c r="E81" s="277"/>
      <c r="F81" s="81"/>
      <c r="G81" s="81"/>
      <c r="H81" s="184"/>
      <c r="I81" s="187"/>
      <c r="J81" s="187"/>
      <c r="L81" s="187"/>
      <c r="M81" s="187"/>
      <c r="N81" s="187"/>
      <c r="O81" s="187"/>
      <c r="P81" s="188"/>
      <c r="Q81" s="189"/>
      <c r="R81" s="190"/>
      <c r="S81" s="277"/>
      <c r="T81" s="191"/>
      <c r="U81" s="192"/>
      <c r="V81" s="193"/>
      <c r="W81" s="191"/>
      <c r="X81" s="192"/>
      <c r="Y81" s="277"/>
      <c r="Z81" s="193"/>
      <c r="AA81" s="277"/>
      <c r="AB81" s="192"/>
      <c r="AC81" s="191"/>
      <c r="AD81" s="192"/>
      <c r="AE81" s="192"/>
      <c r="AF81" s="277"/>
      <c r="AG81" s="194"/>
      <c r="AH81" s="191"/>
      <c r="AI81" s="193"/>
      <c r="AJ81" s="192"/>
      <c r="AK81" s="277"/>
      <c r="AL81" s="277"/>
      <c r="AM81" s="191"/>
      <c r="AN81" s="192"/>
      <c r="AO81" s="193"/>
      <c r="AP81" s="192"/>
      <c r="AQ81" s="192"/>
      <c r="AR81" s="192"/>
      <c r="AS81" s="191"/>
      <c r="AT81" s="277"/>
      <c r="AU81" s="191"/>
      <c r="AV81" s="277"/>
      <c r="AW81" s="191"/>
      <c r="AX81" s="192"/>
      <c r="AY81" s="193"/>
      <c r="AZ81" s="191"/>
      <c r="BA81" s="191"/>
    </row>
    <row r="82" spans="1:53" x14ac:dyDescent="0.25">
      <c r="A82" s="68"/>
      <c r="B82" s="68"/>
      <c r="C82" s="277"/>
      <c r="D82" s="277"/>
      <c r="E82" s="277"/>
      <c r="F82" s="81"/>
      <c r="G82" s="81"/>
      <c r="H82" s="184"/>
      <c r="I82" s="187"/>
      <c r="J82" s="187"/>
      <c r="L82" s="187"/>
      <c r="M82" s="187"/>
      <c r="N82" s="187"/>
      <c r="O82" s="187"/>
      <c r="P82" s="188"/>
      <c r="Q82" s="189"/>
      <c r="R82" s="190"/>
      <c r="S82" s="277"/>
      <c r="T82" s="191"/>
      <c r="U82" s="192"/>
      <c r="V82" s="193"/>
      <c r="W82" s="191"/>
      <c r="X82" s="192"/>
      <c r="Y82" s="277"/>
      <c r="Z82" s="193"/>
      <c r="AA82" s="277"/>
      <c r="AB82" s="192"/>
      <c r="AC82" s="191"/>
      <c r="AD82" s="192"/>
      <c r="AE82" s="192"/>
      <c r="AF82" s="277"/>
      <c r="AG82" s="194"/>
      <c r="AH82" s="191"/>
      <c r="AI82" s="193"/>
      <c r="AJ82" s="192"/>
      <c r="AK82" s="277"/>
      <c r="AL82" s="277"/>
      <c r="AM82" s="191"/>
      <c r="AN82" s="192"/>
      <c r="AO82" s="193"/>
      <c r="AP82" s="192"/>
      <c r="AQ82" s="192"/>
      <c r="AR82" s="192"/>
      <c r="AS82" s="191"/>
      <c r="AT82" s="277"/>
      <c r="AU82" s="191"/>
      <c r="AV82" s="277"/>
      <c r="AW82" s="191"/>
      <c r="AX82" s="192"/>
      <c r="AY82" s="193"/>
      <c r="AZ82" s="191"/>
      <c r="BA82" s="191"/>
    </row>
  </sheetData>
  <conditionalFormatting sqref="H1:H1048576">
    <cfRule type="expression" dxfId="80" priority="1">
      <formula>"AND([@Cat]=""3M"",[@[Total Upgrade Points]]=50)"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[1]Teams!#REF!</xm:f>
          </x14:formula1>
          <xm:sqref>E88:E1048576</xm:sqref>
        </x14:dataValidation>
        <x14:dataValidation type="list" allowBlank="1" showInputMessage="1" showErrorMessage="1">
          <x14:formula1>
            <xm:f>Teams!$A$1</xm:f>
          </x14:formula1>
          <xm:sqref>E1</xm:sqref>
        </x14:dataValidation>
        <x14:dataValidation type="list" allowBlank="1" showInputMessage="1" showErrorMessage="1">
          <x14:formula1>
            <xm:f>Teams!$A:$A</xm:f>
          </x14:formula1>
          <xm:sqref>E2:E87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D2" sqref="D2"/>
    </sheetView>
  </sheetViews>
  <sheetFormatPr defaultRowHeight="15" x14ac:dyDescent="0.25"/>
  <cols>
    <col min="1" max="1" width="30.140625" customWidth="1"/>
    <col min="3" max="3" width="13" customWidth="1"/>
    <col min="4" max="12" width="4.28515625" customWidth="1"/>
  </cols>
  <sheetData>
    <row r="1" spans="1:12" s="268" customFormat="1" ht="30.75" customHeight="1" x14ac:dyDescent="0.25">
      <c r="A1" s="269" t="s">
        <v>827</v>
      </c>
      <c r="B1" s="270" t="s">
        <v>5</v>
      </c>
      <c r="C1" s="270" t="s">
        <v>828</v>
      </c>
      <c r="D1" s="270" t="s">
        <v>71</v>
      </c>
      <c r="E1" s="270" t="s">
        <v>269</v>
      </c>
      <c r="F1" s="270" t="s">
        <v>422</v>
      </c>
      <c r="G1" s="270" t="s">
        <v>627</v>
      </c>
      <c r="H1" s="270" t="s">
        <v>52</v>
      </c>
      <c r="I1" s="270" t="s">
        <v>223</v>
      </c>
      <c r="J1" s="270" t="s">
        <v>391</v>
      </c>
      <c r="K1" s="270" t="s">
        <v>549</v>
      </c>
      <c r="L1" s="271" t="s">
        <v>765</v>
      </c>
    </row>
    <row r="2" spans="1:12" x14ac:dyDescent="0.25">
      <c r="A2" s="272" t="s">
        <v>446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273"/>
    </row>
    <row r="3" spans="1:12" x14ac:dyDescent="0.25">
      <c r="A3" s="274" t="s">
        <v>154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273"/>
    </row>
    <row r="4" spans="1:12" x14ac:dyDescent="0.25">
      <c r="A4" s="272" t="s">
        <v>537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273"/>
    </row>
    <row r="5" spans="1:12" x14ac:dyDescent="0.25">
      <c r="A5" s="274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73"/>
    </row>
    <row r="6" spans="1:12" x14ac:dyDescent="0.25">
      <c r="A6" s="272" t="s">
        <v>286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273"/>
    </row>
    <row r="7" spans="1:12" x14ac:dyDescent="0.25">
      <c r="A7" s="274" t="s">
        <v>491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273"/>
    </row>
    <row r="8" spans="1:12" x14ac:dyDescent="0.25">
      <c r="A8" s="272" t="s">
        <v>396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273"/>
    </row>
    <row r="9" spans="1:12" x14ac:dyDescent="0.25">
      <c r="A9" s="274" t="s">
        <v>367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273"/>
    </row>
    <row r="10" spans="1:12" x14ac:dyDescent="0.25">
      <c r="A10" s="272" t="s">
        <v>64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273"/>
    </row>
    <row r="11" spans="1:12" x14ac:dyDescent="0.25">
      <c r="A11" s="274" t="s">
        <v>300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273"/>
    </row>
    <row r="12" spans="1:12" x14ac:dyDescent="0.25">
      <c r="A12" s="272" t="s">
        <v>330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273"/>
    </row>
    <row r="13" spans="1:12" x14ac:dyDescent="0.25">
      <c r="A13" s="274" t="s">
        <v>233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273"/>
    </row>
    <row r="14" spans="1:12" x14ac:dyDescent="0.25">
      <c r="A14" s="272" t="s">
        <v>681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273"/>
    </row>
    <row r="15" spans="1:12" x14ac:dyDescent="0.25">
      <c r="A15" s="274" t="s">
        <v>104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273"/>
    </row>
    <row r="16" spans="1:12" x14ac:dyDescent="0.25">
      <c r="A16" s="272" t="s">
        <v>148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273"/>
    </row>
    <row r="17" spans="1:12" x14ac:dyDescent="0.25">
      <c r="A17" s="274" t="s">
        <v>332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273"/>
    </row>
    <row r="18" spans="1:12" x14ac:dyDescent="0.25">
      <c r="A18" s="274" t="s">
        <v>626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273"/>
    </row>
    <row r="19" spans="1:12" x14ac:dyDescent="0.25">
      <c r="A19" s="272" t="s">
        <v>114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273"/>
    </row>
    <row r="20" spans="1:12" x14ac:dyDescent="0.25">
      <c r="A20" s="274" t="s">
        <v>573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273"/>
    </row>
    <row r="21" spans="1:12" x14ac:dyDescent="0.25">
      <c r="A21" s="272" t="s">
        <v>663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273"/>
    </row>
    <row r="22" spans="1:12" x14ac:dyDescent="0.25">
      <c r="A22" s="274" t="s">
        <v>517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273"/>
    </row>
    <row r="23" spans="1:12" x14ac:dyDescent="0.25">
      <c r="A23" s="272" t="s">
        <v>138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273"/>
    </row>
    <row r="24" spans="1:12" x14ac:dyDescent="0.25">
      <c r="A24" s="274" t="s">
        <v>111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273"/>
    </row>
    <row r="25" spans="1:12" x14ac:dyDescent="0.25">
      <c r="A25" s="272" t="s">
        <v>192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273"/>
    </row>
    <row r="26" spans="1:12" x14ac:dyDescent="0.25">
      <c r="A26" s="274" t="s">
        <v>284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273"/>
    </row>
    <row r="27" spans="1:12" x14ac:dyDescent="0.25">
      <c r="A27" s="272" t="s">
        <v>798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273"/>
    </row>
    <row r="28" spans="1:12" x14ac:dyDescent="0.25">
      <c r="A28" s="274" t="s">
        <v>89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273"/>
    </row>
    <row r="29" spans="1:12" x14ac:dyDescent="0.25">
      <c r="A29" s="272" t="s">
        <v>719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273"/>
    </row>
    <row r="30" spans="1:12" x14ac:dyDescent="0.25">
      <c r="A30" s="274" t="s">
        <v>123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273"/>
    </row>
    <row r="31" spans="1:12" x14ac:dyDescent="0.25">
      <c r="A31" s="272" t="s">
        <v>265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273"/>
    </row>
    <row r="32" spans="1:12" x14ac:dyDescent="0.25">
      <c r="A32" s="274" t="s">
        <v>584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273"/>
    </row>
    <row r="33" spans="1:12" x14ac:dyDescent="0.25">
      <c r="A33" s="272" t="s">
        <v>401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273"/>
    </row>
    <row r="34" spans="1:12" x14ac:dyDescent="0.25">
      <c r="A34" s="274" t="s">
        <v>334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273"/>
    </row>
    <row r="35" spans="1:12" x14ac:dyDescent="0.25">
      <c r="A35" s="272" t="s">
        <v>313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273"/>
    </row>
    <row r="36" spans="1:12" x14ac:dyDescent="0.25">
      <c r="A36" s="274" t="s">
        <v>691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273"/>
    </row>
    <row r="37" spans="1:12" x14ac:dyDescent="0.25">
      <c r="A37" s="272" t="s">
        <v>630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273"/>
    </row>
    <row r="38" spans="1:12" x14ac:dyDescent="0.25">
      <c r="A38" s="274" t="s">
        <v>107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273"/>
    </row>
    <row r="39" spans="1:12" x14ac:dyDescent="0.25">
      <c r="A39" s="272" t="s">
        <v>736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273"/>
    </row>
    <row r="40" spans="1:12" x14ac:dyDescent="0.25">
      <c r="A40" s="274" t="s">
        <v>126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273"/>
    </row>
    <row r="41" spans="1:12" x14ac:dyDescent="0.25">
      <c r="A41" s="272" t="s">
        <v>489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273"/>
    </row>
    <row r="42" spans="1:12" x14ac:dyDescent="0.25">
      <c r="A42" s="274" t="s">
        <v>460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273"/>
    </row>
    <row r="43" spans="1:12" x14ac:dyDescent="0.25">
      <c r="A43" s="272" t="s">
        <v>633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273"/>
    </row>
    <row r="44" spans="1:12" x14ac:dyDescent="0.25">
      <c r="A44" s="274" t="s">
        <v>729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273"/>
    </row>
    <row r="45" spans="1:12" x14ac:dyDescent="0.25">
      <c r="A45" s="272" t="s">
        <v>67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273"/>
    </row>
    <row r="46" spans="1:12" x14ac:dyDescent="0.25">
      <c r="A46" s="274" t="s">
        <v>183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273"/>
    </row>
    <row r="47" spans="1:12" x14ac:dyDescent="0.25">
      <c r="A47" s="272" t="s">
        <v>159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273"/>
    </row>
    <row r="48" spans="1:12" x14ac:dyDescent="0.25">
      <c r="A48" s="274" t="s">
        <v>258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273"/>
    </row>
    <row r="49" spans="1:12" x14ac:dyDescent="0.25">
      <c r="A49" s="272" t="s">
        <v>141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273"/>
    </row>
    <row r="50" spans="1:12" x14ac:dyDescent="0.25">
      <c r="A50" s="274" t="s">
        <v>84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273"/>
    </row>
    <row r="51" spans="1:12" x14ac:dyDescent="0.25">
      <c r="A51" s="272" t="s">
        <v>255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273"/>
    </row>
    <row r="52" spans="1:12" x14ac:dyDescent="0.25">
      <c r="A52" s="274" t="s">
        <v>230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273"/>
    </row>
    <row r="53" spans="1:12" x14ac:dyDescent="0.25">
      <c r="A53" s="272" t="s">
        <v>589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273"/>
    </row>
    <row r="54" spans="1:12" x14ac:dyDescent="0.25">
      <c r="A54" s="274" t="s">
        <v>75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273"/>
    </row>
    <row r="55" spans="1:12" x14ac:dyDescent="0.25">
      <c r="A55" s="272" t="s">
        <v>96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273"/>
    </row>
    <row r="56" spans="1:12" x14ac:dyDescent="0.25">
      <c r="A56" s="274" t="s">
        <v>61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273"/>
    </row>
    <row r="57" spans="1:12" x14ac:dyDescent="0.25">
      <c r="A57" s="272" t="s">
        <v>99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273"/>
    </row>
    <row r="58" spans="1:12" x14ac:dyDescent="0.25">
      <c r="A58" s="274" t="s">
        <v>360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273"/>
    </row>
    <row r="59" spans="1:12" x14ac:dyDescent="0.25">
      <c r="A59" s="276" t="s">
        <v>56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275"/>
    </row>
  </sheetData>
  <sortState ref="A2:L59">
    <sortCondition ref="A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1"/>
  <sheetViews>
    <sheetView zoomScale="80" zoomScaleNormal="80" workbookViewId="0">
      <pane ySplit="1" topLeftCell="A78" activePane="bottomLeft" state="frozen"/>
      <selection pane="bottomLeft" activeCell="AQ81" sqref="AQ81"/>
    </sheetView>
  </sheetViews>
  <sheetFormatPr defaultRowHeight="15" x14ac:dyDescent="0.25"/>
  <cols>
    <col min="1" max="1" width="22" customWidth="1"/>
    <col min="2" max="2" width="12.7109375" customWidth="1"/>
    <col min="3" max="3" width="15" customWidth="1"/>
    <col min="4" max="4" width="12.85546875" customWidth="1"/>
    <col min="5" max="5" width="36.85546875" customWidth="1"/>
    <col min="6" max="6" width="12.85546875" style="268" customWidth="1"/>
    <col min="7" max="7" width="5.28515625" customWidth="1"/>
    <col min="8" max="52" width="3.7109375" customWidth="1"/>
  </cols>
  <sheetData>
    <row r="1" spans="1:52" ht="230.25" x14ac:dyDescent="0.25">
      <c r="A1" s="246" t="s">
        <v>824</v>
      </c>
      <c r="B1" s="246" t="s">
        <v>825</v>
      </c>
      <c r="C1" s="246" t="s">
        <v>2</v>
      </c>
      <c r="D1" s="246" t="s">
        <v>3</v>
      </c>
      <c r="E1" s="246" t="s">
        <v>4</v>
      </c>
      <c r="F1" s="247" t="s">
        <v>826</v>
      </c>
      <c r="G1" s="248" t="s">
        <v>6</v>
      </c>
      <c r="H1" s="249" t="s">
        <v>7</v>
      </c>
      <c r="I1" s="250" t="s">
        <v>8</v>
      </c>
      <c r="J1" s="251" t="s">
        <v>9</v>
      </c>
      <c r="K1" s="252" t="s">
        <v>10</v>
      </c>
      <c r="L1" s="253" t="s">
        <v>11</v>
      </c>
      <c r="M1" s="250" t="s">
        <v>12</v>
      </c>
      <c r="N1" s="254" t="s">
        <v>13</v>
      </c>
      <c r="O1" s="255" t="s">
        <v>14</v>
      </c>
      <c r="P1" s="256" t="s">
        <v>15</v>
      </c>
      <c r="Q1" s="257" t="s">
        <v>16</v>
      </c>
      <c r="R1" s="258" t="s">
        <v>17</v>
      </c>
      <c r="S1" s="259" t="s">
        <v>18</v>
      </c>
      <c r="T1" s="260" t="s">
        <v>19</v>
      </c>
      <c r="U1" s="261" t="s">
        <v>20</v>
      </c>
      <c r="V1" s="262" t="s">
        <v>21</v>
      </c>
      <c r="W1" s="263" t="s">
        <v>22</v>
      </c>
      <c r="X1" s="261" t="s">
        <v>23</v>
      </c>
      <c r="Y1" s="260" t="s">
        <v>24</v>
      </c>
      <c r="Z1" s="261" t="s">
        <v>25</v>
      </c>
      <c r="AA1" s="263" t="s">
        <v>26</v>
      </c>
      <c r="AB1" s="260" t="s">
        <v>27</v>
      </c>
      <c r="AC1" s="261" t="s">
        <v>28</v>
      </c>
      <c r="AD1" s="264" t="s">
        <v>29</v>
      </c>
      <c r="AE1" s="265" t="s">
        <v>30</v>
      </c>
      <c r="AF1" s="260" t="s">
        <v>31</v>
      </c>
      <c r="AG1" s="266" t="s">
        <v>32</v>
      </c>
      <c r="AH1" s="260" t="s">
        <v>33</v>
      </c>
      <c r="AI1" s="261" t="s">
        <v>34</v>
      </c>
      <c r="AJ1" s="260" t="s">
        <v>35</v>
      </c>
      <c r="AK1" s="265" t="s">
        <v>36</v>
      </c>
      <c r="AL1" s="260" t="s">
        <v>37</v>
      </c>
      <c r="AM1" s="261" t="s">
        <v>38</v>
      </c>
      <c r="AN1" s="262" t="s">
        <v>39</v>
      </c>
      <c r="AO1" s="266" t="s">
        <v>40</v>
      </c>
      <c r="AP1" s="260" t="s">
        <v>41</v>
      </c>
      <c r="AQ1" s="260" t="s">
        <v>42</v>
      </c>
      <c r="AR1" s="261" t="s">
        <v>43</v>
      </c>
      <c r="AS1" s="262" t="s">
        <v>44</v>
      </c>
      <c r="AT1" s="260" t="s">
        <v>45</v>
      </c>
      <c r="AU1" s="260" t="s">
        <v>46</v>
      </c>
      <c r="AV1" s="260" t="s">
        <v>47</v>
      </c>
      <c r="AW1" s="261" t="s">
        <v>48</v>
      </c>
      <c r="AX1" s="262" t="s">
        <v>49</v>
      </c>
      <c r="AY1" s="260" t="s">
        <v>50</v>
      </c>
      <c r="AZ1" s="260" t="s">
        <v>51</v>
      </c>
    </row>
    <row r="2" spans="1:52" x14ac:dyDescent="0.25">
      <c r="B2" s="306">
        <v>42879</v>
      </c>
      <c r="C2" s="156" t="s">
        <v>752</v>
      </c>
      <c r="D2" s="156" t="s">
        <v>357</v>
      </c>
      <c r="E2" s="156" t="s">
        <v>126</v>
      </c>
      <c r="F2" s="131" t="s">
        <v>838</v>
      </c>
      <c r="G2" s="140">
        <f t="shared" ref="G2:G7" si="0">SUM(O2,P2,R2)</f>
        <v>51</v>
      </c>
      <c r="H2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25</v>
      </c>
      <c r="I2" s="33">
        <v>10</v>
      </c>
      <c r="J2" s="33">
        <v>0</v>
      </c>
      <c r="K2" s="153">
        <v>0</v>
      </c>
      <c r="L2" s="154">
        <v>0</v>
      </c>
      <c r="M2" s="35">
        <v>10</v>
      </c>
      <c r="N2" s="59">
        <v>0</v>
      </c>
      <c r="O2" s="140">
        <f>SUM(Q2,S2,Y2,AA2,AG2,W2, AO2)</f>
        <v>6</v>
      </c>
      <c r="P2" s="141">
        <f>SUM(T2,AL2,AH2,Y2, AF2, AH2, AQ2, AJ2, AB2)</f>
        <v>20</v>
      </c>
      <c r="Q2" s="142">
        <f>SUM(U2,X2,Z2, AC2, AE2, AI2, AK2, AM2)</f>
        <v>6</v>
      </c>
      <c r="R2" s="143">
        <f t="shared" ref="R2:R7" si="1">SUM(V2,AN2, AD2)</f>
        <v>25</v>
      </c>
      <c r="S2" s="144"/>
      <c r="T2" s="145">
        <v>20</v>
      </c>
      <c r="U2" s="146">
        <v>6</v>
      </c>
      <c r="V2" s="147">
        <v>25</v>
      </c>
    </row>
    <row r="3" spans="1:52" x14ac:dyDescent="0.25">
      <c r="B3" s="303"/>
      <c r="C3" t="s">
        <v>653</v>
      </c>
      <c r="D3" t="s">
        <v>325</v>
      </c>
      <c r="E3" t="s">
        <v>872</v>
      </c>
      <c r="F3" s="268" t="s">
        <v>838</v>
      </c>
      <c r="G3" s="206">
        <f t="shared" si="0"/>
        <v>55</v>
      </c>
      <c r="H3" s="129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15</v>
      </c>
      <c r="I3" s="33">
        <v>10</v>
      </c>
      <c r="J3" s="33">
        <v>0</v>
      </c>
      <c r="K3" s="149">
        <v>12</v>
      </c>
      <c r="L3" s="150">
        <v>0</v>
      </c>
      <c r="M3" s="151">
        <v>0</v>
      </c>
      <c r="N3" s="152">
        <v>0</v>
      </c>
      <c r="O3" s="132">
        <f>SUM(Q3,S3,W3,AA3,AG3,AO3)</f>
        <v>32</v>
      </c>
      <c r="P3" s="133">
        <f>SUM(T3,Y3,AB3,AF3,AH3,AJ3,AL3,AQ3)</f>
        <v>8</v>
      </c>
      <c r="Q3" s="134">
        <f>SUM(U3,X3,Z3, AC3, AE3, AI3, AK3, AM3, AP3)</f>
        <v>20</v>
      </c>
      <c r="R3" s="135">
        <f t="shared" si="1"/>
        <v>15</v>
      </c>
      <c r="S3" s="136">
        <v>12</v>
      </c>
      <c r="T3" s="137">
        <v>8</v>
      </c>
      <c r="U3" s="138">
        <v>20</v>
      </c>
      <c r="V3" s="139">
        <v>15</v>
      </c>
    </row>
    <row r="4" spans="1:52" x14ac:dyDescent="0.25">
      <c r="B4" s="303"/>
      <c r="C4" s="148" t="s">
        <v>799</v>
      </c>
      <c r="D4" s="148" t="s">
        <v>393</v>
      </c>
      <c r="E4" s="157" t="s">
        <v>84</v>
      </c>
      <c r="F4" s="268" t="s">
        <v>838</v>
      </c>
      <c r="G4" s="208">
        <f t="shared" si="0"/>
        <v>85</v>
      </c>
      <c r="H4" s="129">
        <v>30</v>
      </c>
      <c r="I4" s="33">
        <v>0</v>
      </c>
      <c r="J4" s="155">
        <v>0</v>
      </c>
      <c r="K4" s="197">
        <v>0</v>
      </c>
      <c r="L4" s="198">
        <v>0</v>
      </c>
      <c r="M4" s="151">
        <v>0</v>
      </c>
      <c r="N4" s="152">
        <v>0</v>
      </c>
      <c r="O4" s="132">
        <f t="shared" ref="O4:O7" si="2">SUM(Q4,S4,W4,AA4,AG4,AO4)</f>
        <v>40</v>
      </c>
      <c r="P4" s="133">
        <f t="shared" ref="P4:P7" si="3">SUM(T4,Y4,AB4,AF4,AH4,AJ4,AL4,AQ4)</f>
        <v>20</v>
      </c>
      <c r="Q4" s="134">
        <f t="shared" ref="Q4:Q7" si="4">SUM(U4,X4,Z4, AC4, AE4, AI4, AK4, AM4, AP4)</f>
        <v>20</v>
      </c>
      <c r="R4" s="135">
        <f t="shared" si="1"/>
        <v>25</v>
      </c>
      <c r="S4" s="136">
        <v>20</v>
      </c>
      <c r="T4" s="137">
        <v>20</v>
      </c>
      <c r="U4" s="138">
        <v>20</v>
      </c>
      <c r="V4" s="139">
        <v>25</v>
      </c>
    </row>
    <row r="5" spans="1:52" x14ac:dyDescent="0.25">
      <c r="B5" s="303"/>
      <c r="C5" s="156" t="s">
        <v>800</v>
      </c>
      <c r="D5" s="156" t="s">
        <v>801</v>
      </c>
      <c r="E5" s="158" t="s">
        <v>89</v>
      </c>
      <c r="F5" s="268" t="s">
        <v>838</v>
      </c>
      <c r="G5" s="207">
        <f t="shared" si="0"/>
        <v>60</v>
      </c>
      <c r="H5" s="32">
        <v>30</v>
      </c>
      <c r="I5" s="33">
        <v>0</v>
      </c>
      <c r="J5" s="155">
        <v>0</v>
      </c>
      <c r="K5" s="195">
        <v>0</v>
      </c>
      <c r="L5" s="196">
        <v>0</v>
      </c>
      <c r="M5" s="35">
        <v>0</v>
      </c>
      <c r="N5" s="59">
        <v>0</v>
      </c>
      <c r="O5" s="140">
        <f t="shared" si="2"/>
        <v>25</v>
      </c>
      <c r="P5" s="141">
        <f t="shared" si="3"/>
        <v>15</v>
      </c>
      <c r="Q5" s="142">
        <f t="shared" si="4"/>
        <v>10</v>
      </c>
      <c r="R5" s="143">
        <f t="shared" si="1"/>
        <v>20</v>
      </c>
      <c r="S5" s="144">
        <v>15</v>
      </c>
      <c r="T5" s="145">
        <v>15</v>
      </c>
      <c r="U5" s="146">
        <v>10</v>
      </c>
      <c r="V5" s="147">
        <v>20</v>
      </c>
    </row>
    <row r="6" spans="1:52" x14ac:dyDescent="0.25">
      <c r="B6" s="303"/>
      <c r="C6" s="156" t="s">
        <v>802</v>
      </c>
      <c r="D6" s="156" t="s">
        <v>803</v>
      </c>
      <c r="E6" s="158" t="s">
        <v>70</v>
      </c>
      <c r="F6" s="268" t="s">
        <v>838</v>
      </c>
      <c r="G6" s="209">
        <f t="shared" si="0"/>
        <v>47</v>
      </c>
      <c r="H6" s="32">
        <v>30</v>
      </c>
      <c r="I6" s="33">
        <v>0</v>
      </c>
      <c r="J6" s="155">
        <v>0</v>
      </c>
      <c r="K6" s="195">
        <v>0</v>
      </c>
      <c r="L6" s="196">
        <v>0</v>
      </c>
      <c r="M6" s="35">
        <v>0</v>
      </c>
      <c r="N6" s="59">
        <v>0</v>
      </c>
      <c r="O6" s="140">
        <f t="shared" si="2"/>
        <v>22</v>
      </c>
      <c r="P6" s="141">
        <f t="shared" si="3"/>
        <v>10</v>
      </c>
      <c r="Q6" s="142">
        <f t="shared" si="4"/>
        <v>12</v>
      </c>
      <c r="R6" s="143">
        <f t="shared" si="1"/>
        <v>15</v>
      </c>
      <c r="S6" s="144">
        <v>10</v>
      </c>
      <c r="T6" s="145">
        <v>10</v>
      </c>
      <c r="U6" s="146">
        <v>12</v>
      </c>
      <c r="V6" s="147">
        <v>15</v>
      </c>
    </row>
    <row r="7" spans="1:52" x14ac:dyDescent="0.25">
      <c r="B7" s="345"/>
      <c r="C7" s="71" t="s">
        <v>615</v>
      </c>
      <c r="D7" s="71" t="s">
        <v>393</v>
      </c>
      <c r="E7" s="344" t="s">
        <v>114</v>
      </c>
      <c r="F7" s="346" t="s">
        <v>838</v>
      </c>
      <c r="G7" s="208">
        <f t="shared" si="0"/>
        <v>43</v>
      </c>
      <c r="H7" s="129">
        <v>30</v>
      </c>
      <c r="I7" s="33">
        <v>10</v>
      </c>
      <c r="J7" s="33">
        <v>0</v>
      </c>
      <c r="K7" s="338">
        <v>0</v>
      </c>
      <c r="L7" s="347">
        <v>0</v>
      </c>
      <c r="M7" s="151">
        <v>0</v>
      </c>
      <c r="N7" s="152">
        <v>0</v>
      </c>
      <c r="O7" s="132">
        <f t="shared" si="2"/>
        <v>25</v>
      </c>
      <c r="P7" s="133">
        <f t="shared" si="3"/>
        <v>6</v>
      </c>
      <c r="Q7" s="134">
        <f t="shared" si="4"/>
        <v>15</v>
      </c>
      <c r="R7" s="135">
        <f t="shared" si="1"/>
        <v>12</v>
      </c>
      <c r="S7" s="136">
        <v>10</v>
      </c>
      <c r="T7" s="137">
        <v>6</v>
      </c>
      <c r="U7" s="138">
        <v>15</v>
      </c>
      <c r="V7" s="139">
        <v>12</v>
      </c>
    </row>
    <row r="8" spans="1:52" x14ac:dyDescent="0.25">
      <c r="G8" s="267"/>
      <c r="I8" s="267"/>
      <c r="M8" s="267"/>
      <c r="O8" s="267"/>
      <c r="S8" s="267"/>
    </row>
    <row r="9" spans="1:52" x14ac:dyDescent="0.25">
      <c r="B9" s="348">
        <v>42892</v>
      </c>
      <c r="C9" s="349" t="s">
        <v>613</v>
      </c>
      <c r="D9" s="349" t="s">
        <v>614</v>
      </c>
      <c r="E9" s="158" t="s">
        <v>114</v>
      </c>
      <c r="F9" s="61" t="s">
        <v>838</v>
      </c>
      <c r="G9" s="350">
        <f t="shared" ref="G9:G19" si="5">SUM(O9,P9,R9)</f>
        <v>32</v>
      </c>
      <c r="H9" s="32">
        <v>30</v>
      </c>
      <c r="I9" s="33">
        <v>10</v>
      </c>
      <c r="J9" s="33">
        <v>0</v>
      </c>
      <c r="K9" s="153">
        <v>0</v>
      </c>
      <c r="L9" s="154">
        <v>0</v>
      </c>
      <c r="M9" s="35">
        <v>0</v>
      </c>
      <c r="N9" s="59">
        <v>0</v>
      </c>
      <c r="O9" s="35">
        <f t="shared" ref="O9:O19" si="6">SUM(Q9,S9,W9,AA9,AG9,AO9)</f>
        <v>22</v>
      </c>
      <c r="P9" s="332">
        <f t="shared" ref="P9:P19" si="7">SUM(T9,Y9,AB9,AF9,AH9,AJ9,AL9,AQ9)</f>
        <v>0</v>
      </c>
      <c r="Q9" s="214">
        <f t="shared" ref="Q9:Q19" si="8">SUM(U9,X9,Z9, AC9, AE9, AI9, AK9, AM9, AP9)</f>
        <v>8</v>
      </c>
      <c r="R9" s="302">
        <f t="shared" ref="R9:R19" si="9">SUM(V9,AN9, AD9)</f>
        <v>10</v>
      </c>
      <c r="S9" s="333">
        <v>8</v>
      </c>
      <c r="T9" s="72"/>
      <c r="U9" s="73">
        <v>8</v>
      </c>
      <c r="V9" s="74">
        <v>10</v>
      </c>
      <c r="W9" s="72">
        <v>6</v>
      </c>
      <c r="X9" s="349"/>
    </row>
    <row r="10" spans="1:52" x14ac:dyDescent="0.25">
      <c r="C10" s="130" t="s">
        <v>727</v>
      </c>
      <c r="D10" s="130" t="s">
        <v>191</v>
      </c>
      <c r="E10" s="130" t="s">
        <v>537</v>
      </c>
      <c r="F10" s="268" t="s">
        <v>838</v>
      </c>
      <c r="G10" s="313">
        <f t="shared" si="5"/>
        <v>43</v>
      </c>
      <c r="H10" s="32">
        <v>30</v>
      </c>
      <c r="I10" s="33">
        <v>0</v>
      </c>
      <c r="J10" s="33">
        <v>0</v>
      </c>
      <c r="K10" s="153">
        <v>0</v>
      </c>
      <c r="L10" s="154">
        <v>20</v>
      </c>
      <c r="M10" s="35">
        <v>0</v>
      </c>
      <c r="N10" s="59">
        <v>0</v>
      </c>
      <c r="O10" s="140">
        <f t="shared" si="6"/>
        <v>23</v>
      </c>
      <c r="P10" s="141">
        <f t="shared" si="7"/>
        <v>10</v>
      </c>
      <c r="Q10" s="142">
        <f t="shared" si="8"/>
        <v>0</v>
      </c>
      <c r="R10" s="143">
        <f t="shared" si="9"/>
        <v>10</v>
      </c>
      <c r="S10" s="144">
        <v>8</v>
      </c>
      <c r="T10" s="145">
        <v>10</v>
      </c>
      <c r="U10" s="146"/>
      <c r="V10" s="147">
        <v>10</v>
      </c>
      <c r="W10" s="145">
        <v>15</v>
      </c>
    </row>
    <row r="11" spans="1:52" x14ac:dyDescent="0.25">
      <c r="C11" s="148" t="s">
        <v>753</v>
      </c>
      <c r="D11" s="148" t="s">
        <v>187</v>
      </c>
      <c r="E11" s="148" t="s">
        <v>114</v>
      </c>
      <c r="F11" s="268" t="s">
        <v>838</v>
      </c>
      <c r="G11" s="314">
        <f t="shared" si="5"/>
        <v>34</v>
      </c>
      <c r="H11" s="129">
        <v>30</v>
      </c>
      <c r="I11" s="33">
        <v>10</v>
      </c>
      <c r="J11" s="33">
        <v>0</v>
      </c>
      <c r="K11" s="149">
        <v>0</v>
      </c>
      <c r="L11" s="150">
        <v>0</v>
      </c>
      <c r="M11" s="151">
        <v>0</v>
      </c>
      <c r="N11" s="152">
        <v>0</v>
      </c>
      <c r="O11" s="132">
        <f t="shared" si="6"/>
        <v>10</v>
      </c>
      <c r="P11" s="133">
        <f t="shared" si="7"/>
        <v>12</v>
      </c>
      <c r="Q11" s="134">
        <f t="shared" si="8"/>
        <v>0</v>
      </c>
      <c r="R11" s="135">
        <f t="shared" si="9"/>
        <v>12</v>
      </c>
      <c r="S11" s="136"/>
      <c r="T11" s="137">
        <v>12</v>
      </c>
      <c r="U11" s="138"/>
      <c r="V11" s="139">
        <v>12</v>
      </c>
      <c r="W11" s="137">
        <v>10</v>
      </c>
    </row>
    <row r="12" spans="1:52" x14ac:dyDescent="0.25">
      <c r="C12" s="156" t="s">
        <v>637</v>
      </c>
      <c r="D12" s="156" t="s">
        <v>638</v>
      </c>
      <c r="E12" s="156" t="s">
        <v>56</v>
      </c>
      <c r="F12" s="268" t="s">
        <v>838</v>
      </c>
      <c r="G12" s="313">
        <f t="shared" si="5"/>
        <v>2</v>
      </c>
      <c r="H12" s="32">
        <v>30</v>
      </c>
      <c r="I12" s="33">
        <v>0</v>
      </c>
      <c r="J12" s="33">
        <v>0</v>
      </c>
      <c r="K12" s="153">
        <v>27</v>
      </c>
      <c r="L12" s="154">
        <v>2</v>
      </c>
      <c r="M12" s="35">
        <v>0</v>
      </c>
      <c r="N12" s="59">
        <v>0</v>
      </c>
      <c r="O12" s="140">
        <f t="shared" si="6"/>
        <v>2</v>
      </c>
      <c r="P12" s="141">
        <f t="shared" si="7"/>
        <v>0</v>
      </c>
      <c r="Q12" s="142">
        <f t="shared" si="8"/>
        <v>2</v>
      </c>
      <c r="R12" s="143">
        <f t="shared" si="9"/>
        <v>0</v>
      </c>
      <c r="S12" s="144"/>
      <c r="T12" s="145"/>
      <c r="U12" s="146">
        <v>2</v>
      </c>
    </row>
    <row r="13" spans="1:52" x14ac:dyDescent="0.25">
      <c r="C13" s="156" t="s">
        <v>441</v>
      </c>
      <c r="D13" s="156" t="s">
        <v>442</v>
      </c>
      <c r="E13" s="156" t="s">
        <v>300</v>
      </c>
      <c r="F13" s="268" t="s">
        <v>870</v>
      </c>
      <c r="G13" s="315">
        <f t="shared" si="5"/>
        <v>0</v>
      </c>
      <c r="H13" s="32">
        <v>50</v>
      </c>
      <c r="I13" s="33">
        <v>0</v>
      </c>
      <c r="J13" s="33">
        <v>0</v>
      </c>
      <c r="K13" s="153">
        <v>43</v>
      </c>
      <c r="L13" s="154">
        <v>0</v>
      </c>
      <c r="M13" s="35">
        <v>10</v>
      </c>
      <c r="N13" s="59">
        <v>0</v>
      </c>
      <c r="O13" s="140">
        <f t="shared" si="6"/>
        <v>0</v>
      </c>
      <c r="P13" s="141">
        <f t="shared" si="7"/>
        <v>0</v>
      </c>
      <c r="Q13" s="142">
        <f t="shared" si="8"/>
        <v>0</v>
      </c>
      <c r="R13" s="143">
        <f t="shared" si="9"/>
        <v>0</v>
      </c>
      <c r="S13" s="144"/>
      <c r="T13" s="145"/>
      <c r="U13" s="146"/>
      <c r="V13" s="147"/>
    </row>
    <row r="14" spans="1:52" x14ac:dyDescent="0.25">
      <c r="C14" s="148" t="s">
        <v>459</v>
      </c>
      <c r="D14" s="148" t="s">
        <v>355</v>
      </c>
      <c r="E14" s="148" t="s">
        <v>460</v>
      </c>
      <c r="F14" s="268" t="s">
        <v>870</v>
      </c>
      <c r="G14" s="316">
        <f t="shared" si="5"/>
        <v>77</v>
      </c>
      <c r="H14" s="129">
        <v>50</v>
      </c>
      <c r="I14" s="33">
        <v>0</v>
      </c>
      <c r="J14" s="155">
        <v>0</v>
      </c>
      <c r="K14" s="149">
        <v>20</v>
      </c>
      <c r="L14" s="150">
        <v>0</v>
      </c>
      <c r="M14" s="151">
        <v>0</v>
      </c>
      <c r="N14" s="152">
        <v>0</v>
      </c>
      <c r="O14" s="132">
        <f t="shared" si="6"/>
        <v>32</v>
      </c>
      <c r="P14" s="133">
        <f t="shared" si="7"/>
        <v>20</v>
      </c>
      <c r="Q14" s="134">
        <f t="shared" si="8"/>
        <v>12</v>
      </c>
      <c r="R14" s="135">
        <f t="shared" si="9"/>
        <v>25</v>
      </c>
      <c r="S14" s="136">
        <v>20</v>
      </c>
      <c r="T14" s="137">
        <v>20</v>
      </c>
      <c r="U14" s="138">
        <v>12</v>
      </c>
      <c r="V14" s="139">
        <v>25</v>
      </c>
    </row>
    <row r="15" spans="1:52" x14ac:dyDescent="0.25">
      <c r="C15" s="156" t="s">
        <v>482</v>
      </c>
      <c r="D15" s="156" t="s">
        <v>483</v>
      </c>
      <c r="E15" s="156" t="s">
        <v>104</v>
      </c>
      <c r="F15" s="268" t="s">
        <v>870</v>
      </c>
      <c r="G15" s="315">
        <f t="shared" si="5"/>
        <v>72</v>
      </c>
      <c r="H15" s="32">
        <v>50</v>
      </c>
      <c r="I15" s="33">
        <v>0</v>
      </c>
      <c r="J15" s="155">
        <v>0</v>
      </c>
      <c r="K15" s="153">
        <v>0</v>
      </c>
      <c r="L15" s="154">
        <v>6</v>
      </c>
      <c r="M15" s="35">
        <v>0</v>
      </c>
      <c r="N15" s="59">
        <v>0</v>
      </c>
      <c r="O15" s="140">
        <f t="shared" si="6"/>
        <v>54</v>
      </c>
      <c r="P15" s="141">
        <f t="shared" si="7"/>
        <v>6</v>
      </c>
      <c r="Q15" s="142">
        <f t="shared" si="8"/>
        <v>27</v>
      </c>
      <c r="R15" s="143">
        <f t="shared" si="9"/>
        <v>12</v>
      </c>
      <c r="S15" s="144">
        <v>12</v>
      </c>
      <c r="T15" s="145">
        <v>6</v>
      </c>
      <c r="U15" s="146">
        <v>15</v>
      </c>
      <c r="V15" s="147">
        <v>12</v>
      </c>
      <c r="W15" s="145">
        <v>15</v>
      </c>
      <c r="X15" s="146">
        <v>12</v>
      </c>
    </row>
    <row r="16" spans="1:52" x14ac:dyDescent="0.25">
      <c r="C16" s="130" t="s">
        <v>428</v>
      </c>
      <c r="D16" s="130" t="s">
        <v>204</v>
      </c>
      <c r="E16" s="130" t="s">
        <v>70</v>
      </c>
      <c r="F16" s="268" t="s">
        <v>870</v>
      </c>
      <c r="G16" s="315">
        <f t="shared" si="5"/>
        <v>35</v>
      </c>
      <c r="H16" s="32">
        <v>50</v>
      </c>
      <c r="I16" s="33">
        <v>0</v>
      </c>
      <c r="J16" s="155">
        <v>0</v>
      </c>
      <c r="K16" s="153">
        <v>26</v>
      </c>
      <c r="L16" s="154">
        <v>35</v>
      </c>
      <c r="M16" s="35">
        <v>0</v>
      </c>
      <c r="N16" s="59">
        <v>0</v>
      </c>
      <c r="O16" s="140">
        <f t="shared" si="6"/>
        <v>20</v>
      </c>
      <c r="P16" s="141">
        <f t="shared" si="7"/>
        <v>15</v>
      </c>
      <c r="Q16" s="142">
        <f t="shared" si="8"/>
        <v>20</v>
      </c>
      <c r="R16" s="143">
        <f t="shared" si="9"/>
        <v>0</v>
      </c>
      <c r="S16" s="144"/>
      <c r="T16" s="145">
        <v>15</v>
      </c>
      <c r="U16" s="146"/>
      <c r="V16" s="147"/>
      <c r="W16" s="145"/>
      <c r="X16" s="146">
        <v>20</v>
      </c>
    </row>
    <row r="17" spans="2:30" x14ac:dyDescent="0.25">
      <c r="C17" s="130" t="s">
        <v>447</v>
      </c>
      <c r="D17" s="130" t="s">
        <v>448</v>
      </c>
      <c r="E17" s="130" t="s">
        <v>114</v>
      </c>
      <c r="F17" s="268" t="s">
        <v>870</v>
      </c>
      <c r="G17" s="315">
        <f t="shared" si="5"/>
        <v>30</v>
      </c>
      <c r="H17" s="32">
        <v>50</v>
      </c>
      <c r="I17" s="33">
        <v>0</v>
      </c>
      <c r="J17" s="155">
        <v>5</v>
      </c>
      <c r="K17" s="153">
        <v>28</v>
      </c>
      <c r="L17" s="154">
        <v>0</v>
      </c>
      <c r="M17" s="35">
        <v>0</v>
      </c>
      <c r="N17" s="59">
        <v>0</v>
      </c>
      <c r="O17" s="140">
        <f t="shared" si="6"/>
        <v>20</v>
      </c>
      <c r="P17" s="141">
        <f t="shared" si="7"/>
        <v>2</v>
      </c>
      <c r="Q17" s="142">
        <f t="shared" si="8"/>
        <v>20</v>
      </c>
      <c r="R17" s="143">
        <f t="shared" si="9"/>
        <v>8</v>
      </c>
      <c r="S17" s="144"/>
      <c r="T17" s="145">
        <v>2</v>
      </c>
      <c r="U17" s="146">
        <v>20</v>
      </c>
      <c r="V17" s="147">
        <v>8</v>
      </c>
    </row>
    <row r="18" spans="2:30" x14ac:dyDescent="0.25">
      <c r="C18" s="128" t="s">
        <v>282</v>
      </c>
      <c r="D18" s="128" t="s">
        <v>116</v>
      </c>
      <c r="E18" s="128" t="s">
        <v>141</v>
      </c>
      <c r="F18" s="268" t="s">
        <v>871</v>
      </c>
      <c r="G18" s="316">
        <f t="shared" si="5"/>
        <v>33</v>
      </c>
      <c r="H18" s="129">
        <v>60</v>
      </c>
      <c r="I18" s="33">
        <v>0</v>
      </c>
      <c r="J18" s="33">
        <v>0</v>
      </c>
      <c r="K18" s="149">
        <v>38</v>
      </c>
      <c r="L18" s="150">
        <v>14</v>
      </c>
      <c r="M18" s="151">
        <v>0</v>
      </c>
      <c r="N18" s="152">
        <v>0</v>
      </c>
      <c r="O18" s="132">
        <f t="shared" si="6"/>
        <v>8</v>
      </c>
      <c r="P18" s="133">
        <f t="shared" si="7"/>
        <v>10</v>
      </c>
      <c r="Q18" s="134">
        <f t="shared" si="8"/>
        <v>8</v>
      </c>
      <c r="R18" s="135">
        <f t="shared" si="9"/>
        <v>15</v>
      </c>
      <c r="S18" s="136"/>
      <c r="T18" s="137">
        <v>10</v>
      </c>
      <c r="U18" s="138">
        <v>8</v>
      </c>
      <c r="V18" s="139">
        <v>15</v>
      </c>
    </row>
    <row r="19" spans="2:30" x14ac:dyDescent="0.25">
      <c r="B19" s="351"/>
      <c r="C19" s="325" t="s">
        <v>210</v>
      </c>
      <c r="D19" s="325" t="s">
        <v>211</v>
      </c>
      <c r="E19" s="325" t="s">
        <v>284</v>
      </c>
      <c r="F19" s="346" t="s">
        <v>871</v>
      </c>
      <c r="G19" s="316">
        <f t="shared" si="5"/>
        <v>35</v>
      </c>
      <c r="H19" s="129">
        <v>60</v>
      </c>
      <c r="I19" s="33">
        <v>0</v>
      </c>
      <c r="J19" s="33">
        <v>0</v>
      </c>
      <c r="K19" s="338">
        <v>30</v>
      </c>
      <c r="L19" s="347">
        <v>15</v>
      </c>
      <c r="M19" s="151">
        <v>0</v>
      </c>
      <c r="N19" s="152">
        <v>0</v>
      </c>
      <c r="O19" s="132">
        <f t="shared" si="6"/>
        <v>35</v>
      </c>
      <c r="P19" s="133">
        <f t="shared" si="7"/>
        <v>0</v>
      </c>
      <c r="Q19" s="134">
        <f t="shared" si="8"/>
        <v>15</v>
      </c>
      <c r="R19" s="135">
        <f t="shared" si="9"/>
        <v>0</v>
      </c>
      <c r="S19" s="136"/>
      <c r="T19" s="137"/>
      <c r="U19" s="138"/>
      <c r="V19" s="139"/>
      <c r="W19" s="137">
        <v>20</v>
      </c>
      <c r="X19" s="138">
        <v>15</v>
      </c>
    </row>
    <row r="20" spans="2:30" x14ac:dyDescent="0.25">
      <c r="G20" s="267"/>
      <c r="I20" s="267"/>
      <c r="M20" s="267"/>
      <c r="O20" s="267"/>
      <c r="S20" s="267"/>
    </row>
    <row r="21" spans="2:30" x14ac:dyDescent="0.25">
      <c r="B21" s="353">
        <v>43075</v>
      </c>
      <c r="C21" s="71" t="s">
        <v>820</v>
      </c>
      <c r="D21" s="71" t="s">
        <v>504</v>
      </c>
      <c r="E21" s="71" t="s">
        <v>123</v>
      </c>
      <c r="F21" s="354" t="s">
        <v>838</v>
      </c>
      <c r="G21" s="350">
        <f t="shared" ref="G21" si="10">SUM(O21,P21,R21)</f>
        <v>33</v>
      </c>
      <c r="H21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18</v>
      </c>
      <c r="I21" s="33">
        <v>10</v>
      </c>
      <c r="J21" s="33">
        <v>0</v>
      </c>
      <c r="K21" s="80">
        <v>0</v>
      </c>
      <c r="L21" s="352">
        <v>0</v>
      </c>
      <c r="M21" s="35">
        <v>0</v>
      </c>
      <c r="N21" s="59">
        <v>0</v>
      </c>
      <c r="O21" s="35">
        <f t="shared" ref="O21" si="11">SUM(Q21,S21,W21,AA21,AG21,AO21)</f>
        <v>29</v>
      </c>
      <c r="P21" s="332">
        <f t="shared" ref="P21" si="12">SUM(T21,Y21,AB21,AF21,AH21,AJ21,AL21,AQ21)</f>
        <v>0</v>
      </c>
      <c r="Q21" s="214">
        <f t="shared" ref="Q21" si="13">SUM(U21,X21,Z21, AC21, AE21, AI21, AK21, AM21, AP21)</f>
        <v>23</v>
      </c>
      <c r="R21" s="302">
        <f t="shared" ref="R21" si="14">SUM(V21,AN21, AD21)</f>
        <v>4</v>
      </c>
      <c r="S21" s="333"/>
      <c r="T21" s="72"/>
      <c r="U21" s="73">
        <v>15</v>
      </c>
      <c r="V21" s="74">
        <v>4</v>
      </c>
      <c r="W21" s="72">
        <v>6</v>
      </c>
      <c r="X21" s="73">
        <v>8</v>
      </c>
    </row>
    <row r="22" spans="2:30" x14ac:dyDescent="0.25">
      <c r="G22" s="330"/>
      <c r="I22" s="267"/>
      <c r="M22" s="267"/>
      <c r="O22" s="267"/>
      <c r="S22" s="267"/>
    </row>
    <row r="23" spans="2:30" x14ac:dyDescent="0.25">
      <c r="B23" s="349" t="s">
        <v>882</v>
      </c>
      <c r="C23" s="148" t="s">
        <v>813</v>
      </c>
      <c r="D23" s="148" t="s">
        <v>113</v>
      </c>
      <c r="E23" s="148" t="s">
        <v>114</v>
      </c>
      <c r="F23" s="61" t="s">
        <v>838</v>
      </c>
      <c r="G23" s="355">
        <f>SUM(O23,P23,R23)</f>
        <v>57</v>
      </c>
      <c r="H23" s="129">
        <v>30</v>
      </c>
      <c r="I23" s="33">
        <v>0</v>
      </c>
      <c r="J23" s="33">
        <v>0</v>
      </c>
      <c r="K23" s="197">
        <v>0</v>
      </c>
      <c r="L23" s="198">
        <v>0</v>
      </c>
      <c r="M23" s="151">
        <v>0</v>
      </c>
      <c r="N23" s="152">
        <v>0</v>
      </c>
      <c r="O23" s="151">
        <f>SUM(Q23,S23,W23,AA23,AG23,AO23)</f>
        <v>45</v>
      </c>
      <c r="P23" s="356">
        <f>SUM(T23,Y23,AB23,AF23,AH23,AJ23,AL23,AQ23)</f>
        <v>4</v>
      </c>
      <c r="Q23" s="342">
        <f>SUM(U23,X23,Z23, AC23, AE23, AI23, AK23, AM23, AP23)</f>
        <v>45</v>
      </c>
      <c r="R23" s="357">
        <f>SUM(V23,AN23, AD23)</f>
        <v>8</v>
      </c>
      <c r="S23" s="358"/>
      <c r="T23" s="339">
        <v>4</v>
      </c>
      <c r="U23" s="340">
        <v>10</v>
      </c>
      <c r="V23" s="341">
        <v>8</v>
      </c>
      <c r="W23" s="339"/>
      <c r="X23" s="340">
        <v>15</v>
      </c>
      <c r="Y23" s="325"/>
      <c r="Z23" s="341">
        <v>20</v>
      </c>
    </row>
    <row r="24" spans="2:30" x14ac:dyDescent="0.25">
      <c r="C24" s="156" t="s">
        <v>819</v>
      </c>
      <c r="D24" s="156" t="s">
        <v>818</v>
      </c>
      <c r="E24" s="156" t="s">
        <v>123</v>
      </c>
      <c r="F24" s="268" t="s">
        <v>838</v>
      </c>
      <c r="G24" s="313">
        <f>SUM(O24,P24,R24)</f>
        <v>48</v>
      </c>
      <c r="H24" s="32">
        <v>30</v>
      </c>
      <c r="I24" s="33">
        <v>0</v>
      </c>
      <c r="J24" s="33">
        <v>0</v>
      </c>
      <c r="K24" s="195">
        <v>0</v>
      </c>
      <c r="L24" s="196">
        <v>0</v>
      </c>
      <c r="M24" s="35">
        <v>0</v>
      </c>
      <c r="N24" s="59">
        <v>0</v>
      </c>
      <c r="O24" s="140">
        <f>SUM(Q24,S24,W24,AA24,AG24,AO24)</f>
        <v>48</v>
      </c>
      <c r="P24" s="141">
        <f>SUM(T24,Y24,AB24,AF24,AH24,AJ24,AL24,AQ24)</f>
        <v>0</v>
      </c>
      <c r="Q24" s="142">
        <f>SUM(U24,X24,Z24, AC24, AE24, AI24, AK24, AM24, AP24)</f>
        <v>20</v>
      </c>
      <c r="R24" s="143">
        <f>SUM(V24,AN24, AD24)</f>
        <v>0</v>
      </c>
      <c r="S24" s="144">
        <v>20</v>
      </c>
      <c r="T24" s="145"/>
      <c r="U24" s="146"/>
      <c r="V24" s="147"/>
      <c r="W24" s="145">
        <v>8</v>
      </c>
      <c r="X24" s="146">
        <v>20</v>
      </c>
    </row>
    <row r="25" spans="2:30" x14ac:dyDescent="0.25">
      <c r="C25" s="130" t="s">
        <v>438</v>
      </c>
      <c r="D25" s="130" t="s">
        <v>439</v>
      </c>
      <c r="E25" s="130" t="s">
        <v>104</v>
      </c>
      <c r="F25" s="268" t="s">
        <v>870</v>
      </c>
      <c r="G25" s="315">
        <f>SUM(O25,P25,R25)</f>
        <v>15</v>
      </c>
      <c r="H25" s="32">
        <v>50</v>
      </c>
      <c r="I25" s="33">
        <v>0</v>
      </c>
      <c r="J25" s="155">
        <v>0</v>
      </c>
      <c r="K25" s="153">
        <v>32</v>
      </c>
      <c r="L25" s="154">
        <v>12</v>
      </c>
      <c r="M25" s="35">
        <v>0</v>
      </c>
      <c r="N25" s="59">
        <v>0</v>
      </c>
      <c r="O25" s="140">
        <f>SUM(Q25,S25,W25,AA25,AG25,AO25)</f>
        <v>15</v>
      </c>
      <c r="P25" s="141">
        <f>SUM(T25,Y25,AB25,AF25,AH25,AJ25,AL25,AQ25)</f>
        <v>0</v>
      </c>
      <c r="Q25" s="142">
        <f>SUM(U25,X25,Z25, AC25, AE25, AI25, AK25, AM25, AP25)</f>
        <v>15</v>
      </c>
      <c r="R25" s="143">
        <f>SUM(V25,AN25, AD25)</f>
        <v>0</v>
      </c>
      <c r="S25" s="144"/>
      <c r="T25" s="145"/>
      <c r="U25" s="146"/>
      <c r="V25" s="147"/>
      <c r="W25" s="145"/>
      <c r="X25" s="146"/>
      <c r="Y25" s="71"/>
      <c r="Z25" s="74">
        <v>15</v>
      </c>
    </row>
    <row r="26" spans="2:30" x14ac:dyDescent="0.25">
      <c r="C26" s="148" t="s">
        <v>429</v>
      </c>
      <c r="D26" s="148" t="s">
        <v>315</v>
      </c>
      <c r="E26" s="148" t="s">
        <v>70</v>
      </c>
      <c r="F26" s="268" t="s">
        <v>870</v>
      </c>
      <c r="G26" s="316">
        <f>SUM(O26,P26,R26)</f>
        <v>56</v>
      </c>
      <c r="H26" s="129">
        <v>50</v>
      </c>
      <c r="I26" s="33">
        <v>0</v>
      </c>
      <c r="J26" s="155">
        <v>0</v>
      </c>
      <c r="K26" s="149">
        <v>12</v>
      </c>
      <c r="L26" s="150">
        <v>6</v>
      </c>
      <c r="M26" s="151">
        <v>0</v>
      </c>
      <c r="N26" s="152">
        <v>0</v>
      </c>
      <c r="O26" s="132">
        <f>SUM(Q26,S26,W26,AA26,AG26,AO26)</f>
        <v>33</v>
      </c>
      <c r="P26" s="133">
        <f>SUM(T26,Y26,AB26,AF26,AH26,AJ26,AL26,AQ26)</f>
        <v>8</v>
      </c>
      <c r="Q26" s="134">
        <f>SUM(U26,X26,Z26, AC26, AE26, AI26, AK26, AM26, AP26)</f>
        <v>18</v>
      </c>
      <c r="R26" s="135">
        <f>SUM(V26,AN26, AD26)</f>
        <v>15</v>
      </c>
      <c r="S26" s="136">
        <v>15</v>
      </c>
      <c r="T26" s="137">
        <v>8</v>
      </c>
      <c r="U26" s="138">
        <v>6</v>
      </c>
      <c r="V26" s="139">
        <v>15</v>
      </c>
      <c r="W26" s="137"/>
      <c r="X26" s="138"/>
      <c r="Y26" s="318"/>
      <c r="Z26" s="139">
        <v>12</v>
      </c>
    </row>
    <row r="27" spans="2:30" x14ac:dyDescent="0.25">
      <c r="B27" s="351"/>
      <c r="C27" s="325" t="s">
        <v>623</v>
      </c>
      <c r="D27" s="325" t="s">
        <v>624</v>
      </c>
      <c r="E27" s="326" t="s">
        <v>192</v>
      </c>
      <c r="F27" s="346" t="s">
        <v>838</v>
      </c>
      <c r="G27" s="313">
        <f>SUM(O27,P27,R27)</f>
        <v>27</v>
      </c>
      <c r="H27" s="32">
        <v>30</v>
      </c>
      <c r="I27" s="33">
        <v>10</v>
      </c>
      <c r="J27" s="33">
        <v>0</v>
      </c>
      <c r="K27" s="84">
        <v>0</v>
      </c>
      <c r="L27" s="331">
        <v>0</v>
      </c>
      <c r="M27" s="35">
        <v>0</v>
      </c>
      <c r="N27" s="59">
        <v>0</v>
      </c>
      <c r="O27" s="140">
        <f>SUM(Q27,S27,W27,AA27,AG27,AO27)</f>
        <v>27</v>
      </c>
      <c r="P27" s="141">
        <f>SUM(T27,Y27,AB27,AF27,AH27,AJ27,AL27,AQ27)</f>
        <v>0</v>
      </c>
      <c r="Q27" s="142">
        <f>SUM(U27,X27,Z27, AC27, AE27, AI27, AK27, AM27, AP27)</f>
        <v>15</v>
      </c>
      <c r="R27" s="143">
        <f>SUM(V27,AN27, AD27)</f>
        <v>0</v>
      </c>
      <c r="S27" s="144"/>
      <c r="T27" s="145"/>
      <c r="U27" s="146"/>
      <c r="V27" s="147"/>
      <c r="W27" s="145">
        <v>12</v>
      </c>
      <c r="X27" s="146"/>
      <c r="Y27" s="317"/>
      <c r="Z27" s="147">
        <v>15</v>
      </c>
    </row>
    <row r="28" spans="2:30" x14ac:dyDescent="0.25">
      <c r="G28" s="330"/>
      <c r="I28" s="267"/>
      <c r="M28" s="267"/>
      <c r="O28" s="267"/>
      <c r="S28" s="267"/>
    </row>
    <row r="29" spans="2:30" x14ac:dyDescent="0.25">
      <c r="B29" s="349" t="s">
        <v>910</v>
      </c>
      <c r="C29" s="156" t="s">
        <v>414</v>
      </c>
      <c r="D29" s="156" t="s">
        <v>251</v>
      </c>
      <c r="E29" s="158" t="s">
        <v>126</v>
      </c>
      <c r="F29" s="61" t="s">
        <v>838</v>
      </c>
      <c r="G29" s="359">
        <f t="shared" ref="G29:G40" si="15">SUM(O29,P29,R29)</f>
        <v>54</v>
      </c>
      <c r="H29" s="32">
        <v>30</v>
      </c>
      <c r="I29" s="33">
        <v>0</v>
      </c>
      <c r="J29" s="33">
        <v>0</v>
      </c>
      <c r="K29" s="195">
        <v>0</v>
      </c>
      <c r="L29" s="196">
        <v>0</v>
      </c>
      <c r="M29" s="35">
        <v>0</v>
      </c>
      <c r="N29" s="59">
        <v>0</v>
      </c>
      <c r="O29" s="320">
        <f t="shared" ref="O29:O40" si="16">SUM(Q29,S29,W29,AA29,AG29,AO29)</f>
        <v>22</v>
      </c>
      <c r="P29" s="332">
        <f t="shared" ref="P29:P40" si="17">SUM(T29,Y29,AB29,AF29,AH29,AJ29,AL29,AQ29)</f>
        <v>12</v>
      </c>
      <c r="Q29" s="214">
        <f t="shared" ref="Q29:Q40" si="18">SUM(U29,X29,Z29, AC29, AE29, AI29, AK29, AM29, AP29)</f>
        <v>12</v>
      </c>
      <c r="R29" s="302">
        <f t="shared" ref="R29:R40" si="19">SUM(V29,AN29, AD29)</f>
        <v>20</v>
      </c>
      <c r="S29" s="333"/>
      <c r="T29" s="72"/>
      <c r="U29" s="73"/>
      <c r="V29" s="74"/>
      <c r="W29" s="72"/>
      <c r="X29" s="73"/>
      <c r="Y29" s="71"/>
      <c r="Z29" s="74"/>
      <c r="AA29" s="71">
        <v>10</v>
      </c>
      <c r="AB29" s="73">
        <v>12</v>
      </c>
      <c r="AC29" s="72">
        <v>12</v>
      </c>
      <c r="AD29" s="73">
        <v>20</v>
      </c>
    </row>
    <row r="30" spans="2:30" x14ac:dyDescent="0.25">
      <c r="C30" s="156" t="s">
        <v>799</v>
      </c>
      <c r="D30" s="156" t="s">
        <v>393</v>
      </c>
      <c r="E30" s="158" t="s">
        <v>84</v>
      </c>
      <c r="F30" s="268" t="s">
        <v>870</v>
      </c>
      <c r="G30" s="315">
        <f t="shared" si="15"/>
        <v>85</v>
      </c>
      <c r="H30" s="32">
        <v>60</v>
      </c>
      <c r="I30" s="33">
        <v>0</v>
      </c>
      <c r="J30" s="155">
        <v>0</v>
      </c>
      <c r="K30" s="195">
        <v>0</v>
      </c>
      <c r="L30" s="196">
        <v>0</v>
      </c>
      <c r="M30" s="35">
        <v>0</v>
      </c>
      <c r="N30" s="59">
        <v>0</v>
      </c>
      <c r="O30" s="140">
        <f t="shared" si="16"/>
        <v>40</v>
      </c>
      <c r="P30" s="141">
        <f t="shared" si="17"/>
        <v>20</v>
      </c>
      <c r="Q30" s="142">
        <f t="shared" si="18"/>
        <v>20</v>
      </c>
      <c r="R30" s="143">
        <f t="shared" si="19"/>
        <v>25</v>
      </c>
      <c r="S30" s="144"/>
      <c r="T30" s="145"/>
      <c r="U30" s="146"/>
      <c r="V30" s="147"/>
      <c r="W30" s="145"/>
      <c r="X30" s="146"/>
      <c r="Y30" s="317"/>
      <c r="Z30" s="147"/>
      <c r="AA30" s="317">
        <v>20</v>
      </c>
      <c r="AB30" s="146">
        <v>20</v>
      </c>
      <c r="AC30" s="145">
        <v>20</v>
      </c>
      <c r="AD30" s="146">
        <v>25</v>
      </c>
    </row>
    <row r="31" spans="2:30" x14ac:dyDescent="0.25">
      <c r="C31" s="156" t="s">
        <v>399</v>
      </c>
      <c r="D31" s="156" t="s">
        <v>400</v>
      </c>
      <c r="E31" s="158" t="s">
        <v>70</v>
      </c>
      <c r="F31" s="268" t="s">
        <v>870</v>
      </c>
      <c r="G31" s="313">
        <f t="shared" si="15"/>
        <v>28</v>
      </c>
      <c r="H31" s="32">
        <v>60</v>
      </c>
      <c r="I31" s="33">
        <v>0</v>
      </c>
      <c r="J31" s="155">
        <v>0</v>
      </c>
      <c r="K31" s="153">
        <v>28</v>
      </c>
      <c r="L31" s="154">
        <v>8</v>
      </c>
      <c r="M31" s="35">
        <v>0</v>
      </c>
      <c r="N31" s="59">
        <v>0</v>
      </c>
      <c r="O31" s="140">
        <f t="shared" si="16"/>
        <v>28</v>
      </c>
      <c r="P31" s="141">
        <f t="shared" si="17"/>
        <v>0</v>
      </c>
      <c r="Q31" s="142">
        <f t="shared" si="18"/>
        <v>28</v>
      </c>
      <c r="R31" s="143">
        <f t="shared" si="19"/>
        <v>0</v>
      </c>
      <c r="S31" s="144"/>
      <c r="T31" s="145"/>
      <c r="U31" s="146"/>
      <c r="V31" s="147"/>
      <c r="W31" s="145"/>
      <c r="X31" s="146">
        <v>6</v>
      </c>
      <c r="Y31" s="317"/>
      <c r="Z31" s="147">
        <v>12</v>
      </c>
      <c r="AA31" s="317"/>
      <c r="AB31" s="146"/>
      <c r="AC31" s="145">
        <v>10</v>
      </c>
      <c r="AD31" s="146"/>
    </row>
    <row r="32" spans="2:30" x14ac:dyDescent="0.25">
      <c r="C32" s="128" t="s">
        <v>770</v>
      </c>
      <c r="D32" s="128" t="s">
        <v>771</v>
      </c>
      <c r="E32" s="148" t="s">
        <v>123</v>
      </c>
      <c r="F32" s="268" t="s">
        <v>838</v>
      </c>
      <c r="G32" s="343">
        <f t="shared" si="15"/>
        <v>75</v>
      </c>
      <c r="H32" s="129">
        <v>30</v>
      </c>
      <c r="I32" s="33">
        <v>0</v>
      </c>
      <c r="J32" s="33">
        <v>0</v>
      </c>
      <c r="K32" s="197">
        <v>0</v>
      </c>
      <c r="L32" s="198">
        <v>0</v>
      </c>
      <c r="M32" s="151">
        <v>0</v>
      </c>
      <c r="N32" s="152">
        <v>0</v>
      </c>
      <c r="O32" s="132">
        <f t="shared" si="16"/>
        <v>50</v>
      </c>
      <c r="P32" s="133">
        <f t="shared" si="17"/>
        <v>0</v>
      </c>
      <c r="Q32" s="134">
        <f t="shared" si="18"/>
        <v>30</v>
      </c>
      <c r="R32" s="135">
        <f t="shared" si="19"/>
        <v>25</v>
      </c>
      <c r="S32" s="136"/>
      <c r="T32" s="137"/>
      <c r="U32" s="138"/>
      <c r="V32" s="139"/>
      <c r="W32" s="137"/>
      <c r="X32" s="138"/>
      <c r="Y32" s="318"/>
      <c r="Z32" s="139">
        <v>15</v>
      </c>
      <c r="AA32" s="318">
        <v>20</v>
      </c>
      <c r="AB32" s="138"/>
      <c r="AC32" s="137">
        <v>15</v>
      </c>
      <c r="AD32" s="138">
        <v>25</v>
      </c>
    </row>
    <row r="33" spans="2:35" x14ac:dyDescent="0.25">
      <c r="C33" s="156" t="s">
        <v>661</v>
      </c>
      <c r="D33" s="156" t="s">
        <v>198</v>
      </c>
      <c r="E33" s="156" t="s">
        <v>401</v>
      </c>
      <c r="F33" s="268" t="s">
        <v>838</v>
      </c>
      <c r="G33" s="207">
        <f t="shared" si="15"/>
        <v>54</v>
      </c>
      <c r="H33" s="32">
        <v>30</v>
      </c>
      <c r="I33" s="33">
        <v>0</v>
      </c>
      <c r="J33" s="33">
        <v>0</v>
      </c>
      <c r="K33" s="153">
        <v>0</v>
      </c>
      <c r="L33" s="154">
        <v>10</v>
      </c>
      <c r="M33" s="35">
        <v>0</v>
      </c>
      <c r="N33" s="59">
        <v>0</v>
      </c>
      <c r="O33" s="140">
        <f t="shared" si="16"/>
        <v>24</v>
      </c>
      <c r="P33" s="141">
        <f t="shared" si="17"/>
        <v>15</v>
      </c>
      <c r="Q33" s="142">
        <f t="shared" si="18"/>
        <v>12</v>
      </c>
      <c r="R33" s="143">
        <f t="shared" si="19"/>
        <v>15</v>
      </c>
      <c r="S33" s="144"/>
      <c r="T33" s="145"/>
      <c r="U33" s="146">
        <v>12</v>
      </c>
      <c r="V33" s="147"/>
      <c r="W33" s="145"/>
      <c r="X33" s="146"/>
      <c r="Y33" s="317"/>
      <c r="Z33" s="147"/>
      <c r="AA33" s="317">
        <v>12</v>
      </c>
      <c r="AB33" s="146">
        <v>15</v>
      </c>
      <c r="AC33" s="145"/>
      <c r="AD33" s="146">
        <v>15</v>
      </c>
    </row>
    <row r="34" spans="2:35" x14ac:dyDescent="0.25">
      <c r="C34" s="148" t="s">
        <v>855</v>
      </c>
      <c r="D34" s="148" t="s">
        <v>856</v>
      </c>
      <c r="E34" s="148" t="s">
        <v>630</v>
      </c>
      <c r="F34" s="268" t="s">
        <v>838</v>
      </c>
      <c r="G34" s="337">
        <f t="shared" si="15"/>
        <v>40</v>
      </c>
      <c r="H34" s="129">
        <v>30</v>
      </c>
      <c r="I34" s="33">
        <v>0</v>
      </c>
      <c r="J34" s="33">
        <v>0</v>
      </c>
      <c r="K34" s="197">
        <v>0</v>
      </c>
      <c r="L34" s="198">
        <v>0</v>
      </c>
      <c r="M34" s="151">
        <v>0</v>
      </c>
      <c r="N34" s="152">
        <v>0</v>
      </c>
      <c r="O34" s="132">
        <f t="shared" si="16"/>
        <v>20</v>
      </c>
      <c r="P34" s="133">
        <f t="shared" si="17"/>
        <v>20</v>
      </c>
      <c r="Q34" s="134">
        <f t="shared" si="18"/>
        <v>0</v>
      </c>
      <c r="R34" s="135">
        <f t="shared" si="19"/>
        <v>0</v>
      </c>
      <c r="S34" s="136"/>
      <c r="T34" s="137"/>
      <c r="U34" s="138"/>
      <c r="V34" s="139"/>
      <c r="W34" s="137">
        <v>20</v>
      </c>
      <c r="X34" s="138"/>
      <c r="Y34" s="318"/>
      <c r="Z34" s="139"/>
      <c r="AA34" s="318"/>
      <c r="AB34" s="138">
        <v>20</v>
      </c>
    </row>
    <row r="35" spans="2:35" x14ac:dyDescent="0.25">
      <c r="C35" s="130" t="s">
        <v>679</v>
      </c>
      <c r="D35" s="130" t="s">
        <v>680</v>
      </c>
      <c r="E35" s="130" t="s">
        <v>681</v>
      </c>
      <c r="F35" s="268" t="s">
        <v>838</v>
      </c>
      <c r="G35" s="207">
        <f t="shared" si="15"/>
        <v>24</v>
      </c>
      <c r="H35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</v>
      </c>
      <c r="I35" s="33">
        <v>0</v>
      </c>
      <c r="J35" s="33">
        <v>10</v>
      </c>
      <c r="K35" s="153">
        <v>4</v>
      </c>
      <c r="L35" s="154">
        <v>0</v>
      </c>
      <c r="M35" s="35">
        <v>0</v>
      </c>
      <c r="N35" s="59">
        <v>0</v>
      </c>
      <c r="O35" s="140">
        <f t="shared" si="16"/>
        <v>24</v>
      </c>
      <c r="P35" s="141">
        <f t="shared" si="17"/>
        <v>0</v>
      </c>
      <c r="Q35" s="142">
        <f t="shared" si="18"/>
        <v>24</v>
      </c>
      <c r="R35" s="143">
        <f t="shared" si="19"/>
        <v>0</v>
      </c>
      <c r="S35" s="144"/>
      <c r="T35" s="145"/>
      <c r="U35" s="146"/>
      <c r="V35" s="147"/>
      <c r="W35" s="145"/>
      <c r="X35" s="146"/>
      <c r="Y35" s="317"/>
      <c r="Z35" s="147">
        <v>12</v>
      </c>
      <c r="AA35" s="317"/>
      <c r="AB35" s="146"/>
      <c r="AC35" s="145">
        <v>12</v>
      </c>
    </row>
    <row r="36" spans="2:35" x14ac:dyDescent="0.25">
      <c r="C36" s="128" t="s">
        <v>653</v>
      </c>
      <c r="D36" s="128" t="s">
        <v>325</v>
      </c>
      <c r="E36" s="128" t="s">
        <v>872</v>
      </c>
      <c r="F36" s="268" t="s">
        <v>870</v>
      </c>
      <c r="G36" s="337">
        <f t="shared" si="15"/>
        <v>70</v>
      </c>
      <c r="H36" s="129">
        <v>50</v>
      </c>
      <c r="I36" s="33">
        <v>0</v>
      </c>
      <c r="J36" s="155">
        <v>0</v>
      </c>
      <c r="K36" s="197">
        <v>0</v>
      </c>
      <c r="L36" s="198">
        <v>0</v>
      </c>
      <c r="M36" s="151">
        <v>0</v>
      </c>
      <c r="N36" s="152">
        <v>0</v>
      </c>
      <c r="O36" s="132">
        <f t="shared" si="16"/>
        <v>58</v>
      </c>
      <c r="P36" s="133">
        <f t="shared" si="17"/>
        <v>0</v>
      </c>
      <c r="Q36" s="134">
        <f t="shared" si="18"/>
        <v>28</v>
      </c>
      <c r="R36" s="135">
        <f t="shared" si="19"/>
        <v>12</v>
      </c>
      <c r="S36" s="136"/>
      <c r="T36" s="137"/>
      <c r="U36" s="138"/>
      <c r="V36" s="139"/>
      <c r="W36" s="137">
        <v>20</v>
      </c>
      <c r="X36" s="138">
        <v>6</v>
      </c>
      <c r="Y36" s="318"/>
      <c r="Z36" s="139">
        <v>10</v>
      </c>
      <c r="AA36" s="318">
        <v>10</v>
      </c>
      <c r="AB36" s="138"/>
      <c r="AC36" s="137">
        <v>12</v>
      </c>
      <c r="AD36" s="138">
        <v>12</v>
      </c>
    </row>
    <row r="37" spans="2:35" x14ac:dyDescent="0.25">
      <c r="C37" s="130" t="s">
        <v>466</v>
      </c>
      <c r="D37" s="130" t="s">
        <v>467</v>
      </c>
      <c r="E37" s="130" t="s">
        <v>126</v>
      </c>
      <c r="F37" s="268" t="s">
        <v>870</v>
      </c>
      <c r="G37" s="209">
        <f t="shared" si="15"/>
        <v>36</v>
      </c>
      <c r="H37" s="32">
        <v>50</v>
      </c>
      <c r="I37" s="33">
        <v>0</v>
      </c>
      <c r="J37" s="155">
        <v>5</v>
      </c>
      <c r="K37" s="153">
        <v>12</v>
      </c>
      <c r="L37" s="154">
        <v>0</v>
      </c>
      <c r="M37" s="35">
        <v>0</v>
      </c>
      <c r="N37" s="59">
        <v>0</v>
      </c>
      <c r="O37" s="140">
        <f t="shared" si="16"/>
        <v>28</v>
      </c>
      <c r="P37" s="141">
        <f t="shared" si="17"/>
        <v>6</v>
      </c>
      <c r="Q37" s="142">
        <f t="shared" si="18"/>
        <v>28</v>
      </c>
      <c r="R37" s="143">
        <f t="shared" si="19"/>
        <v>2</v>
      </c>
      <c r="S37" s="144"/>
      <c r="T37" s="145">
        <v>6</v>
      </c>
      <c r="U37" s="146">
        <v>10</v>
      </c>
      <c r="V37" s="147"/>
      <c r="W37" s="145"/>
      <c r="X37" s="146">
        <v>8</v>
      </c>
      <c r="Y37" s="317"/>
      <c r="Z37" s="147"/>
      <c r="AA37" s="317"/>
      <c r="AB37" s="146"/>
      <c r="AC37" s="145">
        <v>10</v>
      </c>
      <c r="AD37" s="146">
        <v>2</v>
      </c>
    </row>
    <row r="38" spans="2:35" x14ac:dyDescent="0.25">
      <c r="C38" s="148" t="s">
        <v>333</v>
      </c>
      <c r="D38" s="148" t="s">
        <v>196</v>
      </c>
      <c r="E38" s="148" t="s">
        <v>334</v>
      </c>
      <c r="F38" s="268" t="s">
        <v>871</v>
      </c>
      <c r="G38" s="337">
        <f t="shared" si="15"/>
        <v>130</v>
      </c>
      <c r="H38" s="129">
        <v>60</v>
      </c>
      <c r="I38" s="33">
        <v>0</v>
      </c>
      <c r="J38" s="33">
        <v>0</v>
      </c>
      <c r="K38" s="149">
        <v>2</v>
      </c>
      <c r="L38" s="150">
        <v>0</v>
      </c>
      <c r="M38" s="151">
        <v>0</v>
      </c>
      <c r="N38" s="152">
        <v>0</v>
      </c>
      <c r="O38" s="132">
        <f t="shared" si="16"/>
        <v>55</v>
      </c>
      <c r="P38" s="133">
        <f t="shared" si="17"/>
        <v>25</v>
      </c>
      <c r="Q38" s="134">
        <f t="shared" si="18"/>
        <v>40</v>
      </c>
      <c r="R38" s="135">
        <f t="shared" si="19"/>
        <v>50</v>
      </c>
      <c r="S38" s="136"/>
      <c r="T38" s="137">
        <v>15</v>
      </c>
      <c r="U38" s="138">
        <v>20</v>
      </c>
      <c r="V38" s="139">
        <v>25</v>
      </c>
      <c r="W38" s="137"/>
      <c r="X38" s="138"/>
      <c r="Y38" s="318"/>
      <c r="Z38" s="139"/>
      <c r="AA38" s="318">
        <v>15</v>
      </c>
      <c r="AB38" s="138">
        <v>10</v>
      </c>
      <c r="AC38" s="137">
        <v>20</v>
      </c>
      <c r="AD38" s="138">
        <v>25</v>
      </c>
    </row>
    <row r="39" spans="2:35" x14ac:dyDescent="0.25">
      <c r="C39" s="156" t="s">
        <v>459</v>
      </c>
      <c r="D39" s="156" t="s">
        <v>355</v>
      </c>
      <c r="E39" s="156" t="s">
        <v>265</v>
      </c>
      <c r="F39" s="268" t="s">
        <v>871</v>
      </c>
      <c r="G39" s="209">
        <f t="shared" si="15"/>
        <v>95</v>
      </c>
      <c r="H39" s="32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14</v>
      </c>
      <c r="I39" s="33">
        <v>0</v>
      </c>
      <c r="J39" s="33">
        <v>0</v>
      </c>
      <c r="K39" s="195">
        <v>20</v>
      </c>
      <c r="L39" s="196">
        <v>0</v>
      </c>
      <c r="M39" s="35">
        <v>0</v>
      </c>
      <c r="N39" s="59">
        <v>0</v>
      </c>
      <c r="O39" s="140">
        <f t="shared" si="16"/>
        <v>55</v>
      </c>
      <c r="P39" s="141">
        <f t="shared" si="17"/>
        <v>20</v>
      </c>
      <c r="Q39" s="142">
        <f t="shared" si="18"/>
        <v>20</v>
      </c>
      <c r="R39" s="143">
        <f t="shared" si="19"/>
        <v>20</v>
      </c>
      <c r="S39" s="144"/>
      <c r="T39" s="145"/>
      <c r="U39" s="146"/>
      <c r="V39" s="147"/>
      <c r="W39" s="145">
        <v>15</v>
      </c>
      <c r="X39" s="146">
        <v>20</v>
      </c>
      <c r="Y39" s="317"/>
      <c r="Z39" s="147"/>
      <c r="AA39" s="317">
        <v>20</v>
      </c>
      <c r="AB39" s="146">
        <v>20</v>
      </c>
      <c r="AC39" s="145"/>
      <c r="AD39" s="146">
        <v>20</v>
      </c>
    </row>
    <row r="40" spans="2:35" x14ac:dyDescent="0.25">
      <c r="B40" s="351"/>
      <c r="C40" s="336" t="s">
        <v>285</v>
      </c>
      <c r="D40" s="336" t="s">
        <v>83</v>
      </c>
      <c r="E40" s="336" t="s">
        <v>286</v>
      </c>
      <c r="F40" s="346" t="s">
        <v>871</v>
      </c>
      <c r="G40" s="337">
        <f t="shared" si="15"/>
        <v>16</v>
      </c>
      <c r="H40" s="129">
        <f>IF(racers8[[#This Row],[Cat]]="1M",0,IF(racers8[[#This Row],[Cat]]="2M",0,IF(racers8[[#This Row],[Cat]]="3F",0,IF(racers8[[#This Row],[Cat]]="2F",0,IF(racers8[[#This Row],[Cat]]="3F",0,
  IF(racers8[[#This Row],[Cat]]="3M",
      MIN(60,SUM(MIN(20,SUM(racers8[[#This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Row],[Cat]]="4M",
 MIN(50,SUM(racers8[[#This Row],[2016 Learn to Race Points]],racers8[[#This Row],[2017 Learn to Race Points]],MIN(20,SUM(racers8[[#This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Points]])),
  IF(racers8[[#This Row],[Cat]]="4F",
 MIN(50,SUM(racers8[[#This Row],[2016 Learn to Race Points]],racers8[[#This Row],[2017 Learn to Race Points]],MIN(20,SUM(MIN(10,racers8[[#This Row],[2017 Out of Province ITT Upgrade Points]]),racers8[[#This Row],[2017 ITT Points]])),MIN(10,racers8[[#This Row],[2017 Out of Province Mass Start Upgrade Points]]),racers8[[#This Row],[2017 Mass Start Points]])),
 MIN(30,SUM(racers8[[#This Row],[2016 Learn to Race Points]],racers8[[#This Row],[2017 Learn to Race Points]],MIN(15,SUM(racers8[[#This Row],[2016 ITT Points]],MIN(10,racers8[[#This Row],[2017 Out of Province ITT Upgrade Points]]),racers8[[#This Row],[2017 ITT Points]])),racers8[[#This Row],[2016 Mass Start Upgrade Points]],MIN(10,racers8[[#This Row],[2017 Out of Province Mass Start Upgrade Points]]),racers8[[#This Row],[2017 Mass Start Points]]))
))) ) ))))</f>
        <v>8</v>
      </c>
      <c r="I40" s="33">
        <v>0</v>
      </c>
      <c r="J40" s="33">
        <v>0</v>
      </c>
      <c r="K40" s="338">
        <v>56</v>
      </c>
      <c r="L40" s="347">
        <v>0</v>
      </c>
      <c r="M40" s="151">
        <v>0</v>
      </c>
      <c r="N40" s="152">
        <v>0</v>
      </c>
      <c r="O40" s="132">
        <f t="shared" si="16"/>
        <v>16</v>
      </c>
      <c r="P40" s="133">
        <f t="shared" si="17"/>
        <v>0</v>
      </c>
      <c r="Q40" s="134">
        <f t="shared" si="18"/>
        <v>16</v>
      </c>
      <c r="R40" s="135">
        <f t="shared" si="19"/>
        <v>0</v>
      </c>
      <c r="S40" s="136"/>
      <c r="T40" s="137"/>
      <c r="U40" s="138"/>
      <c r="V40" s="139"/>
      <c r="W40" s="137"/>
      <c r="X40" s="138"/>
      <c r="Y40" s="318"/>
      <c r="Z40" s="139">
        <v>4</v>
      </c>
      <c r="AA40" s="318"/>
      <c r="AB40" s="138"/>
      <c r="AC40" s="137">
        <v>12</v>
      </c>
      <c r="AD40" s="138"/>
      <c r="AE40" s="360"/>
      <c r="AF40" s="361"/>
      <c r="AG40" s="362"/>
      <c r="AH40" s="363"/>
      <c r="AI40" s="364"/>
    </row>
    <row r="42" spans="2:35" x14ac:dyDescent="0.25">
      <c r="B42" s="365">
        <v>42862</v>
      </c>
      <c r="C42" s="156" t="s">
        <v>816</v>
      </c>
      <c r="D42" s="156" t="s">
        <v>198</v>
      </c>
      <c r="E42" s="156" t="s">
        <v>104</v>
      </c>
      <c r="F42" s="61" t="s">
        <v>838</v>
      </c>
      <c r="G42" s="320">
        <f>SUM(O42,P42,R42)</f>
        <v>39</v>
      </c>
      <c r="H42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20</v>
      </c>
      <c r="I42" s="33">
        <v>0</v>
      </c>
      <c r="J42" s="33">
        <v>0</v>
      </c>
      <c r="K42" s="195">
        <v>0</v>
      </c>
      <c r="L42" s="196">
        <v>0</v>
      </c>
      <c r="M42" s="35">
        <v>0</v>
      </c>
      <c r="N42" s="59">
        <v>0</v>
      </c>
      <c r="O42" s="35">
        <f>SUM(Q42,S42,W42,AA42,AG42,AO42)</f>
        <v>38</v>
      </c>
      <c r="P42" s="332">
        <f>SUM(T42,Y42,AB42,AF42,AH42,AJ42,AL42,AQ42)</f>
        <v>0</v>
      </c>
      <c r="Q42" s="214">
        <f>SUM(U42,X42,Z42, AC42, AE42, AI42, AK42, AM42, AP42)</f>
        <v>38</v>
      </c>
      <c r="R42" s="302">
        <f>SUM(V42,AN42, AD42)</f>
        <v>1</v>
      </c>
      <c r="S42" s="333"/>
      <c r="T42" s="72"/>
      <c r="U42" s="73"/>
      <c r="V42" s="74">
        <v>1</v>
      </c>
      <c r="W42" s="72"/>
      <c r="X42" s="73"/>
      <c r="Y42" s="71"/>
      <c r="Z42" s="74">
        <v>8</v>
      </c>
      <c r="AA42" s="71"/>
      <c r="AB42" s="73"/>
      <c r="AC42" s="72">
        <v>20</v>
      </c>
      <c r="AD42" s="73"/>
      <c r="AE42" s="73">
        <v>10</v>
      </c>
    </row>
    <row r="43" spans="2:35" x14ac:dyDescent="0.25">
      <c r="C43" s="156" t="s">
        <v>815</v>
      </c>
      <c r="D43" s="156" t="s">
        <v>131</v>
      </c>
      <c r="E43" s="156" t="s">
        <v>84</v>
      </c>
      <c r="F43" s="268" t="s">
        <v>838</v>
      </c>
      <c r="G43" s="207">
        <f>SUM(O43,P43,R43)</f>
        <v>27</v>
      </c>
      <c r="H43" s="32">
        <v>30</v>
      </c>
      <c r="I43" s="33">
        <v>0</v>
      </c>
      <c r="J43" s="33">
        <v>0</v>
      </c>
      <c r="K43" s="195">
        <v>0</v>
      </c>
      <c r="L43" s="196">
        <v>0</v>
      </c>
      <c r="M43" s="35">
        <v>10</v>
      </c>
      <c r="N43" s="59">
        <v>0</v>
      </c>
      <c r="O43" s="140">
        <f>SUM(Q43,S43,W43,AA43,AG43,AO43)</f>
        <v>23</v>
      </c>
      <c r="P43" s="141">
        <f>SUM(T43,Y43,AB43,AF43,AH43,AJ43,AL43,AQ43)</f>
        <v>0</v>
      </c>
      <c r="Q43" s="142">
        <f>SUM(U43,X43,Z43, AC43, AE43, AI43, AK43, AM43, AP43)</f>
        <v>21</v>
      </c>
      <c r="R43" s="143">
        <f>SUM(V43,AN43, AD43)</f>
        <v>4</v>
      </c>
      <c r="S43" s="144"/>
      <c r="T43" s="145"/>
      <c r="U43" s="146"/>
      <c r="V43" s="147">
        <v>2</v>
      </c>
      <c r="W43" s="145">
        <v>2</v>
      </c>
      <c r="X43" s="146"/>
      <c r="Y43" s="317"/>
      <c r="Z43" s="147"/>
      <c r="AA43" s="317"/>
      <c r="AB43" s="146"/>
      <c r="AC43" s="145">
        <v>6</v>
      </c>
      <c r="AD43" s="146">
        <v>2</v>
      </c>
      <c r="AE43" s="146">
        <v>15</v>
      </c>
    </row>
    <row r="44" spans="2:35" x14ac:dyDescent="0.25">
      <c r="C44" s="130" t="s">
        <v>246</v>
      </c>
      <c r="D44" s="130" t="s">
        <v>353</v>
      </c>
      <c r="E44" s="130" t="s">
        <v>70</v>
      </c>
      <c r="F44" s="268" t="s">
        <v>870</v>
      </c>
      <c r="G44" s="209">
        <f>SUM(O44,P44,R44)</f>
        <v>53</v>
      </c>
      <c r="H44" s="32">
        <v>50</v>
      </c>
      <c r="I44" s="33">
        <v>0</v>
      </c>
      <c r="J44" s="155">
        <v>0</v>
      </c>
      <c r="K44" s="153">
        <v>0</v>
      </c>
      <c r="L44" s="154">
        <v>2</v>
      </c>
      <c r="M44" s="35">
        <v>10</v>
      </c>
      <c r="N44" s="59">
        <v>6</v>
      </c>
      <c r="O44" s="140">
        <f>SUM(Q44,S44,W44,AA44,AG44,AO44)</f>
        <v>38</v>
      </c>
      <c r="P44" s="141">
        <f>SUM(T44,Y44,AB44,AF44,AH44,AJ44,AL44,AQ44)</f>
        <v>0</v>
      </c>
      <c r="Q44" s="142">
        <f>SUM(U44,X44,Z44, AC44, AE44, AI44, AK44, AM44, AP44)</f>
        <v>30</v>
      </c>
      <c r="R44" s="143">
        <f>SUM(V44,AN44, AD44)</f>
        <v>15</v>
      </c>
      <c r="S44" s="144"/>
      <c r="T44" s="145"/>
      <c r="U44" s="146"/>
      <c r="V44" s="147"/>
      <c r="W44" s="145"/>
      <c r="X44" s="146"/>
      <c r="Y44" s="317"/>
      <c r="Z44" s="147"/>
      <c r="AA44" s="317">
        <v>8</v>
      </c>
      <c r="AB44" s="146"/>
      <c r="AC44" s="145">
        <v>20</v>
      </c>
      <c r="AD44" s="146">
        <v>15</v>
      </c>
      <c r="AE44" s="146">
        <v>10</v>
      </c>
    </row>
    <row r="45" spans="2:35" x14ac:dyDescent="0.25">
      <c r="C45" s="148" t="s">
        <v>853</v>
      </c>
      <c r="D45" s="148" t="s">
        <v>854</v>
      </c>
      <c r="E45" s="148" t="s">
        <v>300</v>
      </c>
      <c r="F45" s="268" t="s">
        <v>870</v>
      </c>
      <c r="G45" s="337">
        <f>SUM(O45,P45,R45)</f>
        <v>51</v>
      </c>
      <c r="H45" s="129">
        <f>IF(racers7[[#This Row],[Cat]]="1M",0,IF(racers7[[#This Row],[Cat]]="2M",0,IF(racers7[[#This Row],[Cat]]="3F",0,IF(racers7[[#This Row],[Cat]]="2F",0,IF(racers7[[#This Row],[Cat]]="3F",0,
  IF(racers7[[#This Row],[Cat]]="3M",
      MIN(60,SUM(MIN(20,SUM(racers7[[#This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Row],[Cat]]="4M",
 MIN(50,SUM(racers7[[#This Row],[2016 Learn to Race Points]],racers7[[#This Row],[2017 Learn to Race Points]],MIN(20,SUM(racers7[[#This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Points]])),
  IF(racers7[[#This Row],[Cat]]="4F",
 MIN(50,SUM(racers7[[#This Row],[2016 Learn to Race Points]],racers7[[#This Row],[2017 Learn to Race Points]],MIN(20,SUM(MIN(10,racers7[[#This Row],[2017 Out of Province ITT Upgrade Points]]),racers7[[#This Row],[2017 ITT Points2]])),MIN(10,racers7[[#This Row],[2017 Out of Province Mass Start Upgrade Points]]),racers7[[#This Row],[2017 Mass Start Points]])),
 MIN(30,SUM(racers7[[#This Row],[2016 Learn to Race Points]],racers7[[#This Row],[2017 Learn to Race Points]],MIN(15,SUM(racers7[[#This Row],[2016 ITT Points]],MIN(10,racers7[[#This Row],[2017 Out of Province ITT Upgrade Points]]),racers7[[#This Row],[2017 ITT Points2]])),racers7[[#This Row],[2016 Mass Start Upgrade Points]],MIN(10,racers7[[#This Row],[2017 Out of Province Mass Start Upgrade Points]]),racers7[[#This Row],[2017 Mass Start Points]]))
))) ) ))))</f>
        <v>25</v>
      </c>
      <c r="I45" s="33">
        <v>0</v>
      </c>
      <c r="J45" s="155">
        <v>0</v>
      </c>
      <c r="K45" s="197">
        <v>0</v>
      </c>
      <c r="L45" s="198">
        <v>0</v>
      </c>
      <c r="M45" s="151">
        <v>0</v>
      </c>
      <c r="N45" s="152">
        <v>0</v>
      </c>
      <c r="O45" s="132">
        <f>SUM(Q45,S45,W45,AA45,AG45,AO45)</f>
        <v>51</v>
      </c>
      <c r="P45" s="133">
        <f>SUM(T45,Y45,AB45,AF45,AH45,AJ45,AL45,AQ45)</f>
        <v>0</v>
      </c>
      <c r="Q45" s="134">
        <f>SUM(U45,X45,Z45, AC45, AE45, AI45, AK45, AM45, AP45)</f>
        <v>45</v>
      </c>
      <c r="R45" s="135">
        <f>SUM(V45,AN45, AD45)</f>
        <v>0</v>
      </c>
      <c r="S45" s="136"/>
      <c r="T45" s="137"/>
      <c r="U45" s="138"/>
      <c r="V45" s="139"/>
      <c r="W45" s="137"/>
      <c r="X45" s="138">
        <v>10</v>
      </c>
      <c r="Y45" s="318"/>
      <c r="Z45" s="139"/>
      <c r="AA45" s="318">
        <v>6</v>
      </c>
      <c r="AB45" s="138"/>
      <c r="AC45" s="137">
        <v>15</v>
      </c>
      <c r="AD45" s="138"/>
      <c r="AE45" s="138">
        <v>20</v>
      </c>
    </row>
    <row r="46" spans="2:35" x14ac:dyDescent="0.25">
      <c r="B46" s="351"/>
      <c r="C46" s="336" t="s">
        <v>304</v>
      </c>
      <c r="D46" s="336" t="s">
        <v>305</v>
      </c>
      <c r="E46" s="336" t="s">
        <v>70</v>
      </c>
      <c r="F46" s="346" t="s">
        <v>871</v>
      </c>
      <c r="G46" s="337">
        <f>SUM(O46,P46,R46)</f>
        <v>43</v>
      </c>
      <c r="H46" s="129">
        <v>60</v>
      </c>
      <c r="I46" s="33">
        <v>0</v>
      </c>
      <c r="J46" s="33">
        <v>0</v>
      </c>
      <c r="K46" s="338">
        <v>20</v>
      </c>
      <c r="L46" s="347">
        <v>0</v>
      </c>
      <c r="M46" s="151">
        <v>0</v>
      </c>
      <c r="N46" s="152">
        <v>0</v>
      </c>
      <c r="O46" s="132">
        <f>SUM(Q46,S46,W46,AA46,AG46,AO46)</f>
        <v>41</v>
      </c>
      <c r="P46" s="133">
        <f>SUM(T46,Y46,AB46,AF46,AH46,AJ46,AL46,AQ46)</f>
        <v>0</v>
      </c>
      <c r="Q46" s="134">
        <f>SUM(U46,X46,Z46, AC46, AE46, AI46, AK46, AM46, AP46)</f>
        <v>41</v>
      </c>
      <c r="R46" s="135">
        <f>SUM(V46,AN46, AD46)</f>
        <v>2</v>
      </c>
      <c r="S46" s="136"/>
      <c r="T46" s="137"/>
      <c r="U46" s="138">
        <v>15</v>
      </c>
      <c r="V46" s="139">
        <v>2</v>
      </c>
      <c r="W46" s="137"/>
      <c r="X46" s="138">
        <v>8</v>
      </c>
      <c r="Y46" s="318"/>
      <c r="Z46" s="139"/>
      <c r="AA46" s="318"/>
      <c r="AB46" s="138"/>
      <c r="AC46" s="137">
        <v>6</v>
      </c>
      <c r="AD46" s="138"/>
      <c r="AE46" s="139">
        <v>12</v>
      </c>
    </row>
    <row r="48" spans="2:35" x14ac:dyDescent="0.25">
      <c r="B48" s="365">
        <v>43046</v>
      </c>
      <c r="C48" s="148" t="s">
        <v>745</v>
      </c>
      <c r="D48" s="148" t="s">
        <v>657</v>
      </c>
      <c r="E48" s="148" t="s">
        <v>746</v>
      </c>
      <c r="F48" s="382" t="s">
        <v>838</v>
      </c>
      <c r="G48" s="367">
        <f>SUM(O48,P48,R48)</f>
        <v>20</v>
      </c>
      <c r="H48" s="129">
        <v>30</v>
      </c>
      <c r="I48" s="33">
        <v>10</v>
      </c>
      <c r="J48" s="33">
        <v>0</v>
      </c>
      <c r="K48" s="149">
        <v>0</v>
      </c>
      <c r="L48" s="150">
        <v>0</v>
      </c>
      <c r="M48" s="151">
        <v>0</v>
      </c>
      <c r="N48" s="152">
        <v>0</v>
      </c>
      <c r="O48" s="151">
        <f>SUM(Q48,S48,W48,AA48,AG48,AO48)</f>
        <v>20</v>
      </c>
      <c r="P48" s="356">
        <f>SUM(T48,Y48,AB48,AF48,AH48,AJ48,AL48,AQ48)</f>
        <v>0</v>
      </c>
      <c r="Q48" s="342">
        <f>SUM(U48,X48,Z48, AC48, AE48, AI48, AK48, AM48, AP48)</f>
        <v>20</v>
      </c>
      <c r="R48" s="357">
        <f>SUM(V48,AN48, AD48)</f>
        <v>0</v>
      </c>
      <c r="S48" s="358"/>
      <c r="T48" s="339"/>
      <c r="U48" s="340"/>
      <c r="V48" s="341"/>
      <c r="W48" s="339"/>
      <c r="X48" s="340"/>
      <c r="Y48" s="325"/>
      <c r="Z48" s="341"/>
      <c r="AA48" s="325"/>
      <c r="AB48" s="340"/>
      <c r="AC48" s="339"/>
      <c r="AD48" s="340"/>
      <c r="AE48" s="340">
        <v>20</v>
      </c>
      <c r="AF48" s="325"/>
    </row>
    <row r="49" spans="2:36" x14ac:dyDescent="0.25">
      <c r="C49" s="128" t="s">
        <v>666</v>
      </c>
      <c r="D49" s="128" t="s">
        <v>198</v>
      </c>
      <c r="E49" s="128" t="s">
        <v>667</v>
      </c>
      <c r="F49" s="268" t="s">
        <v>838</v>
      </c>
      <c r="G49" s="208">
        <f>SUM(O49,P49,R49)</f>
        <v>19</v>
      </c>
      <c r="H49" s="129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10</v>
      </c>
      <c r="I49" s="33">
        <v>0</v>
      </c>
      <c r="J49" s="33">
        <v>10</v>
      </c>
      <c r="K49" s="149">
        <v>8</v>
      </c>
      <c r="L49" s="150">
        <v>2</v>
      </c>
      <c r="M49" s="151">
        <v>0</v>
      </c>
      <c r="N49" s="152">
        <v>0</v>
      </c>
      <c r="O49" s="132">
        <f>SUM(Q49,S49,W49,AA49,AG49,AO49)</f>
        <v>4</v>
      </c>
      <c r="P49" s="133">
        <f>SUM(T49,Y49,AB49,AF49,AH49,AJ49,AL49,AQ49)</f>
        <v>15</v>
      </c>
      <c r="Q49" s="134">
        <f>SUM(U49,X49,Z49, AC49, AE49, AI49, AK49, AM49, AP49)</f>
        <v>4</v>
      </c>
      <c r="R49" s="135">
        <f>SUM(V49,AN49, AD49)</f>
        <v>0</v>
      </c>
      <c r="S49" s="136"/>
      <c r="T49" s="137"/>
      <c r="U49" s="138"/>
      <c r="V49" s="139"/>
      <c r="W49" s="137"/>
      <c r="X49" s="138">
        <v>2</v>
      </c>
      <c r="Y49" s="318"/>
      <c r="Z49" s="139"/>
      <c r="AA49" s="318"/>
      <c r="AB49" s="138"/>
      <c r="AC49" s="137">
        <v>2</v>
      </c>
      <c r="AD49" s="138"/>
      <c r="AE49" s="138"/>
      <c r="AF49" s="318">
        <v>15</v>
      </c>
    </row>
    <row r="50" spans="2:36" x14ac:dyDescent="0.25">
      <c r="B50" s="351"/>
      <c r="C50" s="336" t="s">
        <v>562</v>
      </c>
      <c r="D50" s="336" t="s">
        <v>563</v>
      </c>
      <c r="E50" s="336" t="s">
        <v>114</v>
      </c>
      <c r="F50" s="379" t="s">
        <v>838</v>
      </c>
      <c r="G50" s="208">
        <f>SUM(O50,P50,R50)</f>
        <v>24</v>
      </c>
      <c r="H50" s="129">
        <f>IF(racers4[[#This Row],[Cat]]="1M",0,IF(racers4[[#This Row],[Cat]]="2M",0,IF(racers4[[#This Row],[Cat]]="3F",0,IF(racers4[[#This Row],[Cat]]="2F",0,IF(racers4[[#This Row],[Cat]]="3F",0,
  IF(racers4[[#This Row],[Cat]]="3M",
      MIN(60,SUM(MIN(20,SUM(racers4[[#This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Row],[Cat]]="4M",
 MIN(50,SUM(racers4[[#This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 IF(racers4[[#This Row],[Cat]]="4F",
 MIN(60,SUM(racers4[[#This Row],[2016 Learn to Race Points]],racers4[[#This Row],[2017 Learn to Race Points]],MIN(20,SUM(racers4[[#This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Points]])),
 MIN(30,SUM(racers4[[#This Row],[2016 Learn to Race Points]],racers4[[#This Row],[2017 Learn to Race Points]],MIN(15,SUM(racers4[[#This Row],[2016 ITT Points]],MIN(10,racers4[[#This Row],[2017 Out of Province ITT Upgrade Points]]),racers4[[#This Row],[2017 ITT Points2]])),racers4[[#This Row],[2016 Mass Start Upgrade Points]],MIN(10,racers4[[#This Row],[2017 Out of Province Mass Start Upgrade Points]]),racers4[[#This Row],[2017 Mass Start Points]]))
))) ) ))))</f>
        <v>0</v>
      </c>
      <c r="I50" s="33">
        <v>0</v>
      </c>
      <c r="J50" s="33">
        <v>10</v>
      </c>
      <c r="K50" s="338">
        <v>14</v>
      </c>
      <c r="L50" s="347">
        <v>0</v>
      </c>
      <c r="M50" s="151">
        <v>0</v>
      </c>
      <c r="N50" s="152">
        <v>0</v>
      </c>
      <c r="O50" s="132">
        <f>SUM(Q50,S50,W50,AA50,AO50)</f>
        <v>22</v>
      </c>
      <c r="P50" s="133">
        <f>SUM(T50,Y50,AB50,AF50,AH50,AJ50,AL50,AQ50)</f>
        <v>0</v>
      </c>
      <c r="Q50" s="134">
        <f>SUM(U50,X50,Z50, AC50, AE50, AI50, AK50, AM50, AP50)</f>
        <v>22</v>
      </c>
      <c r="R50" s="135">
        <f>SUM(V50,AG50,AN50, AD50)</f>
        <v>2</v>
      </c>
      <c r="S50" s="136"/>
      <c r="T50" s="137"/>
      <c r="U50" s="138"/>
      <c r="V50" s="139"/>
      <c r="W50" s="137"/>
      <c r="X50" s="138"/>
      <c r="Y50" s="318"/>
      <c r="Z50" s="139">
        <v>2</v>
      </c>
      <c r="AA50" s="318"/>
      <c r="AB50" s="138"/>
      <c r="AC50" s="137"/>
      <c r="AD50" s="138">
        <v>2</v>
      </c>
      <c r="AE50" s="139">
        <v>20</v>
      </c>
      <c r="AF50" s="83"/>
    </row>
    <row r="52" spans="2:36" x14ac:dyDescent="0.25">
      <c r="B52" s="380" t="s">
        <v>939</v>
      </c>
      <c r="C52" s="156" t="s">
        <v>907</v>
      </c>
      <c r="D52" s="156" t="s">
        <v>348</v>
      </c>
      <c r="E52" s="156" t="s">
        <v>123</v>
      </c>
      <c r="F52" s="382" t="s">
        <v>838</v>
      </c>
      <c r="G52" s="282">
        <f t="shared" ref="G52:G58" si="20">SUM(O52,P52,R52)</f>
        <v>49</v>
      </c>
      <c r="H52" s="78">
        <v>30</v>
      </c>
      <c r="I52" s="319">
        <v>0</v>
      </c>
      <c r="J52" s="79">
        <v>0</v>
      </c>
      <c r="K52" s="80">
        <v>0</v>
      </c>
      <c r="L52" s="217">
        <v>0</v>
      </c>
      <c r="M52" s="320">
        <v>0</v>
      </c>
      <c r="N52" s="217">
        <v>0</v>
      </c>
      <c r="O52" s="320">
        <f t="shared" ref="O52:O57" si="21">SUM(Q52,S52,W52,AA52,AG52,AO52)</f>
        <v>27</v>
      </c>
      <c r="P52" s="213">
        <f t="shared" ref="P52:P58" si="22">SUM(T52,Y52,AB52,AF52,AH52,AJ52,AL52,AQ52)</f>
        <v>12</v>
      </c>
      <c r="Q52" s="214">
        <f t="shared" ref="Q52:Q58" si="23">SUM(U52,X52,Z52, AC52, AE52, AI52, AK52, AM52, AP52)</f>
        <v>27</v>
      </c>
      <c r="R52" s="221">
        <f t="shared" ref="R52:R57" si="24">SUM(V52,AN52, AD52)</f>
        <v>10</v>
      </c>
      <c r="S52" s="321"/>
      <c r="T52" s="72"/>
      <c r="U52" s="73"/>
      <c r="V52" s="74"/>
      <c r="W52" s="72"/>
      <c r="X52" s="73"/>
      <c r="Y52" s="71"/>
      <c r="Z52" s="74"/>
      <c r="AA52" s="71"/>
      <c r="AB52" s="73">
        <v>12</v>
      </c>
      <c r="AC52" s="72"/>
      <c r="AD52" s="73">
        <v>10</v>
      </c>
      <c r="AE52" s="73">
        <v>2</v>
      </c>
      <c r="AF52" s="71"/>
      <c r="AG52" s="75"/>
      <c r="AH52" s="72"/>
      <c r="AI52" s="74">
        <v>25</v>
      </c>
    </row>
    <row r="53" spans="2:36" x14ac:dyDescent="0.25">
      <c r="C53" s="148" t="s">
        <v>932</v>
      </c>
      <c r="D53" s="148" t="s">
        <v>652</v>
      </c>
      <c r="E53" s="148" t="s">
        <v>89</v>
      </c>
      <c r="F53" s="268" t="s">
        <v>838</v>
      </c>
      <c r="G53" s="343">
        <f t="shared" si="20"/>
        <v>35</v>
      </c>
      <c r="H53" s="373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53" s="319">
        <v>0</v>
      </c>
      <c r="J53" s="79">
        <v>0</v>
      </c>
      <c r="K53" s="369">
        <v>0</v>
      </c>
      <c r="L53" s="370">
        <v>0</v>
      </c>
      <c r="M53" s="367">
        <v>0</v>
      </c>
      <c r="N53" s="370">
        <v>0</v>
      </c>
      <c r="O53" s="367">
        <f t="shared" si="21"/>
        <v>15</v>
      </c>
      <c r="P53" s="375">
        <f t="shared" si="22"/>
        <v>20</v>
      </c>
      <c r="Q53" s="342">
        <f t="shared" si="23"/>
        <v>15</v>
      </c>
      <c r="R53" s="376">
        <f t="shared" si="24"/>
        <v>0</v>
      </c>
      <c r="S53" s="377"/>
      <c r="T53" s="339"/>
      <c r="U53" s="340"/>
      <c r="V53" s="341"/>
      <c r="W53" s="339"/>
      <c r="X53" s="340"/>
      <c r="Y53" s="325"/>
      <c r="Z53" s="341"/>
      <c r="AA53" s="325"/>
      <c r="AB53" s="340"/>
      <c r="AC53" s="339"/>
      <c r="AD53" s="340"/>
      <c r="AE53" s="340"/>
      <c r="AF53" s="325"/>
      <c r="AG53" s="371"/>
      <c r="AH53" s="339">
        <v>20</v>
      </c>
      <c r="AI53" s="341">
        <v>15</v>
      </c>
    </row>
    <row r="54" spans="2:36" x14ac:dyDescent="0.25">
      <c r="C54" s="148" t="s">
        <v>664</v>
      </c>
      <c r="D54" s="148" t="s">
        <v>665</v>
      </c>
      <c r="E54" s="148" t="s">
        <v>114</v>
      </c>
      <c r="F54" s="268" t="s">
        <v>838</v>
      </c>
      <c r="G54" s="367">
        <f t="shared" si="20"/>
        <v>22</v>
      </c>
      <c r="H54" s="373">
        <v>30</v>
      </c>
      <c r="I54" s="319">
        <v>0</v>
      </c>
      <c r="J54" s="79">
        <v>0</v>
      </c>
      <c r="K54" s="338">
        <v>12</v>
      </c>
      <c r="L54" s="374">
        <v>0</v>
      </c>
      <c r="M54" s="367">
        <v>0</v>
      </c>
      <c r="N54" s="370">
        <v>0</v>
      </c>
      <c r="O54" s="367">
        <f t="shared" si="21"/>
        <v>22</v>
      </c>
      <c r="P54" s="375">
        <f t="shared" si="22"/>
        <v>0</v>
      </c>
      <c r="Q54" s="342">
        <f t="shared" si="23"/>
        <v>12</v>
      </c>
      <c r="R54" s="376">
        <f t="shared" si="24"/>
        <v>0</v>
      </c>
      <c r="S54" s="377">
        <v>10</v>
      </c>
      <c r="T54" s="339"/>
      <c r="U54" s="340"/>
      <c r="V54" s="341"/>
      <c r="W54" s="339"/>
      <c r="X54" s="340"/>
      <c r="Y54" s="325"/>
      <c r="Z54" s="341"/>
      <c r="AA54" s="325"/>
      <c r="AB54" s="340"/>
      <c r="AC54" s="339"/>
      <c r="AD54" s="340"/>
      <c r="AE54" s="340">
        <v>6</v>
      </c>
      <c r="AF54" s="325"/>
      <c r="AG54" s="371"/>
      <c r="AH54" s="339"/>
      <c r="AI54" s="341">
        <v>6</v>
      </c>
    </row>
    <row r="55" spans="2:36" x14ac:dyDescent="0.25">
      <c r="C55" s="156" t="s">
        <v>758</v>
      </c>
      <c r="D55" s="156" t="s">
        <v>759</v>
      </c>
      <c r="E55" s="156" t="s">
        <v>123</v>
      </c>
      <c r="F55" s="268" t="s">
        <v>838</v>
      </c>
      <c r="G55" s="320">
        <f t="shared" si="20"/>
        <v>22</v>
      </c>
      <c r="H55" s="78">
        <v>30</v>
      </c>
      <c r="I55" s="319">
        <v>10</v>
      </c>
      <c r="J55" s="79">
        <v>0</v>
      </c>
      <c r="K55" s="84">
        <v>0</v>
      </c>
      <c r="L55" s="219">
        <v>0</v>
      </c>
      <c r="M55" s="320">
        <v>0</v>
      </c>
      <c r="N55" s="217">
        <v>0</v>
      </c>
      <c r="O55" s="320">
        <f t="shared" si="21"/>
        <v>10</v>
      </c>
      <c r="P55" s="213">
        <f t="shared" si="22"/>
        <v>12</v>
      </c>
      <c r="Q55" s="214">
        <f t="shared" si="23"/>
        <v>10</v>
      </c>
      <c r="R55" s="221">
        <f t="shared" si="24"/>
        <v>0</v>
      </c>
      <c r="S55" s="321"/>
      <c r="T55" s="72">
        <v>6</v>
      </c>
      <c r="U55" s="73"/>
      <c r="V55" s="74"/>
      <c r="W55" s="72"/>
      <c r="X55" s="73"/>
      <c r="Y55" s="71"/>
      <c r="Z55" s="74"/>
      <c r="AA55" s="71"/>
      <c r="AB55" s="73"/>
      <c r="AC55" s="72"/>
      <c r="AD55" s="73"/>
      <c r="AE55" s="73"/>
      <c r="AF55" s="71"/>
      <c r="AG55" s="75"/>
      <c r="AH55" s="72">
        <v>6</v>
      </c>
      <c r="AI55" s="74">
        <v>10</v>
      </c>
    </row>
    <row r="56" spans="2:36" x14ac:dyDescent="0.25">
      <c r="B56" s="381"/>
      <c r="C56" s="372" t="s">
        <v>654</v>
      </c>
      <c r="D56" s="372" t="s">
        <v>655</v>
      </c>
      <c r="E56" s="372" t="s">
        <v>114</v>
      </c>
      <c r="F56" s="268" t="s">
        <v>838</v>
      </c>
      <c r="G56" s="320">
        <f t="shared" si="20"/>
        <v>20</v>
      </c>
      <c r="H56" s="78">
        <v>30</v>
      </c>
      <c r="I56" s="319">
        <v>0</v>
      </c>
      <c r="J56" s="79">
        <v>0</v>
      </c>
      <c r="K56" s="84">
        <v>18</v>
      </c>
      <c r="L56" s="219">
        <v>0</v>
      </c>
      <c r="M56" s="320">
        <v>0</v>
      </c>
      <c r="N56" s="217">
        <v>0</v>
      </c>
      <c r="O56" s="320">
        <f t="shared" si="21"/>
        <v>12</v>
      </c>
      <c r="P56" s="213">
        <f t="shared" si="22"/>
        <v>8</v>
      </c>
      <c r="Q56" s="214">
        <f t="shared" si="23"/>
        <v>12</v>
      </c>
      <c r="R56" s="221">
        <f t="shared" si="24"/>
        <v>0</v>
      </c>
      <c r="S56" s="321"/>
      <c r="T56" s="72"/>
      <c r="U56" s="73"/>
      <c r="V56" s="74"/>
      <c r="W56" s="72"/>
      <c r="X56" s="73"/>
      <c r="Y56" s="71"/>
      <c r="Z56" s="74"/>
      <c r="AA56" s="71"/>
      <c r="AB56" s="73"/>
      <c r="AC56" s="72"/>
      <c r="AD56" s="73"/>
      <c r="AE56" s="74"/>
      <c r="AF56" s="71"/>
      <c r="AG56" s="75"/>
      <c r="AH56" s="72">
        <v>8</v>
      </c>
      <c r="AI56" s="74">
        <v>12</v>
      </c>
    </row>
    <row r="57" spans="2:36" x14ac:dyDescent="0.25">
      <c r="C57" s="128" t="s">
        <v>472</v>
      </c>
      <c r="D57" s="128" t="s">
        <v>473</v>
      </c>
      <c r="E57" s="128" t="s">
        <v>84</v>
      </c>
      <c r="F57" s="268" t="s">
        <v>870</v>
      </c>
      <c r="G57" s="343">
        <f t="shared" si="20"/>
        <v>47</v>
      </c>
      <c r="H57" s="129">
        <v>50</v>
      </c>
      <c r="I57" s="33">
        <v>0</v>
      </c>
      <c r="J57" s="79">
        <v>0</v>
      </c>
      <c r="K57" s="338">
        <v>8</v>
      </c>
      <c r="L57" s="347">
        <v>0</v>
      </c>
      <c r="M57" s="151">
        <v>10</v>
      </c>
      <c r="N57" s="152">
        <v>0</v>
      </c>
      <c r="O57" s="132">
        <f t="shared" si="21"/>
        <v>32</v>
      </c>
      <c r="P57" s="133">
        <f t="shared" si="22"/>
        <v>6</v>
      </c>
      <c r="Q57" s="134">
        <f t="shared" si="23"/>
        <v>20</v>
      </c>
      <c r="R57" s="135">
        <f t="shared" si="24"/>
        <v>9</v>
      </c>
      <c r="S57" s="136"/>
      <c r="T57" s="137"/>
      <c r="U57" s="138"/>
      <c r="V57" s="139"/>
      <c r="W57" s="137">
        <v>12</v>
      </c>
      <c r="X57" s="138"/>
      <c r="Y57" s="318"/>
      <c r="Z57" s="139"/>
      <c r="AA57" s="318"/>
      <c r="AB57" s="138"/>
      <c r="AC57" s="137">
        <v>8</v>
      </c>
      <c r="AD57" s="138">
        <v>9</v>
      </c>
      <c r="AE57" s="138"/>
      <c r="AF57" s="318">
        <v>2</v>
      </c>
      <c r="AG57" s="368"/>
      <c r="AH57" s="137">
        <v>4</v>
      </c>
      <c r="AI57" s="139">
        <v>12</v>
      </c>
    </row>
    <row r="58" spans="2:36" x14ac:dyDescent="0.25">
      <c r="B58" s="351"/>
      <c r="C58" s="325" t="s">
        <v>412</v>
      </c>
      <c r="D58" s="325" t="s">
        <v>413</v>
      </c>
      <c r="E58" s="326" t="s">
        <v>114</v>
      </c>
      <c r="F58" s="383" t="s">
        <v>870</v>
      </c>
      <c r="G58" s="367">
        <f t="shared" si="20"/>
        <v>45</v>
      </c>
      <c r="H58" s="129">
        <v>50</v>
      </c>
      <c r="I58" s="33">
        <v>0</v>
      </c>
      <c r="J58" s="79">
        <v>0</v>
      </c>
      <c r="K58" s="338">
        <v>0</v>
      </c>
      <c r="L58" s="347">
        <v>15</v>
      </c>
      <c r="M58" s="151">
        <v>0</v>
      </c>
      <c r="N58" s="152">
        <v>0</v>
      </c>
      <c r="O58" s="132">
        <f>SUM(Q58,S58,W58,AA58,AO58)</f>
        <v>45</v>
      </c>
      <c r="P58" s="133">
        <f t="shared" si="22"/>
        <v>0</v>
      </c>
      <c r="Q58" s="134">
        <f t="shared" si="23"/>
        <v>45</v>
      </c>
      <c r="R58" s="135">
        <f>SUM(V58,AG58,AN58, AD58)</f>
        <v>0</v>
      </c>
      <c r="S58" s="136"/>
      <c r="T58" s="137"/>
      <c r="U58" s="138"/>
      <c r="V58" s="139"/>
      <c r="W58" s="137"/>
      <c r="X58" s="138"/>
      <c r="Y58" s="318"/>
      <c r="Z58" s="139">
        <v>20</v>
      </c>
      <c r="AA58" s="318"/>
      <c r="AB58" s="138"/>
      <c r="AC58" s="137"/>
      <c r="AD58" s="138"/>
      <c r="AE58" s="138"/>
      <c r="AF58" s="318"/>
      <c r="AG58" s="368"/>
      <c r="AH58" s="137"/>
      <c r="AI58" s="139">
        <v>25</v>
      </c>
    </row>
    <row r="60" spans="2:36" x14ac:dyDescent="0.25">
      <c r="B60" s="380" t="s">
        <v>944</v>
      </c>
      <c r="C60" s="148" t="s">
        <v>752</v>
      </c>
      <c r="D60" s="148" t="s">
        <v>357</v>
      </c>
      <c r="E60" s="148" t="s">
        <v>126</v>
      </c>
      <c r="F60" s="385" t="s">
        <v>870</v>
      </c>
      <c r="G60" s="387">
        <f>SUM(O60,P60,R60)</f>
        <v>60</v>
      </c>
      <c r="H60" s="129">
        <v>50</v>
      </c>
      <c r="I60" s="33">
        <v>0</v>
      </c>
      <c r="J60" s="33">
        <v>0</v>
      </c>
      <c r="K60" s="369">
        <v>0</v>
      </c>
      <c r="L60" s="388">
        <v>0</v>
      </c>
      <c r="M60" s="151">
        <v>0</v>
      </c>
      <c r="N60" s="152">
        <v>0</v>
      </c>
      <c r="O60" s="151">
        <f>SUM(Q60,S60,W60,AA60,AG60,AO60)</f>
        <v>30</v>
      </c>
      <c r="P60" s="356">
        <f>SUM(T60,Y60,AB60,AF60,AH60,AJ60,AL60,AQ60)</f>
        <v>30</v>
      </c>
      <c r="Q60" s="342">
        <f>SUM(U60,X60,Z60, AC60, AE60, AI60, AK60, AM60, AP60)</f>
        <v>30</v>
      </c>
      <c r="R60" s="357">
        <f>SUM(V60,AN60, AD60)</f>
        <v>0</v>
      </c>
      <c r="S60" s="358"/>
      <c r="T60" s="339"/>
      <c r="U60" s="340"/>
      <c r="V60" s="341"/>
      <c r="W60" s="339"/>
      <c r="X60" s="340">
        <v>15</v>
      </c>
      <c r="Y60" s="325"/>
      <c r="Z60" s="341"/>
      <c r="AA60" s="325"/>
      <c r="AB60" s="340"/>
      <c r="AC60" s="339"/>
      <c r="AD60" s="340"/>
      <c r="AE60" s="340">
        <v>15</v>
      </c>
      <c r="AF60" s="325">
        <v>15</v>
      </c>
      <c r="AG60" s="371"/>
      <c r="AH60" s="339"/>
      <c r="AI60" s="341"/>
      <c r="AJ60" s="340">
        <v>15</v>
      </c>
    </row>
    <row r="61" spans="2:36" x14ac:dyDescent="0.25">
      <c r="B61" s="351"/>
      <c r="C61" s="372" t="s">
        <v>689</v>
      </c>
      <c r="D61" s="372" t="s">
        <v>448</v>
      </c>
      <c r="E61" s="372" t="s">
        <v>89</v>
      </c>
      <c r="F61" s="386" t="s">
        <v>838</v>
      </c>
      <c r="G61" s="140">
        <f>SUM(O61,P61,R61)</f>
        <v>32</v>
      </c>
      <c r="H61" s="32">
        <v>30</v>
      </c>
      <c r="I61" s="33">
        <v>0</v>
      </c>
      <c r="J61" s="33">
        <v>0</v>
      </c>
      <c r="K61" s="84">
        <v>0</v>
      </c>
      <c r="L61" s="331">
        <v>0</v>
      </c>
      <c r="M61" s="35">
        <v>0</v>
      </c>
      <c r="N61" s="59">
        <v>0</v>
      </c>
      <c r="O61" s="140">
        <f>SUM(Q61,S61,W61,AA61,AG61,AO61)</f>
        <v>20</v>
      </c>
      <c r="P61" s="141">
        <f>SUM(T61,Y61,AB61,AF61,AH61,AJ61,AL61,AQ61)</f>
        <v>12</v>
      </c>
      <c r="Q61" s="142">
        <f>SUM(U61,X61,Z61, AC61, AE61, AI61, AK61, AM61, AP61)</f>
        <v>20</v>
      </c>
      <c r="R61" s="143">
        <f>SUM(V61,AN61, AD61)</f>
        <v>0</v>
      </c>
      <c r="S61" s="144"/>
      <c r="T61" s="145"/>
      <c r="U61" s="146"/>
      <c r="V61" s="147"/>
      <c r="W61" s="145"/>
      <c r="X61" s="146"/>
      <c r="Y61" s="317"/>
      <c r="Z61" s="147"/>
      <c r="AA61" s="317"/>
      <c r="AB61" s="146"/>
      <c r="AC61" s="145"/>
      <c r="AD61" s="146"/>
      <c r="AE61" s="147"/>
      <c r="AF61" s="317"/>
      <c r="AG61" s="384"/>
      <c r="AH61" s="145">
        <v>12</v>
      </c>
      <c r="AI61" s="147">
        <v>20</v>
      </c>
      <c r="AJ61" s="146"/>
    </row>
    <row r="63" spans="2:36" x14ac:dyDescent="0.25">
      <c r="B63" s="353">
        <v>42743</v>
      </c>
      <c r="C63" s="71" t="s">
        <v>641</v>
      </c>
      <c r="D63" s="71" t="s">
        <v>642</v>
      </c>
      <c r="E63" s="71" t="s">
        <v>300</v>
      </c>
      <c r="F63" s="354" t="s">
        <v>870</v>
      </c>
      <c r="G63" s="389">
        <f t="shared" ref="G63" si="25">SUM(O63,P63,R63)</f>
        <v>43</v>
      </c>
      <c r="H63" s="32">
        <v>50</v>
      </c>
      <c r="I63" s="33">
        <v>0</v>
      </c>
      <c r="J63" s="33">
        <v>0</v>
      </c>
      <c r="K63" s="80">
        <v>0</v>
      </c>
      <c r="L63" s="352">
        <v>0</v>
      </c>
      <c r="M63" s="35">
        <v>10</v>
      </c>
      <c r="N63" s="59">
        <v>0</v>
      </c>
      <c r="O63" s="35">
        <f t="shared" ref="O63" si="26">SUM(Q63,S63,W63,AA63,AG63,AO63)</f>
        <v>43</v>
      </c>
      <c r="P63" s="332">
        <f t="shared" ref="P63" si="27">SUM(T63,Y63,AB63,AF63,AH63,AJ63,AL63,AQ63)</f>
        <v>0</v>
      </c>
      <c r="Q63" s="214">
        <f t="shared" ref="Q63" si="28">SUM(U63,X63,Z63, AC63, AE63, AI63, AK63, AM63, AP63)</f>
        <v>41</v>
      </c>
      <c r="R63" s="302">
        <f t="shared" ref="R63" si="29">SUM(V63,AN63, AD63)</f>
        <v>0</v>
      </c>
      <c r="S63" s="333"/>
      <c r="T63" s="72"/>
      <c r="U63" s="73"/>
      <c r="V63" s="74"/>
      <c r="W63" s="72">
        <v>2</v>
      </c>
      <c r="X63" s="73"/>
      <c r="Y63" s="71"/>
      <c r="Z63" s="74">
        <v>4</v>
      </c>
      <c r="AA63" s="71"/>
      <c r="AB63" s="73"/>
      <c r="AC63" s="72"/>
      <c r="AD63" s="73"/>
      <c r="AE63" s="73">
        <v>12</v>
      </c>
      <c r="AF63" s="71"/>
      <c r="AG63" s="75"/>
      <c r="AH63" s="72"/>
      <c r="AI63" s="74">
        <v>25</v>
      </c>
    </row>
    <row r="65" spans="2:43" x14ac:dyDescent="0.25">
      <c r="B65" s="365">
        <v>42955</v>
      </c>
      <c r="C65" s="156" t="s">
        <v>608</v>
      </c>
      <c r="D65" s="156" t="s">
        <v>601</v>
      </c>
      <c r="E65" s="158" t="s">
        <v>70</v>
      </c>
      <c r="F65" s="385" t="s">
        <v>838</v>
      </c>
      <c r="G65" s="35">
        <f t="shared" ref="G65:G77" si="30">SUM(O65,P65,R65)</f>
        <v>42</v>
      </c>
      <c r="H65" s="32">
        <v>30</v>
      </c>
      <c r="I65" s="33">
        <v>10</v>
      </c>
      <c r="J65" s="33">
        <v>0</v>
      </c>
      <c r="K65" s="153">
        <v>0</v>
      </c>
      <c r="L65" s="154">
        <v>0</v>
      </c>
      <c r="M65" s="35">
        <v>0</v>
      </c>
      <c r="N65" s="59">
        <v>0</v>
      </c>
      <c r="O65" s="35">
        <f>SUM(Q65,S65,W65,AA65,AL65,AP65)</f>
        <v>12</v>
      </c>
      <c r="P65" s="332">
        <f t="shared" ref="P65:P77" si="31">SUM(T65,Y65,AB65,AF65,AH65,AJ65,AM65,AR65)</f>
        <v>18</v>
      </c>
      <c r="Q65" s="214">
        <f t="shared" ref="Q65:Q77" si="32">SUM(U65,X65,Z65, AC65, AE65, AI65, AK65, AN65, AQ65)</f>
        <v>12</v>
      </c>
      <c r="R65" s="302">
        <f>SUM(V65,AG65,AO65, AD65)</f>
        <v>12</v>
      </c>
      <c r="S65" s="333"/>
      <c r="T65" s="72"/>
      <c r="U65" s="73"/>
      <c r="V65" s="74"/>
      <c r="W65" s="72"/>
      <c r="X65" s="73"/>
      <c r="Y65" s="71"/>
      <c r="Z65" s="74"/>
      <c r="AA65" s="71"/>
      <c r="AB65" s="73"/>
      <c r="AC65" s="72"/>
      <c r="AD65" s="73"/>
      <c r="AE65" s="73"/>
      <c r="AF65" s="71">
        <v>8</v>
      </c>
      <c r="AG65" s="75"/>
      <c r="AH65" s="72"/>
      <c r="AI65" s="74">
        <v>8</v>
      </c>
      <c r="AJ65" s="73"/>
      <c r="AK65" s="71"/>
      <c r="AL65" s="71"/>
      <c r="AM65" s="72">
        <v>10</v>
      </c>
      <c r="AN65" s="73">
        <v>4</v>
      </c>
      <c r="AO65" s="74">
        <v>12</v>
      </c>
    </row>
    <row r="66" spans="2:43" x14ac:dyDescent="0.25">
      <c r="C66" s="148" t="s">
        <v>394</v>
      </c>
      <c r="D66" s="148" t="s">
        <v>395</v>
      </c>
      <c r="E66" s="157" t="s">
        <v>104</v>
      </c>
      <c r="F66" s="268" t="s">
        <v>870</v>
      </c>
      <c r="G66" s="391">
        <f t="shared" si="30"/>
        <v>109</v>
      </c>
      <c r="H66" s="129">
        <v>60</v>
      </c>
      <c r="I66" s="33">
        <v>0</v>
      </c>
      <c r="J66" s="155">
        <v>0</v>
      </c>
      <c r="K66" s="197">
        <v>0</v>
      </c>
      <c r="L66" s="198">
        <v>0</v>
      </c>
      <c r="M66" s="151">
        <v>0</v>
      </c>
      <c r="N66" s="152">
        <v>0</v>
      </c>
      <c r="O66" s="132">
        <f>SUM(Q66,S66,W66,AA66,AL66,AP66)</f>
        <v>48</v>
      </c>
      <c r="P66" s="133">
        <f t="shared" si="31"/>
        <v>46</v>
      </c>
      <c r="Q66" s="134">
        <f t="shared" si="32"/>
        <v>44</v>
      </c>
      <c r="R66" s="135">
        <f>SUM(V66,AG66,AO66, AD66)</f>
        <v>15</v>
      </c>
      <c r="S66" s="136"/>
      <c r="T66" s="137"/>
      <c r="U66" s="138"/>
      <c r="V66" s="139"/>
      <c r="W66" s="137"/>
      <c r="X66" s="138"/>
      <c r="Y66" s="318"/>
      <c r="Z66" s="139">
        <v>10</v>
      </c>
      <c r="AA66" s="318"/>
      <c r="AB66" s="138"/>
      <c r="AC66" s="137">
        <v>4</v>
      </c>
      <c r="AD66" s="138"/>
      <c r="AE66" s="138">
        <v>12</v>
      </c>
      <c r="AF66" s="318">
        <v>10</v>
      </c>
      <c r="AG66" s="368"/>
      <c r="AH66" s="137">
        <v>15</v>
      </c>
      <c r="AI66" s="139">
        <v>6</v>
      </c>
      <c r="AJ66" s="138">
        <v>15</v>
      </c>
      <c r="AK66" s="318"/>
      <c r="AL66" s="318">
        <v>4</v>
      </c>
      <c r="AM66" s="137">
        <v>6</v>
      </c>
      <c r="AN66" s="138">
        <v>12</v>
      </c>
      <c r="AO66" s="139">
        <v>15</v>
      </c>
    </row>
    <row r="67" spans="2:43" x14ac:dyDescent="0.25">
      <c r="C67" s="148" t="s">
        <v>920</v>
      </c>
      <c r="D67" s="148" t="s">
        <v>921</v>
      </c>
      <c r="E67" s="148" t="s">
        <v>401</v>
      </c>
      <c r="F67" s="268" t="s">
        <v>838</v>
      </c>
      <c r="G67" s="391">
        <f t="shared" si="30"/>
        <v>78</v>
      </c>
      <c r="H67" s="129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7" s="33">
        <v>0</v>
      </c>
      <c r="J67" s="33">
        <v>0</v>
      </c>
      <c r="K67" s="197">
        <v>0</v>
      </c>
      <c r="L67" s="198">
        <v>0</v>
      </c>
      <c r="M67" s="151">
        <v>0</v>
      </c>
      <c r="N67" s="152">
        <v>0</v>
      </c>
      <c r="O67" s="132">
        <f t="shared" ref="O67:O77" si="33">SUM(Q67,S67,W67,AA67,AG67,AL67,AP67)</f>
        <v>30</v>
      </c>
      <c r="P67" s="133">
        <f t="shared" si="31"/>
        <v>23</v>
      </c>
      <c r="Q67" s="134">
        <f t="shared" si="32"/>
        <v>10</v>
      </c>
      <c r="R67" s="135">
        <f t="shared" ref="R67:R77" si="34">SUM(V67,AO67, AD67)</f>
        <v>25</v>
      </c>
      <c r="S67" s="136"/>
      <c r="T67" s="137"/>
      <c r="U67" s="138"/>
      <c r="V67" s="139"/>
      <c r="W67" s="137"/>
      <c r="X67" s="138"/>
      <c r="Y67" s="318"/>
      <c r="Z67" s="139"/>
      <c r="AA67" s="318"/>
      <c r="AB67" s="138"/>
      <c r="AC67" s="137"/>
      <c r="AD67" s="138"/>
      <c r="AE67" s="138"/>
      <c r="AF67" s="318">
        <v>8</v>
      </c>
      <c r="AG67" s="368"/>
      <c r="AH67" s="137"/>
      <c r="AI67" s="139"/>
      <c r="AJ67" s="138"/>
      <c r="AK67" s="318"/>
      <c r="AL67" s="318">
        <v>20</v>
      </c>
      <c r="AM67" s="137">
        <v>15</v>
      </c>
      <c r="AN67" s="138">
        <v>10</v>
      </c>
      <c r="AO67" s="139">
        <v>25</v>
      </c>
    </row>
    <row r="68" spans="2:43" x14ac:dyDescent="0.25">
      <c r="C68" s="148" t="s">
        <v>817</v>
      </c>
      <c r="D68" s="148" t="s">
        <v>499</v>
      </c>
      <c r="E68" s="148" t="s">
        <v>104</v>
      </c>
      <c r="F68" s="268" t="s">
        <v>838</v>
      </c>
      <c r="G68" s="132">
        <f t="shared" si="30"/>
        <v>70</v>
      </c>
      <c r="H68" s="129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8" s="33">
        <v>0</v>
      </c>
      <c r="J68" s="33">
        <v>0</v>
      </c>
      <c r="K68" s="197">
        <v>0</v>
      </c>
      <c r="L68" s="198">
        <v>0</v>
      </c>
      <c r="M68" s="151">
        <v>0</v>
      </c>
      <c r="N68" s="152">
        <v>0</v>
      </c>
      <c r="O68" s="132">
        <f t="shared" si="33"/>
        <v>32</v>
      </c>
      <c r="P68" s="133">
        <f t="shared" si="31"/>
        <v>22</v>
      </c>
      <c r="Q68" s="134">
        <f t="shared" si="32"/>
        <v>14</v>
      </c>
      <c r="R68" s="135">
        <f t="shared" si="34"/>
        <v>16</v>
      </c>
      <c r="S68" s="136">
        <v>4</v>
      </c>
      <c r="T68" s="137"/>
      <c r="U68" s="138">
        <v>8</v>
      </c>
      <c r="V68" s="139"/>
      <c r="W68" s="137"/>
      <c r="X68" s="138"/>
      <c r="Y68" s="318"/>
      <c r="Z68" s="139"/>
      <c r="AA68" s="318">
        <v>4</v>
      </c>
      <c r="AB68" s="138">
        <v>6</v>
      </c>
      <c r="AC68" s="137"/>
      <c r="AD68" s="138">
        <v>4</v>
      </c>
      <c r="AE68" s="138"/>
      <c r="AF68" s="318"/>
      <c r="AG68" s="368"/>
      <c r="AH68" s="137"/>
      <c r="AI68" s="139"/>
      <c r="AJ68" s="138">
        <v>4</v>
      </c>
      <c r="AK68" s="318"/>
      <c r="AL68" s="318">
        <v>10</v>
      </c>
      <c r="AM68" s="137">
        <v>12</v>
      </c>
      <c r="AN68" s="138">
        <v>6</v>
      </c>
      <c r="AO68" s="139">
        <v>12</v>
      </c>
    </row>
    <row r="69" spans="2:43" x14ac:dyDescent="0.25">
      <c r="C69" s="156" t="s">
        <v>742</v>
      </c>
      <c r="D69" s="156" t="s">
        <v>143</v>
      </c>
      <c r="E69" s="156" t="s">
        <v>446</v>
      </c>
      <c r="F69" s="268" t="s">
        <v>838</v>
      </c>
      <c r="G69" s="140">
        <f t="shared" si="30"/>
        <v>68</v>
      </c>
      <c r="H69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69" s="33">
        <v>10</v>
      </c>
      <c r="J69" s="33">
        <v>0</v>
      </c>
      <c r="K69" s="153">
        <v>0</v>
      </c>
      <c r="L69" s="154">
        <v>0</v>
      </c>
      <c r="M69" s="35">
        <v>0</v>
      </c>
      <c r="N69" s="59">
        <v>0</v>
      </c>
      <c r="O69" s="140">
        <f t="shared" si="33"/>
        <v>20</v>
      </c>
      <c r="P69" s="141">
        <f t="shared" si="31"/>
        <v>28</v>
      </c>
      <c r="Q69" s="142">
        <f t="shared" si="32"/>
        <v>20</v>
      </c>
      <c r="R69" s="143">
        <f t="shared" si="34"/>
        <v>20</v>
      </c>
      <c r="S69" s="144"/>
      <c r="T69" s="145"/>
      <c r="U69" s="146"/>
      <c r="V69" s="147"/>
      <c r="W69" s="145"/>
      <c r="X69" s="146"/>
      <c r="Y69" s="317"/>
      <c r="Z69" s="147"/>
      <c r="AA69" s="317"/>
      <c r="AB69" s="146">
        <v>8</v>
      </c>
      <c r="AC69" s="145"/>
      <c r="AD69" s="146"/>
      <c r="AE69" s="146"/>
      <c r="AF69" s="317"/>
      <c r="AG69" s="384"/>
      <c r="AH69" s="145"/>
      <c r="AI69" s="147"/>
      <c r="AJ69" s="146"/>
      <c r="AK69" s="317"/>
      <c r="AL69" s="317"/>
      <c r="AM69" s="145">
        <v>20</v>
      </c>
      <c r="AN69" s="146">
        <v>20</v>
      </c>
      <c r="AO69" s="147">
        <v>20</v>
      </c>
    </row>
    <row r="70" spans="2:43" x14ac:dyDescent="0.25">
      <c r="C70" s="156" t="s">
        <v>942</v>
      </c>
      <c r="D70" s="156" t="s">
        <v>943</v>
      </c>
      <c r="E70" s="156" t="s">
        <v>446</v>
      </c>
      <c r="F70" s="268" t="s">
        <v>838</v>
      </c>
      <c r="G70" s="390">
        <f t="shared" si="30"/>
        <v>52</v>
      </c>
      <c r="H70" s="32">
        <f>IF(racers6[[#This Row],[Cat]]="1M",0,IF(racers6[[#This Row],[Cat]]="2M",0,IF(racers6[[#This Row],[Cat]]="3F",0,IF(racers6[[#This Row],[Cat]]="2F",0,IF(racers6[[#This Row],[Cat]]="3F",0,
  IF(racers6[[#This Row],[Cat]]="3M",
      MIN(60,SUM(MIN(20,SUM(racers6[[#This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Row],[Cat]]="4M",
 MIN(50,SUM(racers6[[#This Row],[2016 Learn to Race Points]],racers6[[#This Row],[2017 Learn to Race Points]],MIN(20,SUM(racers6[[#This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Points]])),
  IF(racers6[[#This Row],[Cat]]="4F",
 MIN(50,SUM(racers6[[#This Row],[2016 Learn to Race Points]],racers6[[#This Row],[2017 Learn to Race Points]],MIN(20,SUM(MIN(10,racers6[[#This Row],[2017 Out of Province ITT Upgrade Points]]),racers6[[#This Row],[2017 ITT Points]])),MIN(10,racers6[[#This Row],[2017 Out of Province Mass Start Upgrade Points]]),racers6[[#This Row],[2017 Mass Start Points]])),
 MIN(30,SUM(racers6[[#This Row],[2016 Learn to Race Points]],racers6[[#This Row],[2017 Learn to Race Points]],MIN(15,SUM(racers6[[#This Row],[2016 ITT Points]],MIN(10,racers6[[#This Row],[2017 Out of Province ITT Upgrade Points]]),racers6[[#This Row],[2017 ITT Points]])),racers6[[#This Row],[2016 Mass Start Upgrade Points]],MIN(10,racers6[[#This Row],[2017 Out of Province Mass Start Upgrade Points]]),racers6[[#This Row],[2017 Mass Start Points]]))
))) ) ))))</f>
        <v>0</v>
      </c>
      <c r="I70" s="33">
        <v>0</v>
      </c>
      <c r="J70" s="33">
        <v>0</v>
      </c>
      <c r="K70" s="195">
        <v>0</v>
      </c>
      <c r="L70" s="196">
        <v>0</v>
      </c>
      <c r="M70" s="35">
        <v>0</v>
      </c>
      <c r="N70" s="59">
        <v>0</v>
      </c>
      <c r="O70" s="140">
        <f t="shared" si="33"/>
        <v>15</v>
      </c>
      <c r="P70" s="141">
        <f t="shared" si="31"/>
        <v>22</v>
      </c>
      <c r="Q70" s="142">
        <f t="shared" si="32"/>
        <v>15</v>
      </c>
      <c r="R70" s="143">
        <f t="shared" si="34"/>
        <v>15</v>
      </c>
      <c r="S70" s="144"/>
      <c r="T70" s="145"/>
      <c r="U70" s="146"/>
      <c r="V70" s="147"/>
      <c r="W70" s="145"/>
      <c r="X70" s="146"/>
      <c r="Y70" s="317"/>
      <c r="Z70" s="147"/>
      <c r="AA70" s="317"/>
      <c r="AB70" s="146"/>
      <c r="AC70" s="145"/>
      <c r="AD70" s="146"/>
      <c r="AE70" s="146"/>
      <c r="AF70" s="317"/>
      <c r="AG70" s="384"/>
      <c r="AH70" s="145"/>
      <c r="AI70" s="147"/>
      <c r="AJ70" s="146">
        <v>12</v>
      </c>
      <c r="AK70" s="317"/>
      <c r="AL70" s="317"/>
      <c r="AM70" s="145">
        <v>10</v>
      </c>
      <c r="AN70" s="146">
        <v>15</v>
      </c>
      <c r="AO70" s="147">
        <v>15</v>
      </c>
    </row>
    <row r="71" spans="2:43" x14ac:dyDescent="0.25">
      <c r="C71" s="128" t="s">
        <v>697</v>
      </c>
      <c r="D71" s="128" t="s">
        <v>302</v>
      </c>
      <c r="E71" s="128" t="s">
        <v>67</v>
      </c>
      <c r="F71" s="268" t="s">
        <v>838</v>
      </c>
      <c r="G71" s="132">
        <f t="shared" si="30"/>
        <v>36</v>
      </c>
      <c r="H71" s="129">
        <v>30</v>
      </c>
      <c r="I71" s="33">
        <v>0</v>
      </c>
      <c r="J71" s="33">
        <v>10</v>
      </c>
      <c r="K71" s="149">
        <v>0</v>
      </c>
      <c r="L71" s="150">
        <v>0</v>
      </c>
      <c r="M71" s="151">
        <v>0</v>
      </c>
      <c r="N71" s="152">
        <v>0</v>
      </c>
      <c r="O71" s="132">
        <f t="shared" si="33"/>
        <v>28</v>
      </c>
      <c r="P71" s="133">
        <f t="shared" si="31"/>
        <v>0</v>
      </c>
      <c r="Q71" s="134">
        <f t="shared" si="32"/>
        <v>28</v>
      </c>
      <c r="R71" s="135">
        <f t="shared" si="34"/>
        <v>8</v>
      </c>
      <c r="S71" s="136"/>
      <c r="T71" s="137"/>
      <c r="U71" s="138">
        <v>4</v>
      </c>
      <c r="V71" s="139"/>
      <c r="W71" s="137"/>
      <c r="X71" s="138">
        <v>12</v>
      </c>
      <c r="Y71" s="318"/>
      <c r="Z71" s="139"/>
      <c r="AA71" s="318"/>
      <c r="AB71" s="138"/>
      <c r="AC71" s="137"/>
      <c r="AD71" s="138"/>
      <c r="AE71" s="139"/>
      <c r="AF71" s="318"/>
      <c r="AG71" s="368"/>
      <c r="AH71" s="137"/>
      <c r="AI71" s="139"/>
      <c r="AJ71" s="138"/>
      <c r="AK71" s="318"/>
      <c r="AL71" s="318"/>
      <c r="AM71" s="137"/>
      <c r="AN71" s="138">
        <v>12</v>
      </c>
      <c r="AO71" s="139">
        <v>8</v>
      </c>
    </row>
    <row r="72" spans="2:43" x14ac:dyDescent="0.25">
      <c r="C72" s="156" t="s">
        <v>668</v>
      </c>
      <c r="D72" s="156" t="s">
        <v>325</v>
      </c>
      <c r="E72" s="156" t="s">
        <v>89</v>
      </c>
      <c r="F72" s="268" t="s">
        <v>838</v>
      </c>
      <c r="G72" s="140">
        <f t="shared" si="30"/>
        <v>35</v>
      </c>
      <c r="H72" s="32">
        <v>30</v>
      </c>
      <c r="I72" s="33">
        <v>0</v>
      </c>
      <c r="J72" s="33">
        <v>0</v>
      </c>
      <c r="K72" s="153">
        <v>10</v>
      </c>
      <c r="L72" s="154">
        <v>0</v>
      </c>
      <c r="M72" s="35">
        <v>0</v>
      </c>
      <c r="N72" s="59">
        <v>0</v>
      </c>
      <c r="O72" s="140">
        <f t="shared" si="33"/>
        <v>25</v>
      </c>
      <c r="P72" s="141">
        <f t="shared" si="31"/>
        <v>0</v>
      </c>
      <c r="Q72" s="142">
        <f t="shared" si="32"/>
        <v>10</v>
      </c>
      <c r="R72" s="143">
        <f t="shared" si="34"/>
        <v>10</v>
      </c>
      <c r="S72" s="144"/>
      <c r="T72" s="145"/>
      <c r="U72" s="146"/>
      <c r="V72" s="147"/>
      <c r="W72" s="145"/>
      <c r="X72" s="146"/>
      <c r="Y72" s="317"/>
      <c r="Z72" s="147">
        <v>10</v>
      </c>
      <c r="AA72" s="317"/>
      <c r="AB72" s="146"/>
      <c r="AC72" s="145"/>
      <c r="AD72" s="146"/>
      <c r="AE72" s="146"/>
      <c r="AF72" s="317"/>
      <c r="AG72" s="384"/>
      <c r="AH72" s="145"/>
      <c r="AI72" s="147"/>
      <c r="AJ72" s="146"/>
      <c r="AK72" s="317"/>
      <c r="AL72" s="317">
        <v>15</v>
      </c>
      <c r="AM72" s="145"/>
      <c r="AN72" s="146"/>
      <c r="AO72" s="147">
        <v>10</v>
      </c>
    </row>
    <row r="73" spans="2:43" x14ac:dyDescent="0.25">
      <c r="C73" s="148" t="s">
        <v>820</v>
      </c>
      <c r="D73" s="148" t="s">
        <v>504</v>
      </c>
      <c r="E73" s="148" t="s">
        <v>123</v>
      </c>
      <c r="F73" s="268" t="s">
        <v>870</v>
      </c>
      <c r="G73" s="391">
        <f t="shared" si="30"/>
        <v>136</v>
      </c>
      <c r="H73" s="129">
        <v>50</v>
      </c>
      <c r="I73" s="33">
        <v>0</v>
      </c>
      <c r="J73" s="155">
        <v>0</v>
      </c>
      <c r="K73" s="197">
        <v>0</v>
      </c>
      <c r="L73" s="198">
        <v>0</v>
      </c>
      <c r="M73" s="151">
        <v>0</v>
      </c>
      <c r="N73" s="152">
        <v>0</v>
      </c>
      <c r="O73" s="132">
        <f t="shared" si="33"/>
        <v>66</v>
      </c>
      <c r="P73" s="133">
        <f t="shared" si="31"/>
        <v>40</v>
      </c>
      <c r="Q73" s="134">
        <f t="shared" si="32"/>
        <v>46</v>
      </c>
      <c r="R73" s="135">
        <f t="shared" si="34"/>
        <v>30</v>
      </c>
      <c r="S73" s="136"/>
      <c r="T73" s="137"/>
      <c r="U73" s="138"/>
      <c r="V73" s="139"/>
      <c r="W73" s="137"/>
      <c r="X73" s="138"/>
      <c r="Y73" s="318"/>
      <c r="Z73" s="139"/>
      <c r="AA73" s="318"/>
      <c r="AB73" s="138">
        <v>15</v>
      </c>
      <c r="AC73" s="137">
        <v>6</v>
      </c>
      <c r="AD73" s="138">
        <v>5</v>
      </c>
      <c r="AE73" s="138"/>
      <c r="AF73" s="318"/>
      <c r="AG73" s="368"/>
      <c r="AH73" s="137">
        <v>10</v>
      </c>
      <c r="AI73" s="139">
        <v>20</v>
      </c>
      <c r="AJ73" s="138"/>
      <c r="AK73" s="318"/>
      <c r="AL73" s="318">
        <v>20</v>
      </c>
      <c r="AM73" s="137">
        <v>15</v>
      </c>
      <c r="AN73" s="138">
        <v>20</v>
      </c>
      <c r="AO73" s="139">
        <v>25</v>
      </c>
    </row>
    <row r="74" spans="2:43" x14ac:dyDescent="0.25">
      <c r="C74" s="156" t="s">
        <v>447</v>
      </c>
      <c r="D74" s="156" t="s">
        <v>178</v>
      </c>
      <c r="E74" s="156" t="s">
        <v>126</v>
      </c>
      <c r="F74" s="268" t="s">
        <v>870</v>
      </c>
      <c r="G74" s="390">
        <f t="shared" si="30"/>
        <v>118</v>
      </c>
      <c r="H74" s="32">
        <v>50</v>
      </c>
      <c r="I74" s="33">
        <v>0</v>
      </c>
      <c r="J74" s="155">
        <v>0</v>
      </c>
      <c r="K74" s="195">
        <v>0</v>
      </c>
      <c r="L74" s="196">
        <v>0</v>
      </c>
      <c r="M74" s="35">
        <v>0</v>
      </c>
      <c r="N74" s="59">
        <v>0</v>
      </c>
      <c r="O74" s="140">
        <f t="shared" si="33"/>
        <v>42</v>
      </c>
      <c r="P74" s="141">
        <f t="shared" si="31"/>
        <v>36</v>
      </c>
      <c r="Q74" s="142">
        <f t="shared" si="32"/>
        <v>12</v>
      </c>
      <c r="R74" s="143">
        <f t="shared" si="34"/>
        <v>40</v>
      </c>
      <c r="S74" s="144"/>
      <c r="T74" s="145"/>
      <c r="U74" s="146"/>
      <c r="V74" s="147"/>
      <c r="W74" s="145"/>
      <c r="X74" s="146"/>
      <c r="Y74" s="317"/>
      <c r="Z74" s="147"/>
      <c r="AA74" s="317">
        <v>15</v>
      </c>
      <c r="AB74" s="146">
        <v>12</v>
      </c>
      <c r="AC74" s="145"/>
      <c r="AD74" s="146">
        <v>20</v>
      </c>
      <c r="AE74" s="146"/>
      <c r="AF74" s="317">
        <v>12</v>
      </c>
      <c r="AG74" s="384"/>
      <c r="AH74" s="145"/>
      <c r="AI74" s="147"/>
      <c r="AJ74" s="146"/>
      <c r="AK74" s="317"/>
      <c r="AL74" s="317">
        <v>15</v>
      </c>
      <c r="AM74" s="145">
        <v>12</v>
      </c>
      <c r="AN74" s="146">
        <v>12</v>
      </c>
      <c r="AO74" s="147">
        <v>20</v>
      </c>
    </row>
    <row r="75" spans="2:43" x14ac:dyDescent="0.25">
      <c r="C75" s="148" t="s">
        <v>637</v>
      </c>
      <c r="D75" s="148" t="s">
        <v>638</v>
      </c>
      <c r="E75" s="148" t="s">
        <v>56</v>
      </c>
      <c r="F75" s="268" t="s">
        <v>870</v>
      </c>
      <c r="G75" s="391">
        <f t="shared" si="30"/>
        <v>82</v>
      </c>
      <c r="H75" s="129">
        <v>50</v>
      </c>
      <c r="I75" s="33">
        <v>0</v>
      </c>
      <c r="J75" s="155">
        <v>0</v>
      </c>
      <c r="K75" s="197">
        <v>0</v>
      </c>
      <c r="L75" s="198">
        <v>0</v>
      </c>
      <c r="M75" s="151">
        <v>0</v>
      </c>
      <c r="N75" s="152">
        <v>0</v>
      </c>
      <c r="O75" s="132">
        <f t="shared" si="33"/>
        <v>38</v>
      </c>
      <c r="P75" s="133">
        <f t="shared" si="31"/>
        <v>20</v>
      </c>
      <c r="Q75" s="134">
        <f t="shared" si="32"/>
        <v>22</v>
      </c>
      <c r="R75" s="135">
        <f t="shared" si="34"/>
        <v>24</v>
      </c>
      <c r="S75" s="136"/>
      <c r="T75" s="137"/>
      <c r="U75" s="138"/>
      <c r="V75" s="139"/>
      <c r="W75" s="137"/>
      <c r="X75" s="138"/>
      <c r="Y75" s="318"/>
      <c r="Z75" s="139">
        <v>8</v>
      </c>
      <c r="AA75" s="318">
        <v>12</v>
      </c>
      <c r="AB75" s="138"/>
      <c r="AC75" s="137"/>
      <c r="AD75" s="138">
        <v>9</v>
      </c>
      <c r="AE75" s="138"/>
      <c r="AF75" s="318"/>
      <c r="AG75" s="368"/>
      <c r="AH75" s="137"/>
      <c r="AI75" s="139">
        <v>6</v>
      </c>
      <c r="AJ75" s="138"/>
      <c r="AK75" s="318"/>
      <c r="AL75" s="318">
        <v>4</v>
      </c>
      <c r="AM75" s="137">
        <v>20</v>
      </c>
      <c r="AN75" s="138">
        <v>8</v>
      </c>
      <c r="AO75" s="139">
        <v>15</v>
      </c>
    </row>
    <row r="76" spans="2:43" x14ac:dyDescent="0.25">
      <c r="C76" s="128" t="s">
        <v>316</v>
      </c>
      <c r="D76" s="128" t="s">
        <v>309</v>
      </c>
      <c r="E76" s="128" t="s">
        <v>70</v>
      </c>
      <c r="F76" s="268" t="s">
        <v>871</v>
      </c>
      <c r="G76" s="391">
        <f t="shared" si="30"/>
        <v>65</v>
      </c>
      <c r="H76" s="129">
        <v>60</v>
      </c>
      <c r="I76" s="33">
        <v>0</v>
      </c>
      <c r="J76" s="33">
        <v>0</v>
      </c>
      <c r="K76" s="149">
        <v>16</v>
      </c>
      <c r="L76" s="150">
        <v>0</v>
      </c>
      <c r="M76" s="151">
        <v>0</v>
      </c>
      <c r="N76" s="152">
        <v>0</v>
      </c>
      <c r="O76" s="132">
        <f t="shared" si="33"/>
        <v>49</v>
      </c>
      <c r="P76" s="133">
        <f t="shared" si="31"/>
        <v>0</v>
      </c>
      <c r="Q76" s="134">
        <f t="shared" si="32"/>
        <v>49</v>
      </c>
      <c r="R76" s="135">
        <f t="shared" si="34"/>
        <v>16</v>
      </c>
      <c r="S76" s="136"/>
      <c r="T76" s="137"/>
      <c r="U76" s="138">
        <v>10</v>
      </c>
      <c r="V76" s="139"/>
      <c r="W76" s="137"/>
      <c r="X76" s="138">
        <v>2</v>
      </c>
      <c r="Y76" s="318"/>
      <c r="Z76" s="139">
        <v>20</v>
      </c>
      <c r="AA76" s="318"/>
      <c r="AB76" s="138"/>
      <c r="AC76" s="137"/>
      <c r="AD76" s="138">
        <v>8</v>
      </c>
      <c r="AE76" s="139"/>
      <c r="AF76" s="318"/>
      <c r="AG76" s="368"/>
      <c r="AH76" s="137"/>
      <c r="AI76" s="139">
        <v>2</v>
      </c>
      <c r="AJ76" s="138"/>
      <c r="AK76" s="318"/>
      <c r="AL76" s="318"/>
      <c r="AM76" s="137"/>
      <c r="AN76" s="138">
        <v>15</v>
      </c>
      <c r="AO76" s="139">
        <v>8</v>
      </c>
    </row>
    <row r="77" spans="2:43" x14ac:dyDescent="0.25">
      <c r="B77" s="351"/>
      <c r="C77" s="336" t="s">
        <v>287</v>
      </c>
      <c r="D77" s="336" t="s">
        <v>288</v>
      </c>
      <c r="E77" s="336" t="s">
        <v>67</v>
      </c>
      <c r="F77" s="346" t="s">
        <v>871</v>
      </c>
      <c r="G77" s="391">
        <f t="shared" si="30"/>
        <v>49</v>
      </c>
      <c r="H77" s="129">
        <v>60</v>
      </c>
      <c r="I77" s="33">
        <v>0</v>
      </c>
      <c r="J77" s="33">
        <v>0</v>
      </c>
      <c r="K77" s="338">
        <v>31</v>
      </c>
      <c r="L77" s="347">
        <v>0</v>
      </c>
      <c r="M77" s="151">
        <v>0</v>
      </c>
      <c r="N77" s="152">
        <v>0</v>
      </c>
      <c r="O77" s="132">
        <f t="shared" si="33"/>
        <v>29</v>
      </c>
      <c r="P77" s="133">
        <f t="shared" si="31"/>
        <v>10</v>
      </c>
      <c r="Q77" s="134">
        <f t="shared" si="32"/>
        <v>4</v>
      </c>
      <c r="R77" s="135">
        <f t="shared" si="34"/>
        <v>10</v>
      </c>
      <c r="S77" s="136"/>
      <c r="T77" s="137"/>
      <c r="U77" s="138"/>
      <c r="V77" s="139"/>
      <c r="W77" s="137"/>
      <c r="X77" s="138"/>
      <c r="Y77" s="318"/>
      <c r="Z77" s="139"/>
      <c r="AA77" s="318">
        <v>10</v>
      </c>
      <c r="AB77" s="138"/>
      <c r="AC77" s="137"/>
      <c r="AD77" s="138"/>
      <c r="AE77" s="139"/>
      <c r="AF77" s="318">
        <v>2</v>
      </c>
      <c r="AG77" s="368"/>
      <c r="AH77" s="137">
        <v>8</v>
      </c>
      <c r="AI77" s="139">
        <v>4</v>
      </c>
      <c r="AJ77" s="138"/>
      <c r="AK77" s="318"/>
      <c r="AL77" s="318">
        <v>15</v>
      </c>
      <c r="AM77" s="137"/>
      <c r="AN77" s="138"/>
      <c r="AO77" s="139">
        <v>10</v>
      </c>
    </row>
    <row r="79" spans="2:43" x14ac:dyDescent="0.25">
      <c r="B79" s="380" t="s">
        <v>983</v>
      </c>
      <c r="C79" s="148" t="s">
        <v>806</v>
      </c>
      <c r="D79" s="148" t="s">
        <v>807</v>
      </c>
      <c r="E79" s="157" t="s">
        <v>70</v>
      </c>
      <c r="F79" s="268" t="s">
        <v>838</v>
      </c>
      <c r="G79" s="391">
        <f t="shared" ref="G79:G91" si="35">SUM(O79,P79,R79)</f>
        <v>55</v>
      </c>
      <c r="H79" s="129">
        <v>30</v>
      </c>
      <c r="I79" s="33">
        <v>0</v>
      </c>
      <c r="J79" s="33">
        <v>0</v>
      </c>
      <c r="K79" s="197">
        <v>0</v>
      </c>
      <c r="L79" s="198">
        <v>0</v>
      </c>
      <c r="M79" s="151">
        <v>0</v>
      </c>
      <c r="N79" s="152">
        <v>0</v>
      </c>
      <c r="O79" s="367">
        <f t="shared" ref="O79:O84" si="36">SUM(Q79,S79,W79,AA79,AL79,AP79)</f>
        <v>50</v>
      </c>
      <c r="P79" s="356">
        <f t="shared" ref="P79:P91" si="37">SUM(T79,Y79,AB79,AF79,AH79,AJ79,AM79,AR79)</f>
        <v>0</v>
      </c>
      <c r="Q79" s="342">
        <f t="shared" ref="Q79:Q91" si="38">SUM(U79,X79,Z79, AC79, AE79, AI79, AK79, AN79, AQ79)</f>
        <v>24</v>
      </c>
      <c r="R79" s="357">
        <f t="shared" ref="R79:R84" si="39">SUM(V79,AG79,AO79, AD79)</f>
        <v>5</v>
      </c>
      <c r="S79" s="358"/>
      <c r="T79" s="339"/>
      <c r="U79" s="340">
        <v>4</v>
      </c>
      <c r="V79" s="341">
        <v>1</v>
      </c>
      <c r="W79" s="339"/>
      <c r="X79" s="340"/>
      <c r="Y79" s="325"/>
      <c r="Z79" s="341">
        <v>8</v>
      </c>
      <c r="AA79" s="325"/>
      <c r="AB79" s="340"/>
      <c r="AC79" s="339"/>
      <c r="AD79" s="340">
        <v>4</v>
      </c>
      <c r="AE79" s="340"/>
      <c r="AF79" s="325"/>
      <c r="AG79" s="371"/>
      <c r="AH79" s="339"/>
      <c r="AI79" s="341"/>
      <c r="AJ79" s="340"/>
      <c r="AK79" s="325"/>
      <c r="AL79" s="325">
        <v>6</v>
      </c>
      <c r="AM79" s="339"/>
      <c r="AN79" s="340"/>
      <c r="AO79" s="341"/>
      <c r="AP79" s="340">
        <v>20</v>
      </c>
      <c r="AQ79" s="340">
        <v>12</v>
      </c>
    </row>
    <row r="80" spans="2:43" x14ac:dyDescent="0.25">
      <c r="C80" s="148" t="s">
        <v>892</v>
      </c>
      <c r="D80" s="148" t="s">
        <v>891</v>
      </c>
      <c r="E80" s="157" t="s">
        <v>537</v>
      </c>
      <c r="F80" s="268" t="s">
        <v>838</v>
      </c>
      <c r="G80" s="391">
        <f t="shared" si="35"/>
        <v>50</v>
      </c>
      <c r="H80" s="129">
        <v>30</v>
      </c>
      <c r="I80" s="33">
        <v>0</v>
      </c>
      <c r="J80" s="33">
        <v>0</v>
      </c>
      <c r="K80" s="197">
        <v>0</v>
      </c>
      <c r="L80" s="198">
        <v>0</v>
      </c>
      <c r="M80" s="151">
        <v>0</v>
      </c>
      <c r="N80" s="152">
        <v>0</v>
      </c>
      <c r="O80" s="132">
        <f t="shared" si="36"/>
        <v>36</v>
      </c>
      <c r="P80" s="133">
        <f t="shared" si="37"/>
        <v>6</v>
      </c>
      <c r="Q80" s="134">
        <f t="shared" si="38"/>
        <v>30</v>
      </c>
      <c r="R80" s="135">
        <f t="shared" si="39"/>
        <v>8</v>
      </c>
      <c r="S80" s="136"/>
      <c r="T80" s="137"/>
      <c r="U80" s="138"/>
      <c r="V80" s="139"/>
      <c r="W80" s="137"/>
      <c r="X80" s="138"/>
      <c r="Y80" s="318"/>
      <c r="Z80" s="139"/>
      <c r="AA80" s="318"/>
      <c r="AB80" s="138">
        <v>6</v>
      </c>
      <c r="AC80" s="137"/>
      <c r="AD80" s="138">
        <v>8</v>
      </c>
      <c r="AE80" s="138"/>
      <c r="AF80" s="318"/>
      <c r="AG80" s="368"/>
      <c r="AH80" s="137"/>
      <c r="AI80" s="139">
        <v>20</v>
      </c>
      <c r="AJ80" s="138"/>
      <c r="AK80" s="318"/>
      <c r="AL80" s="318"/>
      <c r="AM80" s="137"/>
      <c r="AN80" s="138"/>
      <c r="AO80" s="139"/>
      <c r="AP80" s="138">
        <v>6</v>
      </c>
      <c r="AQ80" s="138">
        <v>10</v>
      </c>
    </row>
    <row r="81" spans="2:43" x14ac:dyDescent="0.25">
      <c r="C81" s="156" t="s">
        <v>875</v>
      </c>
      <c r="D81" s="156" t="s">
        <v>876</v>
      </c>
      <c r="E81" s="158" t="s">
        <v>114</v>
      </c>
      <c r="F81" s="268" t="s">
        <v>838</v>
      </c>
      <c r="G81" s="390">
        <f t="shared" si="35"/>
        <v>33</v>
      </c>
      <c r="H81" s="32">
        <v>30</v>
      </c>
      <c r="I81" s="33">
        <v>0</v>
      </c>
      <c r="J81" s="33">
        <v>0</v>
      </c>
      <c r="K81" s="195">
        <v>0</v>
      </c>
      <c r="L81" s="196">
        <v>0</v>
      </c>
      <c r="M81" s="35">
        <v>0</v>
      </c>
      <c r="N81" s="59">
        <v>0</v>
      </c>
      <c r="O81" s="140">
        <f t="shared" si="36"/>
        <v>33</v>
      </c>
      <c r="P81" s="141">
        <f t="shared" si="37"/>
        <v>0</v>
      </c>
      <c r="Q81" s="142">
        <f t="shared" si="38"/>
        <v>18</v>
      </c>
      <c r="R81" s="143">
        <f t="shared" si="39"/>
        <v>0</v>
      </c>
      <c r="S81" s="144"/>
      <c r="T81" s="145"/>
      <c r="U81" s="146"/>
      <c r="V81" s="147"/>
      <c r="W81" s="145"/>
      <c r="X81" s="146"/>
      <c r="Y81" s="317"/>
      <c r="Z81" s="147">
        <v>4</v>
      </c>
      <c r="AA81" s="317"/>
      <c r="AB81" s="146"/>
      <c r="AC81" s="145"/>
      <c r="AD81" s="146"/>
      <c r="AE81" s="146">
        <v>6</v>
      </c>
      <c r="AF81" s="317"/>
      <c r="AG81" s="384"/>
      <c r="AH81" s="145"/>
      <c r="AI81" s="147"/>
      <c r="AJ81" s="146"/>
      <c r="AK81" s="317"/>
      <c r="AL81" s="317"/>
      <c r="AM81" s="145"/>
      <c r="AN81" s="146">
        <v>8</v>
      </c>
      <c r="AO81" s="147"/>
      <c r="AP81" s="146">
        <v>15</v>
      </c>
      <c r="AQ81" s="427"/>
    </row>
    <row r="82" spans="2:43" x14ac:dyDescent="0.25">
      <c r="C82" s="148" t="s">
        <v>414</v>
      </c>
      <c r="D82" s="148" t="s">
        <v>251</v>
      </c>
      <c r="E82" s="157" t="s">
        <v>126</v>
      </c>
      <c r="F82" s="268" t="s">
        <v>870</v>
      </c>
      <c r="G82" s="391">
        <f t="shared" si="35"/>
        <v>100</v>
      </c>
      <c r="H82" s="129">
        <v>60</v>
      </c>
      <c r="I82" s="33">
        <v>0</v>
      </c>
      <c r="J82" s="155">
        <v>0</v>
      </c>
      <c r="K82" s="197">
        <v>0</v>
      </c>
      <c r="L82" s="198">
        <v>0</v>
      </c>
      <c r="M82" s="151">
        <v>0</v>
      </c>
      <c r="N82" s="152">
        <v>0</v>
      </c>
      <c r="O82" s="132">
        <f t="shared" si="36"/>
        <v>55</v>
      </c>
      <c r="P82" s="133">
        <f t="shared" si="37"/>
        <v>20</v>
      </c>
      <c r="Q82" s="134">
        <f t="shared" si="38"/>
        <v>40</v>
      </c>
      <c r="R82" s="135">
        <f t="shared" si="39"/>
        <v>25</v>
      </c>
      <c r="S82" s="136"/>
      <c r="T82" s="137"/>
      <c r="U82" s="138"/>
      <c r="V82" s="139"/>
      <c r="W82" s="137"/>
      <c r="X82" s="138"/>
      <c r="Y82" s="318"/>
      <c r="Z82" s="139"/>
      <c r="AA82" s="318"/>
      <c r="AB82" s="138"/>
      <c r="AC82" s="137"/>
      <c r="AD82" s="138"/>
      <c r="AE82" s="138"/>
      <c r="AF82" s="318"/>
      <c r="AG82" s="368"/>
      <c r="AH82" s="137"/>
      <c r="AI82" s="139"/>
      <c r="AJ82" s="138"/>
      <c r="AK82" s="318"/>
      <c r="AL82" s="318">
        <v>15</v>
      </c>
      <c r="AM82" s="137">
        <v>20</v>
      </c>
      <c r="AN82" s="138">
        <v>20</v>
      </c>
      <c r="AO82" s="139">
        <v>25</v>
      </c>
      <c r="AP82" s="138"/>
      <c r="AQ82" s="138">
        <v>20</v>
      </c>
    </row>
    <row r="83" spans="2:43" x14ac:dyDescent="0.25">
      <c r="C83" s="148" t="s">
        <v>623</v>
      </c>
      <c r="D83" s="148" t="s">
        <v>624</v>
      </c>
      <c r="E83" s="157" t="s">
        <v>192</v>
      </c>
      <c r="F83" s="268" t="s">
        <v>870</v>
      </c>
      <c r="G83" s="391">
        <f t="shared" si="35"/>
        <v>83</v>
      </c>
      <c r="H83" s="129">
        <v>60</v>
      </c>
      <c r="I83" s="33">
        <v>0</v>
      </c>
      <c r="J83" s="33">
        <v>0</v>
      </c>
      <c r="K83" s="197">
        <v>0</v>
      </c>
      <c r="L83" s="198">
        <v>0</v>
      </c>
      <c r="M83" s="151">
        <v>0</v>
      </c>
      <c r="N83" s="152">
        <v>0</v>
      </c>
      <c r="O83" s="132">
        <f t="shared" si="36"/>
        <v>51</v>
      </c>
      <c r="P83" s="133">
        <f t="shared" si="37"/>
        <v>26</v>
      </c>
      <c r="Q83" s="134">
        <f t="shared" si="38"/>
        <v>47</v>
      </c>
      <c r="R83" s="135">
        <f t="shared" si="39"/>
        <v>6</v>
      </c>
      <c r="S83" s="136"/>
      <c r="T83" s="137"/>
      <c r="U83" s="138"/>
      <c r="V83" s="139"/>
      <c r="W83" s="137"/>
      <c r="X83" s="138"/>
      <c r="Y83" s="318"/>
      <c r="Z83" s="139"/>
      <c r="AA83" s="318"/>
      <c r="AB83" s="138">
        <v>2</v>
      </c>
      <c r="AC83" s="137">
        <v>2</v>
      </c>
      <c r="AD83" s="138">
        <v>6</v>
      </c>
      <c r="AE83" s="138">
        <v>15</v>
      </c>
      <c r="AF83" s="318">
        <v>12</v>
      </c>
      <c r="AG83" s="368"/>
      <c r="AH83" s="137">
        <v>12</v>
      </c>
      <c r="AI83" s="139">
        <v>15</v>
      </c>
      <c r="AJ83" s="138"/>
      <c r="AK83" s="318"/>
      <c r="AL83" s="318"/>
      <c r="AM83" s="137"/>
      <c r="AN83" s="138"/>
      <c r="AO83" s="139"/>
      <c r="AP83" s="138">
        <v>4</v>
      </c>
      <c r="AQ83" s="138">
        <v>15</v>
      </c>
    </row>
    <row r="84" spans="2:43" x14ac:dyDescent="0.25">
      <c r="C84" s="130" t="s">
        <v>406</v>
      </c>
      <c r="D84" s="130" t="s">
        <v>407</v>
      </c>
      <c r="E84" s="130" t="s">
        <v>123</v>
      </c>
      <c r="F84" s="268" t="s">
        <v>870</v>
      </c>
      <c r="G84" s="140">
        <f t="shared" si="35"/>
        <v>76</v>
      </c>
      <c r="H84" s="32">
        <v>60</v>
      </c>
      <c r="I84" s="33">
        <v>5</v>
      </c>
      <c r="J84" s="155">
        <v>0</v>
      </c>
      <c r="K84" s="153">
        <v>12</v>
      </c>
      <c r="L84" s="154">
        <v>10</v>
      </c>
      <c r="M84" s="35">
        <v>0</v>
      </c>
      <c r="N84" s="59">
        <v>0</v>
      </c>
      <c r="O84" s="140">
        <f t="shared" si="36"/>
        <v>28</v>
      </c>
      <c r="P84" s="141">
        <f t="shared" si="37"/>
        <v>48</v>
      </c>
      <c r="Q84" s="142">
        <f t="shared" si="38"/>
        <v>0</v>
      </c>
      <c r="R84" s="143">
        <f t="shared" si="39"/>
        <v>0</v>
      </c>
      <c r="S84" s="144">
        <v>4</v>
      </c>
      <c r="T84" s="145">
        <v>8</v>
      </c>
      <c r="U84" s="146"/>
      <c r="V84" s="147"/>
      <c r="W84" s="145"/>
      <c r="X84" s="146"/>
      <c r="Y84" s="317"/>
      <c r="Z84" s="147"/>
      <c r="AA84" s="317"/>
      <c r="AB84" s="146"/>
      <c r="AC84" s="145"/>
      <c r="AD84" s="146"/>
      <c r="AE84" s="146"/>
      <c r="AF84" s="317">
        <v>20</v>
      </c>
      <c r="AG84" s="384"/>
      <c r="AH84" s="145">
        <v>20</v>
      </c>
      <c r="AI84" s="147"/>
      <c r="AJ84" s="146"/>
      <c r="AK84" s="317"/>
      <c r="AL84" s="317">
        <v>12</v>
      </c>
      <c r="AM84" s="145"/>
      <c r="AN84" s="146"/>
      <c r="AO84" s="147"/>
      <c r="AP84" s="146">
        <v>12</v>
      </c>
      <c r="AQ84" s="427"/>
    </row>
    <row r="85" spans="2:43" x14ac:dyDescent="0.25">
      <c r="C85" s="130" t="s">
        <v>685</v>
      </c>
      <c r="D85" s="130" t="s">
        <v>686</v>
      </c>
      <c r="E85" s="130" t="s">
        <v>941</v>
      </c>
      <c r="F85" s="268" t="s">
        <v>838</v>
      </c>
      <c r="G85" s="140">
        <f t="shared" si="35"/>
        <v>63</v>
      </c>
      <c r="H85" s="32">
        <v>30</v>
      </c>
      <c r="I85" s="33">
        <v>0</v>
      </c>
      <c r="J85" s="33">
        <v>0</v>
      </c>
      <c r="K85" s="153">
        <v>2</v>
      </c>
      <c r="L85" s="154">
        <v>0</v>
      </c>
      <c r="M85" s="35">
        <v>0</v>
      </c>
      <c r="N85" s="59">
        <v>0</v>
      </c>
      <c r="O85" s="140">
        <f t="shared" ref="O85:O91" si="40">SUM(Q85,S85,W85,AA85,AG85,AL85,AP85)</f>
        <v>44</v>
      </c>
      <c r="P85" s="141">
        <f t="shared" si="37"/>
        <v>15</v>
      </c>
      <c r="Q85" s="142">
        <f t="shared" si="38"/>
        <v>12</v>
      </c>
      <c r="R85" s="143">
        <f t="shared" ref="R85:R91" si="41">SUM(V85,AO85, AD85)</f>
        <v>4</v>
      </c>
      <c r="S85" s="144"/>
      <c r="T85" s="145"/>
      <c r="U85" s="146"/>
      <c r="V85" s="147"/>
      <c r="W85" s="145"/>
      <c r="X85" s="146"/>
      <c r="Y85" s="317"/>
      <c r="Z85" s="147"/>
      <c r="AA85" s="317"/>
      <c r="AB85" s="146"/>
      <c r="AC85" s="145"/>
      <c r="AD85" s="146"/>
      <c r="AE85" s="147"/>
      <c r="AF85" s="317"/>
      <c r="AG85" s="384"/>
      <c r="AH85" s="145"/>
      <c r="AI85" s="147"/>
      <c r="AJ85" s="146">
        <v>15</v>
      </c>
      <c r="AK85" s="317"/>
      <c r="AL85" s="317">
        <v>12</v>
      </c>
      <c r="AM85" s="145"/>
      <c r="AN85" s="146"/>
      <c r="AO85" s="147">
        <v>4</v>
      </c>
      <c r="AP85" s="317">
        <v>20</v>
      </c>
      <c r="AQ85" s="146">
        <v>12</v>
      </c>
    </row>
    <row r="86" spans="2:43" x14ac:dyDescent="0.25">
      <c r="C86" s="156" t="s">
        <v>873</v>
      </c>
      <c r="D86" s="156" t="s">
        <v>77</v>
      </c>
      <c r="E86" s="156" t="s">
        <v>114</v>
      </c>
      <c r="F86" s="268" t="s">
        <v>838</v>
      </c>
      <c r="G86" s="390">
        <f t="shared" si="35"/>
        <v>35</v>
      </c>
      <c r="H86" s="32">
        <v>30</v>
      </c>
      <c r="I86" s="33">
        <v>0</v>
      </c>
      <c r="J86" s="33">
        <v>0</v>
      </c>
      <c r="K86" s="195">
        <v>0</v>
      </c>
      <c r="L86" s="196">
        <v>0</v>
      </c>
      <c r="M86" s="35">
        <v>0</v>
      </c>
      <c r="N86" s="59">
        <v>0</v>
      </c>
      <c r="O86" s="140">
        <f t="shared" si="40"/>
        <v>35</v>
      </c>
      <c r="P86" s="141">
        <f t="shared" si="37"/>
        <v>0</v>
      </c>
      <c r="Q86" s="142">
        <f t="shared" si="38"/>
        <v>29</v>
      </c>
      <c r="R86" s="143">
        <f t="shared" si="41"/>
        <v>0</v>
      </c>
      <c r="S86" s="144"/>
      <c r="T86" s="145"/>
      <c r="U86" s="146"/>
      <c r="V86" s="147"/>
      <c r="W86" s="145"/>
      <c r="X86" s="146"/>
      <c r="Y86" s="317"/>
      <c r="Z86" s="147">
        <v>2</v>
      </c>
      <c r="AA86" s="317"/>
      <c r="AB86" s="146"/>
      <c r="AC86" s="145"/>
      <c r="AD86" s="146"/>
      <c r="AE86" s="146">
        <v>12</v>
      </c>
      <c r="AF86" s="317"/>
      <c r="AG86" s="384"/>
      <c r="AH86" s="145"/>
      <c r="AI86" s="147"/>
      <c r="AJ86" s="146"/>
      <c r="AK86" s="317"/>
      <c r="AL86" s="317"/>
      <c r="AM86" s="145"/>
      <c r="AN86" s="146"/>
      <c r="AO86" s="147"/>
      <c r="AP86" s="317">
        <v>6</v>
      </c>
      <c r="AQ86" s="146">
        <v>15</v>
      </c>
    </row>
    <row r="87" spans="2:43" x14ac:dyDescent="0.25">
      <c r="C87" s="148" t="s">
        <v>903</v>
      </c>
      <c r="D87" s="148" t="s">
        <v>904</v>
      </c>
      <c r="E87" s="148" t="s">
        <v>905</v>
      </c>
      <c r="F87" s="268" t="s">
        <v>838</v>
      </c>
      <c r="G87" s="391">
        <f t="shared" si="35"/>
        <v>39</v>
      </c>
      <c r="H87" s="129">
        <v>30</v>
      </c>
      <c r="I87" s="33">
        <v>0</v>
      </c>
      <c r="J87" s="33">
        <v>0</v>
      </c>
      <c r="K87" s="197">
        <v>0</v>
      </c>
      <c r="L87" s="198">
        <v>0</v>
      </c>
      <c r="M87" s="151">
        <v>0</v>
      </c>
      <c r="N87" s="152">
        <v>0</v>
      </c>
      <c r="O87" s="132">
        <f t="shared" si="40"/>
        <v>24</v>
      </c>
      <c r="P87" s="133">
        <f t="shared" si="37"/>
        <v>6</v>
      </c>
      <c r="Q87" s="134">
        <f t="shared" si="38"/>
        <v>0</v>
      </c>
      <c r="R87" s="135">
        <f t="shared" si="41"/>
        <v>9</v>
      </c>
      <c r="S87" s="136"/>
      <c r="T87" s="137"/>
      <c r="U87" s="138"/>
      <c r="V87" s="139"/>
      <c r="W87" s="137"/>
      <c r="X87" s="138"/>
      <c r="Y87" s="318"/>
      <c r="Z87" s="139"/>
      <c r="AA87" s="318">
        <v>8</v>
      </c>
      <c r="AB87" s="138">
        <v>2</v>
      </c>
      <c r="AC87" s="137"/>
      <c r="AD87" s="138">
        <v>8</v>
      </c>
      <c r="AE87" s="138"/>
      <c r="AF87" s="318"/>
      <c r="AG87" s="368"/>
      <c r="AH87" s="137"/>
      <c r="AI87" s="139"/>
      <c r="AJ87" s="138"/>
      <c r="AK87" s="318"/>
      <c r="AL87" s="318">
        <v>4</v>
      </c>
      <c r="AM87" s="137">
        <v>4</v>
      </c>
      <c r="AN87" s="138"/>
      <c r="AO87" s="139">
        <v>1</v>
      </c>
      <c r="AP87" s="318">
        <v>12</v>
      </c>
      <c r="AQ87" s="427"/>
    </row>
    <row r="88" spans="2:43" x14ac:dyDescent="0.25">
      <c r="C88" s="130" t="s">
        <v>394</v>
      </c>
      <c r="D88" s="130" t="s">
        <v>116</v>
      </c>
      <c r="E88" s="130" t="s">
        <v>104</v>
      </c>
      <c r="F88" s="268" t="s">
        <v>870</v>
      </c>
      <c r="G88" s="390">
        <f t="shared" si="35"/>
        <v>63</v>
      </c>
      <c r="H88" s="32">
        <v>50</v>
      </c>
      <c r="I88" s="33">
        <v>0</v>
      </c>
      <c r="J88" s="155">
        <v>0</v>
      </c>
      <c r="K88" s="153">
        <v>0</v>
      </c>
      <c r="L88" s="154">
        <v>8</v>
      </c>
      <c r="M88" s="35">
        <v>0</v>
      </c>
      <c r="N88" s="59">
        <v>0</v>
      </c>
      <c r="O88" s="140">
        <f t="shared" si="40"/>
        <v>35</v>
      </c>
      <c r="P88" s="141">
        <f t="shared" si="37"/>
        <v>28</v>
      </c>
      <c r="Q88" s="142">
        <f t="shared" si="38"/>
        <v>20</v>
      </c>
      <c r="R88" s="143">
        <f t="shared" si="41"/>
        <v>0</v>
      </c>
      <c r="S88" s="144"/>
      <c r="T88" s="145"/>
      <c r="U88" s="146"/>
      <c r="V88" s="147"/>
      <c r="W88" s="145"/>
      <c r="X88" s="146"/>
      <c r="Y88" s="317"/>
      <c r="Z88" s="147">
        <v>2</v>
      </c>
      <c r="AA88" s="317"/>
      <c r="AB88" s="146"/>
      <c r="AC88" s="145"/>
      <c r="AD88" s="146"/>
      <c r="AE88" s="146"/>
      <c r="AF88" s="317">
        <v>10</v>
      </c>
      <c r="AG88" s="384"/>
      <c r="AH88" s="145">
        <v>8</v>
      </c>
      <c r="AI88" s="147">
        <v>2</v>
      </c>
      <c r="AJ88" s="146">
        <v>10</v>
      </c>
      <c r="AK88" s="317"/>
      <c r="AL88" s="317"/>
      <c r="AM88" s="145"/>
      <c r="AN88" s="146">
        <v>6</v>
      </c>
      <c r="AO88" s="147"/>
      <c r="AP88" s="146">
        <v>15</v>
      </c>
      <c r="AQ88" s="146">
        <v>10</v>
      </c>
    </row>
    <row r="89" spans="2:43" x14ac:dyDescent="0.25">
      <c r="C89" s="128" t="s">
        <v>477</v>
      </c>
      <c r="D89" s="128" t="s">
        <v>478</v>
      </c>
      <c r="E89" s="128" t="s">
        <v>107</v>
      </c>
      <c r="F89" s="268" t="s">
        <v>870</v>
      </c>
      <c r="G89" s="391">
        <f t="shared" si="35"/>
        <v>40</v>
      </c>
      <c r="H89" s="129">
        <v>50</v>
      </c>
      <c r="I89" s="33">
        <v>5</v>
      </c>
      <c r="J89" s="155">
        <v>0</v>
      </c>
      <c r="K89" s="149">
        <v>4</v>
      </c>
      <c r="L89" s="150">
        <v>4</v>
      </c>
      <c r="M89" s="151">
        <v>0</v>
      </c>
      <c r="N89" s="152">
        <v>0</v>
      </c>
      <c r="O89" s="132">
        <f t="shared" si="40"/>
        <v>38</v>
      </c>
      <c r="P89" s="133">
        <f t="shared" si="37"/>
        <v>0</v>
      </c>
      <c r="Q89" s="134">
        <f t="shared" si="38"/>
        <v>30</v>
      </c>
      <c r="R89" s="135">
        <f t="shared" si="41"/>
        <v>2</v>
      </c>
      <c r="S89" s="136">
        <v>8</v>
      </c>
      <c r="T89" s="137"/>
      <c r="U89" s="138">
        <v>2</v>
      </c>
      <c r="V89" s="139">
        <v>2</v>
      </c>
      <c r="W89" s="137"/>
      <c r="X89" s="138">
        <v>2</v>
      </c>
      <c r="Y89" s="318"/>
      <c r="Z89" s="139"/>
      <c r="AA89" s="318"/>
      <c r="AB89" s="138"/>
      <c r="AC89" s="137"/>
      <c r="AD89" s="138"/>
      <c r="AE89" s="139">
        <v>6</v>
      </c>
      <c r="AF89" s="318"/>
      <c r="AG89" s="368"/>
      <c r="AH89" s="137"/>
      <c r="AI89" s="139">
        <v>8</v>
      </c>
      <c r="AJ89" s="138"/>
      <c r="AK89" s="318"/>
      <c r="AL89" s="318"/>
      <c r="AM89" s="137"/>
      <c r="AN89" s="138"/>
      <c r="AO89" s="139"/>
      <c r="AP89" s="138"/>
      <c r="AQ89" s="138">
        <v>12</v>
      </c>
    </row>
    <row r="90" spans="2:43" x14ac:dyDescent="0.25">
      <c r="C90" s="156" t="s">
        <v>447</v>
      </c>
      <c r="D90" s="156" t="s">
        <v>448</v>
      </c>
      <c r="E90" s="156" t="s">
        <v>114</v>
      </c>
      <c r="F90" s="268" t="s">
        <v>871</v>
      </c>
      <c r="G90" s="390">
        <f t="shared" si="35"/>
        <v>65</v>
      </c>
      <c r="H90" s="32">
        <v>60</v>
      </c>
      <c r="I90" s="33">
        <v>0</v>
      </c>
      <c r="J90" s="33">
        <v>0</v>
      </c>
      <c r="K90" s="195">
        <v>0</v>
      </c>
      <c r="L90" s="196">
        <v>0</v>
      </c>
      <c r="M90" s="35">
        <v>0</v>
      </c>
      <c r="N90" s="59">
        <v>0</v>
      </c>
      <c r="O90" s="140">
        <f t="shared" si="40"/>
        <v>50</v>
      </c>
      <c r="P90" s="141">
        <f t="shared" si="37"/>
        <v>14</v>
      </c>
      <c r="Q90" s="142">
        <f t="shared" si="38"/>
        <v>40</v>
      </c>
      <c r="R90" s="143">
        <f t="shared" si="41"/>
        <v>1</v>
      </c>
      <c r="S90" s="144"/>
      <c r="T90" s="145"/>
      <c r="U90" s="146"/>
      <c r="V90" s="147"/>
      <c r="W90" s="145"/>
      <c r="X90" s="146"/>
      <c r="Y90" s="317"/>
      <c r="Z90" s="147">
        <v>10</v>
      </c>
      <c r="AA90" s="317"/>
      <c r="AB90" s="146">
        <v>12</v>
      </c>
      <c r="AC90" s="145"/>
      <c r="AD90" s="146">
        <v>1</v>
      </c>
      <c r="AE90" s="146">
        <v>8</v>
      </c>
      <c r="AF90" s="317"/>
      <c r="AG90" s="384"/>
      <c r="AH90" s="145"/>
      <c r="AI90" s="147">
        <v>10</v>
      </c>
      <c r="AJ90" s="146"/>
      <c r="AK90" s="317"/>
      <c r="AL90" s="317"/>
      <c r="AM90" s="145">
        <v>2</v>
      </c>
      <c r="AN90" s="146"/>
      <c r="AO90" s="147"/>
      <c r="AP90" s="146">
        <v>10</v>
      </c>
      <c r="AQ90" s="146">
        <v>12</v>
      </c>
    </row>
    <row r="91" spans="2:43" x14ac:dyDescent="0.25">
      <c r="B91" s="351"/>
      <c r="C91" s="336" t="s">
        <v>273</v>
      </c>
      <c r="D91" s="336" t="s">
        <v>274</v>
      </c>
      <c r="E91" s="336" t="s">
        <v>126</v>
      </c>
      <c r="F91" s="346" t="s">
        <v>871</v>
      </c>
      <c r="G91" s="391">
        <f t="shared" si="35"/>
        <v>31</v>
      </c>
      <c r="H91" s="129">
        <v>60</v>
      </c>
      <c r="I91" s="33">
        <v>0</v>
      </c>
      <c r="J91" s="33">
        <v>0</v>
      </c>
      <c r="K91" s="338">
        <v>32</v>
      </c>
      <c r="L91" s="347">
        <v>37</v>
      </c>
      <c r="M91" s="151">
        <v>0</v>
      </c>
      <c r="N91" s="152">
        <v>0</v>
      </c>
      <c r="O91" s="132">
        <f t="shared" si="40"/>
        <v>11</v>
      </c>
      <c r="P91" s="133">
        <f t="shared" si="37"/>
        <v>20</v>
      </c>
      <c r="Q91" s="134">
        <f t="shared" si="38"/>
        <v>6</v>
      </c>
      <c r="R91" s="135">
        <f t="shared" si="41"/>
        <v>0</v>
      </c>
      <c r="S91" s="136"/>
      <c r="T91" s="137">
        <v>8</v>
      </c>
      <c r="U91" s="138"/>
      <c r="V91" s="139"/>
      <c r="W91" s="137"/>
      <c r="X91" s="138"/>
      <c r="Y91" s="318"/>
      <c r="Z91" s="139"/>
      <c r="AA91" s="318"/>
      <c r="AB91" s="138"/>
      <c r="AC91" s="137"/>
      <c r="AD91" s="138"/>
      <c r="AE91" s="139"/>
      <c r="AF91" s="318">
        <v>12</v>
      </c>
      <c r="AG91" s="368"/>
      <c r="AH91" s="137"/>
      <c r="AI91" s="139"/>
      <c r="AJ91" s="138"/>
      <c r="AK91" s="318"/>
      <c r="AL91" s="318"/>
      <c r="AM91" s="137"/>
      <c r="AN91" s="138"/>
      <c r="AO91" s="139"/>
      <c r="AP91" s="138">
        <v>5</v>
      </c>
      <c r="AQ91" s="138">
        <v>6</v>
      </c>
    </row>
  </sheetData>
  <conditionalFormatting sqref="H1">
    <cfRule type="expression" dxfId="79" priority="81">
      <formula>"AND([@Cat]=""3M"",[@[Total Upgrade Points]]=50)"</formula>
    </cfRule>
  </conditionalFormatting>
  <conditionalFormatting sqref="H2">
    <cfRule type="expression" dxfId="78" priority="80">
      <formula>"AND([@Cat]=""3M"",[@[Total Upgrade Points]]=50)"</formula>
    </cfRule>
  </conditionalFormatting>
  <conditionalFormatting sqref="H3">
    <cfRule type="expression" dxfId="77" priority="79">
      <formula>"AND([@Cat]=""3M"",[@[Total Upgrade Points]]=50)"</formula>
    </cfRule>
  </conditionalFormatting>
  <conditionalFormatting sqref="H4">
    <cfRule type="expression" dxfId="76" priority="78">
      <formula>"AND([@Cat]=""3M"",[@[Total Upgrade Points]]=50)"</formula>
    </cfRule>
  </conditionalFormatting>
  <conditionalFormatting sqref="H5">
    <cfRule type="expression" dxfId="75" priority="77">
      <formula>"AND([@Cat]=""3M"",[@[Total Upgrade Points]]=50)"</formula>
    </cfRule>
  </conditionalFormatting>
  <conditionalFormatting sqref="H6">
    <cfRule type="expression" dxfId="74" priority="76">
      <formula>"AND([@Cat]=""3M"",[@[Total Upgrade Points]]=50)"</formula>
    </cfRule>
  </conditionalFormatting>
  <conditionalFormatting sqref="H7">
    <cfRule type="expression" dxfId="73" priority="75">
      <formula>"AND([@Cat]=""3M"",[@[Total Upgrade Points]]=50)"</formula>
    </cfRule>
  </conditionalFormatting>
  <conditionalFormatting sqref="H9">
    <cfRule type="expression" dxfId="72" priority="74">
      <formula>"AND([@Cat]=""3M"",[@[Total Upgrade Points]]=50)"</formula>
    </cfRule>
  </conditionalFormatting>
  <conditionalFormatting sqref="H10">
    <cfRule type="expression" dxfId="71" priority="73">
      <formula>"AND([@Cat]=""3M"",[@[Total Upgrade Points]]=50)"</formula>
    </cfRule>
  </conditionalFormatting>
  <conditionalFormatting sqref="H11">
    <cfRule type="expression" dxfId="70" priority="72">
      <formula>"AND([@Cat]=""3M"",[@[Total Upgrade Points]]=50)"</formula>
    </cfRule>
  </conditionalFormatting>
  <conditionalFormatting sqref="H12">
    <cfRule type="expression" dxfId="69" priority="71">
      <formula>"AND([@Cat]=""3M"",[@[Total Upgrade Points]]=50)"</formula>
    </cfRule>
  </conditionalFormatting>
  <conditionalFormatting sqref="H13">
    <cfRule type="expression" dxfId="68" priority="70">
      <formula>"AND([@Cat]=""3M"",[@[Total Upgrade Points]]=50)"</formula>
    </cfRule>
  </conditionalFormatting>
  <conditionalFormatting sqref="H14">
    <cfRule type="expression" dxfId="67" priority="69">
      <formula>"AND([@Cat]=""3M"",[@[Total Upgrade Points]]=50)"</formula>
    </cfRule>
  </conditionalFormatting>
  <conditionalFormatting sqref="H15">
    <cfRule type="expression" dxfId="66" priority="68">
      <formula>"AND([@Cat]=""3M"",[@[Total Upgrade Points]]=50)"</formula>
    </cfRule>
  </conditionalFormatting>
  <conditionalFormatting sqref="H16">
    <cfRule type="expression" dxfId="65" priority="67">
      <formula>"AND([@Cat]=""3M"",[@[Total Upgrade Points]]=50)"</formula>
    </cfRule>
  </conditionalFormatting>
  <conditionalFormatting sqref="H17">
    <cfRule type="expression" dxfId="64" priority="66">
      <formula>"AND([@Cat]=""3M"",[@[Total Upgrade Points]]=50)"</formula>
    </cfRule>
  </conditionalFormatting>
  <conditionalFormatting sqref="H18">
    <cfRule type="expression" dxfId="63" priority="65">
      <formula>"AND([@Cat]=""3M"",[@[Total Upgrade Points]]=50)"</formula>
    </cfRule>
  </conditionalFormatting>
  <conditionalFormatting sqref="H19">
    <cfRule type="expression" dxfId="62" priority="64">
      <formula>"AND([@Cat]=""3M"",[@[Total Upgrade Points]]=50)"</formula>
    </cfRule>
  </conditionalFormatting>
  <conditionalFormatting sqref="H21">
    <cfRule type="expression" dxfId="61" priority="63">
      <formula>"AND([@Cat]=""3M"",[@[Total Upgrade Points]]=50)"</formula>
    </cfRule>
  </conditionalFormatting>
  <conditionalFormatting sqref="H23">
    <cfRule type="expression" dxfId="60" priority="62">
      <formula>"AND([@Cat]=""3M"",[@[Total Upgrade Points]]=50)"</formula>
    </cfRule>
  </conditionalFormatting>
  <conditionalFormatting sqref="H24">
    <cfRule type="expression" dxfId="59" priority="61">
      <formula>"AND([@Cat]=""3M"",[@[Total Upgrade Points]]=50)"</formula>
    </cfRule>
  </conditionalFormatting>
  <conditionalFormatting sqref="H25">
    <cfRule type="expression" dxfId="58" priority="60">
      <formula>"AND([@Cat]=""3M"",[@[Total Upgrade Points]]=50)"</formula>
    </cfRule>
  </conditionalFormatting>
  <conditionalFormatting sqref="H26">
    <cfRule type="expression" dxfId="57" priority="59">
      <formula>"AND([@Cat]=""3M"",[@[Total Upgrade Points]]=50)"</formula>
    </cfRule>
  </conditionalFormatting>
  <conditionalFormatting sqref="H27">
    <cfRule type="expression" dxfId="56" priority="58">
      <formula>"AND([@Cat]=""3M"",[@[Total Upgrade Points]]=50)"</formula>
    </cfRule>
  </conditionalFormatting>
  <conditionalFormatting sqref="H29">
    <cfRule type="expression" dxfId="55" priority="57">
      <formula>"AND([@Cat]=""3M"",[@[Total Upgrade Points]]=50)"</formula>
    </cfRule>
  </conditionalFormatting>
  <conditionalFormatting sqref="H30">
    <cfRule type="expression" dxfId="54" priority="56">
      <formula>"AND([@Cat]=""3M"",[@[Total Upgrade Points]]=50)"</formula>
    </cfRule>
  </conditionalFormatting>
  <conditionalFormatting sqref="H31">
    <cfRule type="expression" dxfId="53" priority="55">
      <formula>"AND([@Cat]=""3M"",[@[Total Upgrade Points]]=50)"</formula>
    </cfRule>
  </conditionalFormatting>
  <conditionalFormatting sqref="H32">
    <cfRule type="expression" dxfId="52" priority="54">
      <formula>"AND([@Cat]=""3M"",[@[Total Upgrade Points]]=50)"</formula>
    </cfRule>
  </conditionalFormatting>
  <conditionalFormatting sqref="H33">
    <cfRule type="expression" dxfId="51" priority="53">
      <formula>"AND([@Cat]=""3M"",[@[Total Upgrade Points]]=50)"</formula>
    </cfRule>
  </conditionalFormatting>
  <conditionalFormatting sqref="H34">
    <cfRule type="expression" dxfId="50" priority="52">
      <formula>"AND([@Cat]=""3M"",[@[Total Upgrade Points]]=50)"</formula>
    </cfRule>
  </conditionalFormatting>
  <conditionalFormatting sqref="H35">
    <cfRule type="expression" dxfId="49" priority="51">
      <formula>"AND([@Cat]=""3M"",[@[Total Upgrade Points]]=50)"</formula>
    </cfRule>
  </conditionalFormatting>
  <conditionalFormatting sqref="H36">
    <cfRule type="expression" dxfId="48" priority="50">
      <formula>"AND([@Cat]=""3M"",[@[Total Upgrade Points]]=50)"</formula>
    </cfRule>
  </conditionalFormatting>
  <conditionalFormatting sqref="H37">
    <cfRule type="expression" dxfId="47" priority="49">
      <formula>"AND([@Cat]=""3M"",[@[Total Upgrade Points]]=50)"</formula>
    </cfRule>
  </conditionalFormatting>
  <conditionalFormatting sqref="H38">
    <cfRule type="expression" dxfId="46" priority="48">
      <formula>"AND([@Cat]=""3M"",[@[Total Upgrade Points]]=50)"</formula>
    </cfRule>
  </conditionalFormatting>
  <conditionalFormatting sqref="H39">
    <cfRule type="expression" dxfId="45" priority="47">
      <formula>"AND([@Cat]=""3M"",[@[Total Upgrade Points]]=50)"</formula>
    </cfRule>
  </conditionalFormatting>
  <conditionalFormatting sqref="H40">
    <cfRule type="expression" dxfId="44" priority="46">
      <formula>"AND([@Cat]=""3M"",[@[Total Upgrade Points]]=50)"</formula>
    </cfRule>
  </conditionalFormatting>
  <conditionalFormatting sqref="H46">
    <cfRule type="expression" dxfId="43" priority="41">
      <formula>"AND([@Cat]=""3M"",[@[Total Upgrade Points]]=50)"</formula>
    </cfRule>
  </conditionalFormatting>
  <conditionalFormatting sqref="H42">
    <cfRule type="expression" dxfId="42" priority="45">
      <formula>"AND([@Cat]=""3M"",[@[Total Upgrade Points]]=50)"</formula>
    </cfRule>
  </conditionalFormatting>
  <conditionalFormatting sqref="H43">
    <cfRule type="expression" dxfId="41" priority="44">
      <formula>"AND([@Cat]=""3M"",[@[Total Upgrade Points]]=50)"</formula>
    </cfRule>
  </conditionalFormatting>
  <conditionalFormatting sqref="H44">
    <cfRule type="expression" dxfId="40" priority="43">
      <formula>"AND([@Cat]=""3M"",[@[Total Upgrade Points]]=50)"</formula>
    </cfRule>
  </conditionalFormatting>
  <conditionalFormatting sqref="H45">
    <cfRule type="expression" dxfId="39" priority="42">
      <formula>"AND([@Cat]=""3M"",[@[Total Upgrade Points]]=50)"</formula>
    </cfRule>
  </conditionalFormatting>
  <conditionalFormatting sqref="H48">
    <cfRule type="expression" dxfId="38" priority="40">
      <formula>"AND([@Cat]=""3M"",[@[Total Upgrade Points]]=50)"</formula>
    </cfRule>
  </conditionalFormatting>
  <conditionalFormatting sqref="H49">
    <cfRule type="expression" dxfId="37" priority="39">
      <formula>"AND([@Cat]=""3M"",[@[Total Upgrade Points]]=50)"</formula>
    </cfRule>
  </conditionalFormatting>
  <conditionalFormatting sqref="H50">
    <cfRule type="expression" dxfId="36" priority="37">
      <formula>"AND([@Cat]=""3M"",[@[Total Upgrade Points]]=50)"</formula>
    </cfRule>
  </conditionalFormatting>
  <conditionalFormatting sqref="H52">
    <cfRule type="expression" dxfId="35" priority="36">
      <formula>"AND([@Cat]=""3M"",[@[Total Upgrade Points]]=50)"</formula>
    </cfRule>
  </conditionalFormatting>
  <conditionalFormatting sqref="H53">
    <cfRule type="expression" dxfId="34" priority="35">
      <formula>"AND([@Cat]=""3M"",[@[Total Upgrade Points]]=50)"</formula>
    </cfRule>
  </conditionalFormatting>
  <conditionalFormatting sqref="H54">
    <cfRule type="expression" dxfId="33" priority="34">
      <formula>"AND([@Cat]=""3M"",[@[Total Upgrade Points]]=50)"</formula>
    </cfRule>
  </conditionalFormatting>
  <conditionalFormatting sqref="H56">
    <cfRule type="expression" dxfId="32" priority="33">
      <formula>"AND([@Cat]=""3M"",[@[Total Upgrade Points]]=50)"</formula>
    </cfRule>
  </conditionalFormatting>
  <conditionalFormatting sqref="H55">
    <cfRule type="expression" dxfId="31" priority="32">
      <formula>"AND([@Cat]=""3M"",[@[Total Upgrade Points]]=50)"</formula>
    </cfRule>
  </conditionalFormatting>
  <conditionalFormatting sqref="H57">
    <cfRule type="expression" dxfId="30" priority="31">
      <formula>"AND([@Cat]=""3M"",[@[Total Upgrade Points]]=50)"</formula>
    </cfRule>
  </conditionalFormatting>
  <conditionalFormatting sqref="H58">
    <cfRule type="expression" dxfId="29" priority="30">
      <formula>"AND([@Cat]=""3M"",[@[Total Upgrade Points]]=50)"</formula>
    </cfRule>
  </conditionalFormatting>
  <conditionalFormatting sqref="H60">
    <cfRule type="expression" dxfId="28" priority="29">
      <formula>"AND([@Cat]=""3M"",[@[Total Upgrade Points]]=50)"</formula>
    </cfRule>
  </conditionalFormatting>
  <conditionalFormatting sqref="H61">
    <cfRule type="expression" dxfId="27" priority="28">
      <formula>"AND([@Cat]=""3M"",[@[Total Upgrade Points]]=50)"</formula>
    </cfRule>
  </conditionalFormatting>
  <conditionalFormatting sqref="H63">
    <cfRule type="expression" dxfId="26" priority="27">
      <formula>"AND([@Cat]=""3M"",[@[Total Upgrade Points]]=50)"</formula>
    </cfRule>
  </conditionalFormatting>
  <conditionalFormatting sqref="H65">
    <cfRule type="expression" dxfId="25" priority="26">
      <formula>"AND([@Cat]=""3M"",[@[Total Upgrade Points]]=50)"</formula>
    </cfRule>
  </conditionalFormatting>
  <conditionalFormatting sqref="H66">
    <cfRule type="expression" dxfId="24" priority="25">
      <formula>"AND([@Cat]=""3M"",[@[Total Upgrade Points]]=50)"</formula>
    </cfRule>
  </conditionalFormatting>
  <conditionalFormatting sqref="H67">
    <cfRule type="expression" dxfId="23" priority="24">
      <formula>"AND([@Cat]=""3M"",[@[Total Upgrade Points]]=50)"</formula>
    </cfRule>
  </conditionalFormatting>
  <conditionalFormatting sqref="H68">
    <cfRule type="expression" dxfId="22" priority="23">
      <formula>"AND([@Cat]=""3M"",[@[Total Upgrade Points]]=50)"</formula>
    </cfRule>
  </conditionalFormatting>
  <conditionalFormatting sqref="H69">
    <cfRule type="expression" dxfId="21" priority="22">
      <formula>"AND([@Cat]=""3M"",[@[Total Upgrade Points]]=50)"</formula>
    </cfRule>
  </conditionalFormatting>
  <conditionalFormatting sqref="H70">
    <cfRule type="expression" dxfId="20" priority="21">
      <formula>"AND([@Cat]=""3M"",[@[Total Upgrade Points]]=50)"</formula>
    </cfRule>
  </conditionalFormatting>
  <conditionalFormatting sqref="H71">
    <cfRule type="expression" dxfId="19" priority="20">
      <formula>"AND([@Cat]=""3M"",[@[Total Upgrade Points]]=50)"</formula>
    </cfRule>
  </conditionalFormatting>
  <conditionalFormatting sqref="H72">
    <cfRule type="expression" dxfId="18" priority="19">
      <formula>"AND([@Cat]=""3M"",[@[Total Upgrade Points]]=50)"</formula>
    </cfRule>
  </conditionalFormatting>
  <conditionalFormatting sqref="H73">
    <cfRule type="expression" dxfId="17" priority="18">
      <formula>"AND([@Cat]=""3M"",[@[Total Upgrade Points]]=50)"</formula>
    </cfRule>
  </conditionalFormatting>
  <conditionalFormatting sqref="H74">
    <cfRule type="expression" dxfId="16" priority="17">
      <formula>"AND([@Cat]=""3M"",[@[Total Upgrade Points]]=50)"</formula>
    </cfRule>
  </conditionalFormatting>
  <conditionalFormatting sqref="H75">
    <cfRule type="expression" dxfId="15" priority="16">
      <formula>"AND([@Cat]=""3M"",[@[Total Upgrade Points]]=50)"</formula>
    </cfRule>
  </conditionalFormatting>
  <conditionalFormatting sqref="H76">
    <cfRule type="expression" dxfId="14" priority="15">
      <formula>"AND([@Cat]=""3M"",[@[Total Upgrade Points]]=50)"</formula>
    </cfRule>
  </conditionalFormatting>
  <conditionalFormatting sqref="H77">
    <cfRule type="expression" dxfId="13" priority="14">
      <formula>"AND([@Cat]=""3M"",[@[Total Upgrade Points]]=50)"</formula>
    </cfRule>
  </conditionalFormatting>
  <conditionalFormatting sqref="H79">
    <cfRule type="expression" dxfId="12" priority="13">
      <formula>"AND([@Cat]=""3M"",[@[Total Upgrade Points]]=50)"</formula>
    </cfRule>
  </conditionalFormatting>
  <conditionalFormatting sqref="H80">
    <cfRule type="expression" dxfId="11" priority="12">
      <formula>"AND([@Cat]=""3M"",[@[Total Upgrade Points]]=50)"</formula>
    </cfRule>
  </conditionalFormatting>
  <conditionalFormatting sqref="H81">
    <cfRule type="expression" dxfId="10" priority="11">
      <formula>"AND([@Cat]=""3M"",[@[Total Upgrade Points]]=50)"</formula>
    </cfRule>
  </conditionalFormatting>
  <conditionalFormatting sqref="H82">
    <cfRule type="expression" dxfId="9" priority="10">
      <formula>"AND([@Cat]=""3M"",[@[Total Upgrade Points]]=50)"</formula>
    </cfRule>
  </conditionalFormatting>
  <conditionalFormatting sqref="H83">
    <cfRule type="expression" dxfId="8" priority="9">
      <formula>"AND([@Cat]=""3M"",[@[Total Upgrade Points]]=50)"</formula>
    </cfRule>
  </conditionalFormatting>
  <conditionalFormatting sqref="H84">
    <cfRule type="expression" dxfId="7" priority="8">
      <formula>"AND([@Cat]=""3M"",[@[Total Upgrade Points]]=50)"</formula>
    </cfRule>
  </conditionalFormatting>
  <conditionalFormatting sqref="H85">
    <cfRule type="expression" dxfId="6" priority="7">
      <formula>"AND([@Cat]=""3M"",[@[Total Upgrade Points]]=50)"</formula>
    </cfRule>
  </conditionalFormatting>
  <conditionalFormatting sqref="H86">
    <cfRule type="expression" dxfId="5" priority="6">
      <formula>"AND([@Cat]=""3M"",[@[Total Upgrade Points]]=50)"</formula>
    </cfRule>
  </conditionalFormatting>
  <conditionalFormatting sqref="H87">
    <cfRule type="expression" dxfId="4" priority="5">
      <formula>"AND([@Cat]=""3M"",[@[Total Upgrade Points]]=50)"</formula>
    </cfRule>
  </conditionalFormatting>
  <conditionalFormatting sqref="H88">
    <cfRule type="expression" dxfId="3" priority="4">
      <formula>"AND([@Cat]=""3M"",[@[Total Upgrade Points]]=50)"</formula>
    </cfRule>
  </conditionalFormatting>
  <conditionalFormatting sqref="H89">
    <cfRule type="expression" dxfId="2" priority="3">
      <formula>"AND([@Cat]=""3M"",[@[Total Upgrade Points]]=50)"</formula>
    </cfRule>
  </conditionalFormatting>
  <conditionalFormatting sqref="H90">
    <cfRule type="expression" dxfId="1" priority="2">
      <formula>"AND([@Cat]=""3M"",[@[Total Upgrade Points]]=50)"</formula>
    </cfRule>
  </conditionalFormatting>
  <conditionalFormatting sqref="H91">
    <cfRule type="expression" dxfId="0" priority="1">
      <formula>"AND([@Cat]=""3M"",[@[Total Upgrade Points]]=50)"</formula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Teams!$A:$A</xm:f>
          </x14:formula1>
          <xm:sqref>E2 E4:E7 E9:E19 E21 E23:E27 E29:E40 E42:E46 E48:E50 E52:E58 E60:E61 E63 E65:E77 E79:E91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2"/>
  <sheetViews>
    <sheetView topLeftCell="A51" workbookViewId="0">
      <selection activeCell="A60" sqref="A60"/>
    </sheetView>
  </sheetViews>
  <sheetFormatPr defaultColWidth="9.140625" defaultRowHeight="15" x14ac:dyDescent="0.25"/>
  <cols>
    <col min="1" max="1" width="29.7109375" bestFit="1" customWidth="1"/>
  </cols>
  <sheetData>
    <row r="1" spans="1:1" x14ac:dyDescent="0.25">
      <c r="A1" s="104" t="s">
        <v>797</v>
      </c>
    </row>
    <row r="2" spans="1:1" x14ac:dyDescent="0.25">
      <c r="A2" s="105" t="s">
        <v>446</v>
      </c>
    </row>
    <row r="3" spans="1:1" x14ac:dyDescent="0.25">
      <c r="A3" s="105" t="s">
        <v>941</v>
      </c>
    </row>
    <row r="4" spans="1:1" x14ac:dyDescent="0.25">
      <c r="A4" s="105" t="s">
        <v>154</v>
      </c>
    </row>
    <row r="5" spans="1:1" x14ac:dyDescent="0.25">
      <c r="A5" s="105" t="s">
        <v>537</v>
      </c>
    </row>
    <row r="6" spans="1:1" x14ac:dyDescent="0.25">
      <c r="A6" s="105" t="s">
        <v>70</v>
      </c>
    </row>
    <row r="7" spans="1:1" x14ac:dyDescent="0.25">
      <c r="A7" s="105" t="s">
        <v>286</v>
      </c>
    </row>
    <row r="8" spans="1:1" x14ac:dyDescent="0.25">
      <c r="A8" s="105" t="s">
        <v>491</v>
      </c>
    </row>
    <row r="9" spans="1:1" x14ac:dyDescent="0.25">
      <c r="A9" s="105" t="s">
        <v>396</v>
      </c>
    </row>
    <row r="10" spans="1:1" x14ac:dyDescent="0.25">
      <c r="A10" s="105" t="s">
        <v>367</v>
      </c>
    </row>
    <row r="11" spans="1:1" x14ac:dyDescent="0.25">
      <c r="A11" s="105" t="s">
        <v>64</v>
      </c>
    </row>
    <row r="12" spans="1:1" x14ac:dyDescent="0.25">
      <c r="A12" s="105" t="s">
        <v>886</v>
      </c>
    </row>
    <row r="13" spans="1:1" x14ac:dyDescent="0.25">
      <c r="A13" s="105" t="s">
        <v>300</v>
      </c>
    </row>
    <row r="14" spans="1:1" x14ac:dyDescent="0.25">
      <c r="A14" s="105" t="s">
        <v>330</v>
      </c>
    </row>
    <row r="15" spans="1:1" x14ac:dyDescent="0.25">
      <c r="A15" s="105" t="s">
        <v>233</v>
      </c>
    </row>
    <row r="16" spans="1:1" x14ac:dyDescent="0.25">
      <c r="A16" s="105" t="s">
        <v>681</v>
      </c>
    </row>
    <row r="17" spans="1:1" x14ac:dyDescent="0.25">
      <c r="A17" s="105" t="s">
        <v>104</v>
      </c>
    </row>
    <row r="18" spans="1:1" x14ac:dyDescent="0.25">
      <c r="A18" s="105" t="s">
        <v>148</v>
      </c>
    </row>
    <row r="19" spans="1:1" x14ac:dyDescent="0.25">
      <c r="A19" s="105" t="s">
        <v>332</v>
      </c>
    </row>
    <row r="20" spans="1:1" x14ac:dyDescent="0.25">
      <c r="A20" s="159" t="s">
        <v>626</v>
      </c>
    </row>
    <row r="21" spans="1:1" x14ac:dyDescent="0.25">
      <c r="A21" s="105" t="s">
        <v>114</v>
      </c>
    </row>
    <row r="22" spans="1:1" x14ac:dyDescent="0.25">
      <c r="A22" s="105" t="s">
        <v>573</v>
      </c>
    </row>
    <row r="23" spans="1:1" x14ac:dyDescent="0.25">
      <c r="A23" s="105" t="s">
        <v>961</v>
      </c>
    </row>
    <row r="24" spans="1:1" x14ac:dyDescent="0.25">
      <c r="A24" s="105" t="s">
        <v>663</v>
      </c>
    </row>
    <row r="25" spans="1:1" x14ac:dyDescent="0.25">
      <c r="A25" s="105" t="s">
        <v>967</v>
      </c>
    </row>
    <row r="26" spans="1:1" x14ac:dyDescent="0.25">
      <c r="A26" s="105" t="s">
        <v>517</v>
      </c>
    </row>
    <row r="27" spans="1:1" x14ac:dyDescent="0.25">
      <c r="A27" s="105" t="s">
        <v>966</v>
      </c>
    </row>
    <row r="28" spans="1:1" x14ac:dyDescent="0.25">
      <c r="A28" s="105" t="s">
        <v>138</v>
      </c>
    </row>
    <row r="29" spans="1:1" x14ac:dyDescent="0.25">
      <c r="A29" s="105" t="s">
        <v>111</v>
      </c>
    </row>
    <row r="30" spans="1:1" x14ac:dyDescent="0.25">
      <c r="A30" s="105" t="s">
        <v>192</v>
      </c>
    </row>
    <row r="31" spans="1:1" x14ac:dyDescent="0.25">
      <c r="A31" s="105" t="s">
        <v>284</v>
      </c>
    </row>
    <row r="32" spans="1:1" x14ac:dyDescent="0.25">
      <c r="A32" s="105" t="s">
        <v>905</v>
      </c>
    </row>
    <row r="33" spans="1:1" x14ac:dyDescent="0.25">
      <c r="A33" s="105" t="s">
        <v>798</v>
      </c>
    </row>
    <row r="34" spans="1:1" x14ac:dyDescent="0.25">
      <c r="A34" s="105" t="s">
        <v>89</v>
      </c>
    </row>
    <row r="35" spans="1:1" x14ac:dyDescent="0.25">
      <c r="A35" s="105" t="s">
        <v>719</v>
      </c>
    </row>
    <row r="36" spans="1:1" x14ac:dyDescent="0.25">
      <c r="A36" s="105" t="s">
        <v>123</v>
      </c>
    </row>
    <row r="37" spans="1:1" x14ac:dyDescent="0.25">
      <c r="A37" s="105" t="s">
        <v>265</v>
      </c>
    </row>
    <row r="38" spans="1:1" x14ac:dyDescent="0.25">
      <c r="A38" s="105" t="s">
        <v>584</v>
      </c>
    </row>
    <row r="39" spans="1:1" x14ac:dyDescent="0.25">
      <c r="A39" s="105" t="s">
        <v>401</v>
      </c>
    </row>
    <row r="40" spans="1:1" x14ac:dyDescent="0.25">
      <c r="A40" s="105" t="s">
        <v>334</v>
      </c>
    </row>
    <row r="41" spans="1:1" x14ac:dyDescent="0.25">
      <c r="A41" s="105" t="s">
        <v>313</v>
      </c>
    </row>
    <row r="42" spans="1:1" x14ac:dyDescent="0.25">
      <c r="A42" s="105" t="s">
        <v>691</v>
      </c>
    </row>
    <row r="43" spans="1:1" x14ac:dyDescent="0.25">
      <c r="A43" s="105" t="s">
        <v>630</v>
      </c>
    </row>
    <row r="44" spans="1:1" x14ac:dyDescent="0.25">
      <c r="A44" s="105" t="s">
        <v>107</v>
      </c>
    </row>
    <row r="45" spans="1:1" x14ac:dyDescent="0.25">
      <c r="A45" s="105" t="s">
        <v>736</v>
      </c>
    </row>
    <row r="46" spans="1:1" x14ac:dyDescent="0.25">
      <c r="A46" s="105" t="s">
        <v>126</v>
      </c>
    </row>
    <row r="47" spans="1:1" x14ac:dyDescent="0.25">
      <c r="A47" s="105" t="s">
        <v>489</v>
      </c>
    </row>
    <row r="48" spans="1:1" x14ac:dyDescent="0.25">
      <c r="A48" s="105" t="s">
        <v>460</v>
      </c>
    </row>
    <row r="49" spans="1:1" x14ac:dyDescent="0.25">
      <c r="A49" s="105" t="s">
        <v>633</v>
      </c>
    </row>
    <row r="50" spans="1:1" x14ac:dyDescent="0.25">
      <c r="A50" s="105" t="s">
        <v>950</v>
      </c>
    </row>
    <row r="51" spans="1:1" x14ac:dyDescent="0.25">
      <c r="A51" s="105" t="s">
        <v>729</v>
      </c>
    </row>
    <row r="52" spans="1:1" x14ac:dyDescent="0.25">
      <c r="A52" s="105" t="s">
        <v>67</v>
      </c>
    </row>
    <row r="53" spans="1:1" x14ac:dyDescent="0.25">
      <c r="A53" s="106" t="s">
        <v>837</v>
      </c>
    </row>
    <row r="54" spans="1:1" x14ac:dyDescent="0.25">
      <c r="A54" s="106" t="s">
        <v>183</v>
      </c>
    </row>
    <row r="55" spans="1:1" x14ac:dyDescent="0.25">
      <c r="A55" s="106" t="s">
        <v>159</v>
      </c>
    </row>
    <row r="56" spans="1:1" x14ac:dyDescent="0.25">
      <c r="A56" s="106" t="s">
        <v>258</v>
      </c>
    </row>
    <row r="57" spans="1:1" x14ac:dyDescent="0.25">
      <c r="A57" s="106" t="s">
        <v>141</v>
      </c>
    </row>
    <row r="58" spans="1:1" x14ac:dyDescent="0.25">
      <c r="A58" s="106" t="s">
        <v>84</v>
      </c>
    </row>
    <row r="59" spans="1:1" x14ac:dyDescent="0.25">
      <c r="A59" s="106" t="s">
        <v>255</v>
      </c>
    </row>
    <row r="60" spans="1:1" x14ac:dyDescent="0.25">
      <c r="A60" s="106" t="s">
        <v>230</v>
      </c>
    </row>
    <row r="61" spans="1:1" x14ac:dyDescent="0.25">
      <c r="A61" s="106" t="s">
        <v>927</v>
      </c>
    </row>
    <row r="62" spans="1:1" x14ac:dyDescent="0.25">
      <c r="A62" s="106" t="s">
        <v>589</v>
      </c>
    </row>
    <row r="63" spans="1:1" x14ac:dyDescent="0.25">
      <c r="A63" s="106" t="s">
        <v>951</v>
      </c>
    </row>
    <row r="64" spans="1:1" x14ac:dyDescent="0.25">
      <c r="A64" s="106" t="s">
        <v>75</v>
      </c>
    </row>
    <row r="65" spans="1:1" x14ac:dyDescent="0.25">
      <c r="A65" s="106" t="s">
        <v>96</v>
      </c>
    </row>
    <row r="66" spans="1:1" x14ac:dyDescent="0.25">
      <c r="A66" s="106" t="s">
        <v>868</v>
      </c>
    </row>
    <row r="67" spans="1:1" x14ac:dyDescent="0.25">
      <c r="A67" s="106" t="s">
        <v>972</v>
      </c>
    </row>
    <row r="68" spans="1:1" x14ac:dyDescent="0.25">
      <c r="A68" s="106" t="s">
        <v>99</v>
      </c>
    </row>
    <row r="69" spans="1:1" x14ac:dyDescent="0.25">
      <c r="A69" s="106" t="s">
        <v>360</v>
      </c>
    </row>
    <row r="70" spans="1:1" x14ac:dyDescent="0.25">
      <c r="A70" s="106" t="s">
        <v>872</v>
      </c>
    </row>
    <row r="71" spans="1:1" x14ac:dyDescent="0.25">
      <c r="A71" s="106" t="s">
        <v>56</v>
      </c>
    </row>
    <row r="72" spans="1:1" x14ac:dyDescent="0.25">
      <c r="A72" s="106" t="s">
        <v>899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Men Cat 1-2</vt:lpstr>
      <vt:lpstr>Men Cat 3</vt:lpstr>
      <vt:lpstr>Men Cat 4</vt:lpstr>
      <vt:lpstr>Men Cat 5</vt:lpstr>
      <vt:lpstr>Women</vt:lpstr>
      <vt:lpstr>Youth</vt:lpstr>
      <vt:lpstr>Team Points</vt:lpstr>
      <vt:lpstr>Upgrades</vt:lpstr>
      <vt:lpstr>Teams</vt:lpstr>
      <vt:lpstr>Legend</vt:lpstr>
      <vt:lpstr>'Men Cat 1-2'!Criteria</vt:lpstr>
      <vt:lpstr>'Men Cat 3'!Criteria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</dc:creator>
  <cp:lastModifiedBy>ABA</cp:lastModifiedBy>
  <dcterms:created xsi:type="dcterms:W3CDTF">2017-05-19T20:14:50Z</dcterms:created>
  <dcterms:modified xsi:type="dcterms:W3CDTF">2017-09-20T21:36:27Z</dcterms:modified>
</cp:coreProperties>
</file>