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RTC\Desktop\ABA Documents\ARC Points for Uploads\"/>
    </mc:Choice>
  </mc:AlternateContent>
  <xr:revisionPtr revIDLastSave="0" documentId="13_ncr:1_{34DB16BA-91EB-453B-98A7-208433D6B2C8}" xr6:coauthVersionLast="47" xr6:coauthVersionMax="47" xr10:uidLastSave="{00000000-0000-0000-0000-000000000000}"/>
  <bookViews>
    <workbookView xWindow="-24750" yWindow="510" windowWidth="20490" windowHeight="11070" activeTab="4" xr2:uid="{00000000-000D-0000-FFFF-FFFF00000000}"/>
  </bookViews>
  <sheets>
    <sheet name="Men Cat 1-2" sheetId="1" r:id="rId1"/>
    <sheet name="Wom 1-2-3" sheetId="4" r:id="rId2"/>
    <sheet name="Men Cat 3" sheetId="2" r:id="rId3"/>
    <sheet name="Men Cat 4" sheetId="3" r:id="rId4"/>
    <sheet name="Wom 4" sheetId="5" r:id="rId5"/>
    <sheet name="Teams" sheetId="7" r:id="rId6"/>
    <sheet name="UpgradesLearn to Race" sheetId="6" r:id="rId7"/>
    <sheet name="Upgrade Points Structure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4" l="1"/>
  <c r="F9" i="4" s="1"/>
  <c r="H9" i="4"/>
  <c r="I9" i="4"/>
  <c r="G6" i="4"/>
  <c r="H6" i="4"/>
  <c r="I6" i="4"/>
  <c r="F8" i="1"/>
  <c r="E8" i="1" s="1"/>
  <c r="G8" i="1"/>
  <c r="H8" i="1"/>
  <c r="M55" i="5"/>
  <c r="M83" i="5"/>
  <c r="M25" i="5"/>
  <c r="M27" i="5"/>
  <c r="M89" i="5"/>
  <c r="M90" i="5"/>
  <c r="M91" i="5"/>
  <c r="N25" i="5"/>
  <c r="G25" i="5" s="1"/>
  <c r="N55" i="5"/>
  <c r="G55" i="5" s="1"/>
  <c r="N27" i="5"/>
  <c r="G27" i="5" s="1"/>
  <c r="N89" i="5"/>
  <c r="G89" i="5" s="1"/>
  <c r="N90" i="5"/>
  <c r="G90" i="5" s="1"/>
  <c r="N91" i="5"/>
  <c r="G91" i="5" s="1"/>
  <c r="O25" i="5"/>
  <c r="O55" i="5"/>
  <c r="O27" i="5"/>
  <c r="O89" i="5"/>
  <c r="O90" i="5"/>
  <c r="O91" i="5"/>
  <c r="L3" i="2"/>
  <c r="L5" i="2"/>
  <c r="L6" i="2"/>
  <c r="L7" i="2"/>
  <c r="L8" i="2"/>
  <c r="L9" i="2"/>
  <c r="L103" i="2"/>
  <c r="L104" i="2"/>
  <c r="M3" i="2"/>
  <c r="G3" i="2" s="1"/>
  <c r="M5" i="2"/>
  <c r="G5" i="2" s="1"/>
  <c r="M6" i="2"/>
  <c r="G6" i="2" s="1"/>
  <c r="M7" i="2"/>
  <c r="G7" i="2" s="1"/>
  <c r="M8" i="2"/>
  <c r="G8" i="2" s="1"/>
  <c r="M9" i="2"/>
  <c r="G9" i="2" s="1"/>
  <c r="M103" i="2"/>
  <c r="G103" i="2" s="1"/>
  <c r="M104" i="2"/>
  <c r="G104" i="2" s="1"/>
  <c r="N3" i="2"/>
  <c r="N5" i="2"/>
  <c r="N6" i="2"/>
  <c r="N7" i="2"/>
  <c r="N8" i="2"/>
  <c r="N9" i="2"/>
  <c r="N103" i="2"/>
  <c r="N104" i="2"/>
  <c r="M62" i="3"/>
  <c r="M63" i="3"/>
  <c r="N62" i="3"/>
  <c r="G62" i="3" s="1"/>
  <c r="N63" i="3"/>
  <c r="G63" i="3" s="1"/>
  <c r="O62" i="3"/>
  <c r="O63" i="3"/>
  <c r="O9" i="3"/>
  <c r="O5" i="3"/>
  <c r="O4" i="3"/>
  <c r="O2" i="3"/>
  <c r="N9" i="3"/>
  <c r="G9" i="3" s="1"/>
  <c r="N5" i="3"/>
  <c r="G5" i="3" s="1"/>
  <c r="N4" i="3"/>
  <c r="G4" i="3" s="1"/>
  <c r="N2" i="3"/>
  <c r="G2" i="3" s="1"/>
  <c r="M9" i="3"/>
  <c r="M5" i="3"/>
  <c r="M4" i="3"/>
  <c r="M2" i="3"/>
  <c r="M61" i="3"/>
  <c r="M131" i="3"/>
  <c r="N61" i="3"/>
  <c r="G61" i="3" s="1"/>
  <c r="N131" i="3"/>
  <c r="G131" i="3" s="1"/>
  <c r="O61" i="3"/>
  <c r="O131" i="3"/>
  <c r="M64" i="3"/>
  <c r="N64" i="3"/>
  <c r="G64" i="3" s="1"/>
  <c r="O64" i="3"/>
  <c r="M65" i="3"/>
  <c r="N65" i="3"/>
  <c r="G65" i="3" s="1"/>
  <c r="O65" i="3"/>
  <c r="F90" i="5" l="1"/>
  <c r="F6" i="4"/>
  <c r="E25" i="5"/>
  <c r="F27" i="5"/>
  <c r="F55" i="5"/>
  <c r="E91" i="5"/>
  <c r="F89" i="5"/>
  <c r="F25" i="5"/>
  <c r="E90" i="5"/>
  <c r="F91" i="5"/>
  <c r="E89" i="5"/>
  <c r="E27" i="5"/>
  <c r="E55" i="5"/>
  <c r="F104" i="2"/>
  <c r="E8" i="2"/>
  <c r="F103" i="2"/>
  <c r="F9" i="2"/>
  <c r="F7" i="2"/>
  <c r="F6" i="2"/>
  <c r="F5" i="2"/>
  <c r="F3" i="2"/>
  <c r="E3" i="2"/>
  <c r="E104" i="2"/>
  <c r="E5" i="2"/>
  <c r="E103" i="2"/>
  <c r="E9" i="2"/>
  <c r="F8" i="2"/>
  <c r="E7" i="2"/>
  <c r="E6" i="2"/>
  <c r="E63" i="3"/>
  <c r="F62" i="3"/>
  <c r="E62" i="3"/>
  <c r="F63" i="3"/>
  <c r="E5" i="3"/>
  <c r="E9" i="3"/>
  <c r="E4" i="3"/>
  <c r="E2" i="3"/>
  <c r="F5" i="3"/>
  <c r="F4" i="3"/>
  <c r="F2" i="3"/>
  <c r="F9" i="3"/>
  <c r="E131" i="3"/>
  <c r="E64" i="3"/>
  <c r="E61" i="3"/>
  <c r="E65" i="3"/>
  <c r="F131" i="3"/>
  <c r="F65" i="3"/>
  <c r="F61" i="3"/>
  <c r="F64" i="3"/>
  <c r="M75" i="5"/>
  <c r="N75" i="5"/>
  <c r="O75" i="5"/>
  <c r="M9" i="5"/>
  <c r="N9" i="5"/>
  <c r="G9" i="5" s="1"/>
  <c r="O9" i="5"/>
  <c r="M45" i="5"/>
  <c r="N45" i="5"/>
  <c r="G45" i="5" s="1"/>
  <c r="O45" i="5"/>
  <c r="M39" i="5"/>
  <c r="N39" i="5"/>
  <c r="G39" i="5" s="1"/>
  <c r="O39" i="5"/>
  <c r="N83" i="5"/>
  <c r="E83" i="5" s="1"/>
  <c r="O83" i="5"/>
  <c r="M82" i="5"/>
  <c r="N82" i="5"/>
  <c r="O82" i="5"/>
  <c r="M40" i="5"/>
  <c r="N40" i="5"/>
  <c r="G40" i="5" s="1"/>
  <c r="O40" i="5"/>
  <c r="M41" i="5"/>
  <c r="N41" i="5"/>
  <c r="G41" i="5" s="1"/>
  <c r="O41" i="5"/>
  <c r="M43" i="5"/>
  <c r="N43" i="5"/>
  <c r="G43" i="5" s="1"/>
  <c r="O43" i="5"/>
  <c r="M21" i="5"/>
  <c r="N21" i="5"/>
  <c r="O21" i="5"/>
  <c r="M47" i="5"/>
  <c r="N47" i="5"/>
  <c r="G47" i="5" s="1"/>
  <c r="O47" i="5"/>
  <c r="M14" i="5"/>
  <c r="N14" i="5"/>
  <c r="G14" i="5" s="1"/>
  <c r="O14" i="5"/>
  <c r="M13" i="5"/>
  <c r="N13" i="5"/>
  <c r="O13" i="5"/>
  <c r="M48" i="5"/>
  <c r="N48" i="5"/>
  <c r="O48" i="5"/>
  <c r="M76" i="5"/>
  <c r="N76" i="5"/>
  <c r="G76" i="5" s="1"/>
  <c r="O76" i="5"/>
  <c r="M2" i="5"/>
  <c r="N2" i="5"/>
  <c r="G2" i="5" s="1"/>
  <c r="O2" i="5"/>
  <c r="M3" i="5"/>
  <c r="N3" i="5"/>
  <c r="G3" i="5" s="1"/>
  <c r="O3" i="5"/>
  <c r="M4" i="5"/>
  <c r="N4" i="5"/>
  <c r="O4" i="5"/>
  <c r="M5" i="5"/>
  <c r="N5" i="5"/>
  <c r="G5" i="5" s="1"/>
  <c r="O5" i="5"/>
  <c r="M6" i="5"/>
  <c r="N6" i="5"/>
  <c r="G6" i="5" s="1"/>
  <c r="O6" i="5"/>
  <c r="M7" i="5"/>
  <c r="N7" i="5"/>
  <c r="G7" i="5" s="1"/>
  <c r="F7" i="5" s="1"/>
  <c r="O7" i="5"/>
  <c r="M8" i="5"/>
  <c r="N8" i="5"/>
  <c r="O8" i="5"/>
  <c r="M10" i="5"/>
  <c r="N10" i="5"/>
  <c r="G10" i="5" s="1"/>
  <c r="O10" i="5"/>
  <c r="M11" i="5"/>
  <c r="N11" i="5"/>
  <c r="O11" i="5"/>
  <c r="M12" i="5"/>
  <c r="N12" i="5"/>
  <c r="O12" i="5"/>
  <c r="M15" i="5"/>
  <c r="N15" i="5"/>
  <c r="O15" i="5"/>
  <c r="M16" i="5"/>
  <c r="N16" i="5"/>
  <c r="G16" i="5" s="1"/>
  <c r="O16" i="5"/>
  <c r="M17" i="5"/>
  <c r="N17" i="5"/>
  <c r="G17" i="5" s="1"/>
  <c r="O17" i="5"/>
  <c r="M18" i="5"/>
  <c r="N18" i="5"/>
  <c r="G18" i="5" s="1"/>
  <c r="F18" i="5" s="1"/>
  <c r="O18" i="5"/>
  <c r="M19" i="5"/>
  <c r="N19" i="5"/>
  <c r="O19" i="5"/>
  <c r="M20" i="5"/>
  <c r="N20" i="5"/>
  <c r="G20" i="5" s="1"/>
  <c r="O20" i="5"/>
  <c r="M22" i="5"/>
  <c r="N22" i="5"/>
  <c r="O22" i="5"/>
  <c r="M23" i="5"/>
  <c r="N23" i="5"/>
  <c r="G23" i="5" s="1"/>
  <c r="O23" i="5"/>
  <c r="M24" i="5"/>
  <c r="N24" i="5"/>
  <c r="O24" i="5"/>
  <c r="M26" i="5"/>
  <c r="N26" i="5"/>
  <c r="O26" i="5"/>
  <c r="M28" i="5"/>
  <c r="N28" i="5"/>
  <c r="G28" i="5" s="1"/>
  <c r="O28" i="5"/>
  <c r="M29" i="5"/>
  <c r="N29" i="5"/>
  <c r="O29" i="5"/>
  <c r="M30" i="5"/>
  <c r="N30" i="5"/>
  <c r="O30" i="5"/>
  <c r="M31" i="5"/>
  <c r="N31" i="5"/>
  <c r="G31" i="5" s="1"/>
  <c r="O31" i="5"/>
  <c r="M32" i="5"/>
  <c r="N32" i="5"/>
  <c r="O32" i="5"/>
  <c r="M33" i="5"/>
  <c r="N33" i="5"/>
  <c r="G33" i="5" s="1"/>
  <c r="O33" i="5"/>
  <c r="M34" i="5"/>
  <c r="N34" i="5"/>
  <c r="O34" i="5"/>
  <c r="M35" i="5"/>
  <c r="N35" i="5"/>
  <c r="G35" i="5" s="1"/>
  <c r="O35" i="5"/>
  <c r="M36" i="5"/>
  <c r="N36" i="5"/>
  <c r="G36" i="5" s="1"/>
  <c r="O36" i="5"/>
  <c r="M37" i="5"/>
  <c r="N37" i="5"/>
  <c r="O37" i="5"/>
  <c r="M38" i="5"/>
  <c r="N38" i="5"/>
  <c r="O38" i="5"/>
  <c r="M42" i="5"/>
  <c r="N42" i="5"/>
  <c r="G42" i="5" s="1"/>
  <c r="O42" i="5"/>
  <c r="M44" i="5"/>
  <c r="N44" i="5"/>
  <c r="G44" i="5" s="1"/>
  <c r="O44" i="5"/>
  <c r="M46" i="5"/>
  <c r="N46" i="5"/>
  <c r="G46" i="5" s="1"/>
  <c r="O46" i="5"/>
  <c r="M50" i="5"/>
  <c r="N50" i="5"/>
  <c r="O50" i="5"/>
  <c r="M51" i="5"/>
  <c r="N51" i="5"/>
  <c r="G51" i="5" s="1"/>
  <c r="O51" i="5"/>
  <c r="M52" i="5"/>
  <c r="N52" i="5"/>
  <c r="G52" i="5" s="1"/>
  <c r="O52" i="5"/>
  <c r="M53" i="5"/>
  <c r="N53" i="5"/>
  <c r="O53" i="5"/>
  <c r="M54" i="5"/>
  <c r="N54" i="5"/>
  <c r="G54" i="5" s="1"/>
  <c r="O54" i="5"/>
  <c r="M56" i="5"/>
  <c r="N56" i="5"/>
  <c r="G56" i="5" s="1"/>
  <c r="O56" i="5"/>
  <c r="M57" i="5"/>
  <c r="N57" i="5"/>
  <c r="G57" i="5" s="1"/>
  <c r="O57" i="5"/>
  <c r="M58" i="5"/>
  <c r="N58" i="5"/>
  <c r="G58" i="5" s="1"/>
  <c r="O58" i="5"/>
  <c r="M59" i="5"/>
  <c r="N59" i="5"/>
  <c r="O59" i="5"/>
  <c r="M60" i="5"/>
  <c r="N60" i="5"/>
  <c r="G60" i="5" s="1"/>
  <c r="O60" i="5"/>
  <c r="M61" i="5"/>
  <c r="N61" i="5"/>
  <c r="O61" i="5"/>
  <c r="M62" i="5"/>
  <c r="N62" i="5"/>
  <c r="G62" i="5" s="1"/>
  <c r="F62" i="5" s="1"/>
  <c r="O62" i="5"/>
  <c r="M63" i="5"/>
  <c r="N63" i="5"/>
  <c r="G63" i="5" s="1"/>
  <c r="O63" i="5"/>
  <c r="M64" i="5"/>
  <c r="N64" i="5"/>
  <c r="G64" i="5" s="1"/>
  <c r="O64" i="5"/>
  <c r="M65" i="5"/>
  <c r="N65" i="5"/>
  <c r="O65" i="5"/>
  <c r="M66" i="5"/>
  <c r="N66" i="5"/>
  <c r="G66" i="5" s="1"/>
  <c r="O66" i="5"/>
  <c r="M67" i="5"/>
  <c r="N67" i="5"/>
  <c r="O67" i="5"/>
  <c r="M68" i="5"/>
  <c r="N68" i="5"/>
  <c r="G68" i="5" s="1"/>
  <c r="O68" i="5"/>
  <c r="M69" i="5"/>
  <c r="N69" i="5"/>
  <c r="O69" i="5"/>
  <c r="M70" i="5"/>
  <c r="N70" i="5"/>
  <c r="O70" i="5"/>
  <c r="M71" i="5"/>
  <c r="N71" i="5"/>
  <c r="G71" i="5" s="1"/>
  <c r="O71" i="5"/>
  <c r="M72" i="5"/>
  <c r="N72" i="5"/>
  <c r="G72" i="5" s="1"/>
  <c r="O72" i="5"/>
  <c r="M73" i="5"/>
  <c r="N73" i="5"/>
  <c r="O73" i="5"/>
  <c r="M74" i="5"/>
  <c r="N74" i="5"/>
  <c r="G74" i="5" s="1"/>
  <c r="O74" i="5"/>
  <c r="M77" i="5"/>
  <c r="N77" i="5"/>
  <c r="O77" i="5"/>
  <c r="M78" i="5"/>
  <c r="N78" i="5"/>
  <c r="O78" i="5"/>
  <c r="M79" i="5"/>
  <c r="N79" i="5"/>
  <c r="G79" i="5" s="1"/>
  <c r="O79" i="5"/>
  <c r="M80" i="5"/>
  <c r="N80" i="5"/>
  <c r="G80" i="5" s="1"/>
  <c r="F80" i="5" s="1"/>
  <c r="O80" i="5"/>
  <c r="M81" i="5"/>
  <c r="N81" i="5"/>
  <c r="G81" i="5" s="1"/>
  <c r="O81" i="5"/>
  <c r="M84" i="5"/>
  <c r="N84" i="5"/>
  <c r="G84" i="5" s="1"/>
  <c r="O84" i="5"/>
  <c r="M85" i="5"/>
  <c r="N85" i="5"/>
  <c r="G85" i="5" s="1"/>
  <c r="O85" i="5"/>
  <c r="M86" i="5"/>
  <c r="N86" i="5"/>
  <c r="G86" i="5" s="1"/>
  <c r="O86" i="5"/>
  <c r="M87" i="5"/>
  <c r="N87" i="5"/>
  <c r="G87" i="5" s="1"/>
  <c r="O87" i="5"/>
  <c r="M49" i="5"/>
  <c r="M88" i="5"/>
  <c r="N49" i="5"/>
  <c r="G49" i="5" s="1"/>
  <c r="N88" i="5"/>
  <c r="O49" i="5"/>
  <c r="O88" i="5"/>
  <c r="M11" i="3"/>
  <c r="M12" i="3"/>
  <c r="M13" i="3"/>
  <c r="M14" i="3"/>
  <c r="M8" i="3"/>
  <c r="M15" i="3"/>
  <c r="M16" i="3"/>
  <c r="M17" i="3"/>
  <c r="M18" i="3"/>
  <c r="M19" i="3"/>
  <c r="M20" i="3"/>
  <c r="M22" i="3"/>
  <c r="M23" i="3"/>
  <c r="M7" i="3"/>
  <c r="M26" i="3"/>
  <c r="M24" i="3"/>
  <c r="M25" i="3"/>
  <c r="M21" i="3"/>
  <c r="M27" i="3"/>
  <c r="M28" i="3"/>
  <c r="M29" i="3"/>
  <c r="M3" i="3"/>
  <c r="M31" i="3"/>
  <c r="M30" i="3"/>
  <c r="M32" i="3"/>
  <c r="M33" i="3"/>
  <c r="M35" i="3"/>
  <c r="M36" i="3"/>
  <c r="M37" i="3"/>
  <c r="M38" i="3"/>
  <c r="M39" i="3"/>
  <c r="M40" i="3"/>
  <c r="M41" i="3"/>
  <c r="M42" i="3"/>
  <c r="M43" i="3"/>
  <c r="M44" i="3"/>
  <c r="M6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6" i="3"/>
  <c r="M34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5" i="3"/>
  <c r="M94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8" i="3"/>
  <c r="M117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0" i="3"/>
  <c r="N11" i="3"/>
  <c r="G11" i="3" s="1"/>
  <c r="N12" i="3"/>
  <c r="N13" i="3"/>
  <c r="G13" i="3" s="1"/>
  <c r="N14" i="3"/>
  <c r="G14" i="3" s="1"/>
  <c r="N8" i="3"/>
  <c r="G8" i="3" s="1"/>
  <c r="N15" i="3"/>
  <c r="G15" i="3" s="1"/>
  <c r="N16" i="3"/>
  <c r="G16" i="3" s="1"/>
  <c r="N17" i="3"/>
  <c r="G17" i="3" s="1"/>
  <c r="N18" i="3"/>
  <c r="G18" i="3" s="1"/>
  <c r="N19" i="3"/>
  <c r="N20" i="3"/>
  <c r="G20" i="3" s="1"/>
  <c r="N22" i="3"/>
  <c r="G22" i="3" s="1"/>
  <c r="N23" i="3"/>
  <c r="N7" i="3"/>
  <c r="G7" i="3" s="1"/>
  <c r="N26" i="3"/>
  <c r="G26" i="3" s="1"/>
  <c r="N24" i="3"/>
  <c r="G24" i="3" s="1"/>
  <c r="N25" i="3"/>
  <c r="G25" i="3" s="1"/>
  <c r="N21" i="3"/>
  <c r="N27" i="3"/>
  <c r="G27" i="3" s="1"/>
  <c r="N28" i="3"/>
  <c r="G28" i="3" s="1"/>
  <c r="N29" i="3"/>
  <c r="G29" i="3" s="1"/>
  <c r="N3" i="3"/>
  <c r="N31" i="3"/>
  <c r="G31" i="3" s="1"/>
  <c r="N30" i="3"/>
  <c r="G30" i="3" s="1"/>
  <c r="N32" i="3"/>
  <c r="G32" i="3" s="1"/>
  <c r="N33" i="3"/>
  <c r="G33" i="3" s="1"/>
  <c r="N35" i="3"/>
  <c r="G35" i="3" s="1"/>
  <c r="N36" i="3"/>
  <c r="G36" i="3" s="1"/>
  <c r="N37" i="3"/>
  <c r="G37" i="3" s="1"/>
  <c r="N38" i="3"/>
  <c r="G38" i="3" s="1"/>
  <c r="N39" i="3"/>
  <c r="G39" i="3" s="1"/>
  <c r="N40" i="3"/>
  <c r="G40" i="3" s="1"/>
  <c r="N41" i="3"/>
  <c r="G41" i="3" s="1"/>
  <c r="N42" i="3"/>
  <c r="G42" i="3" s="1"/>
  <c r="N43" i="3"/>
  <c r="G43" i="3" s="1"/>
  <c r="N44" i="3"/>
  <c r="G44" i="3" s="1"/>
  <c r="N6" i="3"/>
  <c r="G6" i="3" s="1"/>
  <c r="N45" i="3"/>
  <c r="G45" i="3" s="1"/>
  <c r="N46" i="3"/>
  <c r="G46" i="3" s="1"/>
  <c r="N47" i="3"/>
  <c r="G47" i="3" s="1"/>
  <c r="N48" i="3"/>
  <c r="G48" i="3" s="1"/>
  <c r="N49" i="3"/>
  <c r="G49" i="3" s="1"/>
  <c r="N50" i="3"/>
  <c r="G50" i="3" s="1"/>
  <c r="N51" i="3"/>
  <c r="G51" i="3" s="1"/>
  <c r="N52" i="3"/>
  <c r="G52" i="3" s="1"/>
  <c r="N53" i="3"/>
  <c r="G53" i="3" s="1"/>
  <c r="N54" i="3"/>
  <c r="G54" i="3" s="1"/>
  <c r="N55" i="3"/>
  <c r="G55" i="3" s="1"/>
  <c r="N56" i="3"/>
  <c r="G56" i="3" s="1"/>
  <c r="N57" i="3"/>
  <c r="G57" i="3" s="1"/>
  <c r="N58" i="3"/>
  <c r="G58" i="3" s="1"/>
  <c r="N59" i="3"/>
  <c r="G59" i="3" s="1"/>
  <c r="N60" i="3"/>
  <c r="G60" i="3" s="1"/>
  <c r="N66" i="3"/>
  <c r="G66" i="3" s="1"/>
  <c r="N34" i="3"/>
  <c r="G34" i="3" s="1"/>
  <c r="N67" i="3"/>
  <c r="G67" i="3" s="1"/>
  <c r="N68" i="3"/>
  <c r="G68" i="3" s="1"/>
  <c r="F68" i="3" s="1"/>
  <c r="N69" i="3"/>
  <c r="G69" i="3" s="1"/>
  <c r="F69" i="3" s="1"/>
  <c r="N70" i="3"/>
  <c r="G70" i="3" s="1"/>
  <c r="N71" i="3"/>
  <c r="G71" i="3" s="1"/>
  <c r="N72" i="3"/>
  <c r="G72" i="3" s="1"/>
  <c r="N73" i="3"/>
  <c r="G73" i="3" s="1"/>
  <c r="N74" i="3"/>
  <c r="G74" i="3" s="1"/>
  <c r="N75" i="3"/>
  <c r="G75" i="3" s="1"/>
  <c r="N76" i="3"/>
  <c r="G76" i="3" s="1"/>
  <c r="N77" i="3"/>
  <c r="G77" i="3" s="1"/>
  <c r="N78" i="3"/>
  <c r="G78" i="3" s="1"/>
  <c r="F78" i="3" s="1"/>
  <c r="N79" i="3"/>
  <c r="G79" i="3" s="1"/>
  <c r="N80" i="3"/>
  <c r="G80" i="3" s="1"/>
  <c r="N81" i="3"/>
  <c r="G81" i="3" s="1"/>
  <c r="N82" i="3"/>
  <c r="G82" i="3" s="1"/>
  <c r="N83" i="3"/>
  <c r="G83" i="3" s="1"/>
  <c r="N84" i="3"/>
  <c r="G84" i="3" s="1"/>
  <c r="N85" i="3"/>
  <c r="G85" i="3" s="1"/>
  <c r="N86" i="3"/>
  <c r="G86" i="3" s="1"/>
  <c r="N87" i="3"/>
  <c r="G87" i="3" s="1"/>
  <c r="N88" i="3"/>
  <c r="G88" i="3" s="1"/>
  <c r="N89" i="3"/>
  <c r="G89" i="3" s="1"/>
  <c r="N90" i="3"/>
  <c r="G90" i="3" s="1"/>
  <c r="N91" i="3"/>
  <c r="G91" i="3" s="1"/>
  <c r="N92" i="3"/>
  <c r="G92" i="3" s="1"/>
  <c r="N93" i="3"/>
  <c r="G93" i="3" s="1"/>
  <c r="N95" i="3"/>
  <c r="G95" i="3" s="1"/>
  <c r="N94" i="3"/>
  <c r="G94" i="3" s="1"/>
  <c r="N96" i="3"/>
  <c r="G96" i="3" s="1"/>
  <c r="N97" i="3"/>
  <c r="G97" i="3" s="1"/>
  <c r="N98" i="3"/>
  <c r="G98" i="3" s="1"/>
  <c r="N99" i="3"/>
  <c r="G99" i="3" s="1"/>
  <c r="N100" i="3"/>
  <c r="G100" i="3" s="1"/>
  <c r="N101" i="3"/>
  <c r="G101" i="3" s="1"/>
  <c r="F101" i="3" s="1"/>
  <c r="N102" i="3"/>
  <c r="G102" i="3" s="1"/>
  <c r="N103" i="3"/>
  <c r="G103" i="3" s="1"/>
  <c r="N104" i="3"/>
  <c r="N105" i="3"/>
  <c r="G105" i="3" s="1"/>
  <c r="N106" i="3"/>
  <c r="G106" i="3" s="1"/>
  <c r="N107" i="3"/>
  <c r="G107" i="3" s="1"/>
  <c r="N108" i="3"/>
  <c r="G108" i="3" s="1"/>
  <c r="N109" i="3"/>
  <c r="G109" i="3" s="1"/>
  <c r="N110" i="3"/>
  <c r="G110" i="3" s="1"/>
  <c r="N111" i="3"/>
  <c r="G111" i="3" s="1"/>
  <c r="N112" i="3"/>
  <c r="G112" i="3" s="1"/>
  <c r="N113" i="3"/>
  <c r="G113" i="3" s="1"/>
  <c r="N114" i="3"/>
  <c r="G114" i="3" s="1"/>
  <c r="N115" i="3"/>
  <c r="N116" i="3"/>
  <c r="G116" i="3" s="1"/>
  <c r="N118" i="3"/>
  <c r="G118" i="3" s="1"/>
  <c r="N117" i="3"/>
  <c r="G117" i="3" s="1"/>
  <c r="N119" i="3"/>
  <c r="G119" i="3" s="1"/>
  <c r="N120" i="3"/>
  <c r="G120" i="3" s="1"/>
  <c r="N121" i="3"/>
  <c r="G121" i="3" s="1"/>
  <c r="N122" i="3"/>
  <c r="G122" i="3" s="1"/>
  <c r="N123" i="3"/>
  <c r="G123" i="3" s="1"/>
  <c r="N124" i="3"/>
  <c r="G124" i="3" s="1"/>
  <c r="N125" i="3"/>
  <c r="G125" i="3" s="1"/>
  <c r="N126" i="3"/>
  <c r="N127" i="3"/>
  <c r="G127" i="3" s="1"/>
  <c r="F127" i="3" s="1"/>
  <c r="N128" i="3"/>
  <c r="G128" i="3" s="1"/>
  <c r="N129" i="3"/>
  <c r="G129" i="3" s="1"/>
  <c r="N130" i="3"/>
  <c r="G130" i="3" s="1"/>
  <c r="N10" i="3"/>
  <c r="G10" i="3" s="1"/>
  <c r="O11" i="3"/>
  <c r="O12" i="3"/>
  <c r="O13" i="3"/>
  <c r="O14" i="3"/>
  <c r="O8" i="3"/>
  <c r="O15" i="3"/>
  <c r="O16" i="3"/>
  <c r="O17" i="3"/>
  <c r="O18" i="3"/>
  <c r="O19" i="3"/>
  <c r="O20" i="3"/>
  <c r="O22" i="3"/>
  <c r="O23" i="3"/>
  <c r="O7" i="3"/>
  <c r="O26" i="3"/>
  <c r="O24" i="3"/>
  <c r="O25" i="3"/>
  <c r="O21" i="3"/>
  <c r="O27" i="3"/>
  <c r="O28" i="3"/>
  <c r="O29" i="3"/>
  <c r="O3" i="3"/>
  <c r="O31" i="3"/>
  <c r="O30" i="3"/>
  <c r="O32" i="3"/>
  <c r="O33" i="3"/>
  <c r="O35" i="3"/>
  <c r="O36" i="3"/>
  <c r="O37" i="3"/>
  <c r="O38" i="3"/>
  <c r="O39" i="3"/>
  <c r="O40" i="3"/>
  <c r="O41" i="3"/>
  <c r="O42" i="3"/>
  <c r="O43" i="3"/>
  <c r="O44" i="3"/>
  <c r="O6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6" i="3"/>
  <c r="O34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5" i="3"/>
  <c r="O94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8" i="3"/>
  <c r="O117" i="3"/>
  <c r="O119" i="3"/>
  <c r="O120" i="3"/>
  <c r="O121" i="3"/>
  <c r="O122" i="3"/>
  <c r="O123" i="3"/>
  <c r="O124" i="3"/>
  <c r="O125" i="3"/>
  <c r="E125" i="3" s="1"/>
  <c r="G126" i="3"/>
  <c r="O126" i="3"/>
  <c r="O127" i="3"/>
  <c r="O128" i="3"/>
  <c r="O129" i="3"/>
  <c r="O130" i="3"/>
  <c r="O10" i="3"/>
  <c r="L11" i="2"/>
  <c r="M11" i="2"/>
  <c r="N11" i="2"/>
  <c r="L13" i="2"/>
  <c r="M13" i="2"/>
  <c r="N13" i="2"/>
  <c r="L18" i="2"/>
  <c r="M18" i="2"/>
  <c r="N18" i="2"/>
  <c r="L12" i="2"/>
  <c r="M12" i="2"/>
  <c r="G12" i="2" s="1"/>
  <c r="N12" i="2"/>
  <c r="L15" i="2"/>
  <c r="M15" i="2"/>
  <c r="N15" i="2"/>
  <c r="L14" i="2"/>
  <c r="M14" i="2"/>
  <c r="N14" i="2"/>
  <c r="L19" i="2"/>
  <c r="M19" i="2"/>
  <c r="G19" i="2" s="1"/>
  <c r="N19" i="2"/>
  <c r="L16" i="2"/>
  <c r="M16" i="2"/>
  <c r="N16" i="2"/>
  <c r="L17" i="2"/>
  <c r="M17" i="2"/>
  <c r="N17" i="2"/>
  <c r="L21" i="2"/>
  <c r="M21" i="2"/>
  <c r="G21" i="2" s="1"/>
  <c r="N21" i="2"/>
  <c r="L22" i="2"/>
  <c r="M22" i="2"/>
  <c r="G22" i="2" s="1"/>
  <c r="N22" i="2"/>
  <c r="L20" i="2"/>
  <c r="M20" i="2"/>
  <c r="G20" i="2" s="1"/>
  <c r="N20" i="2"/>
  <c r="L25" i="2"/>
  <c r="M25" i="2"/>
  <c r="G25" i="2" s="1"/>
  <c r="N25" i="2"/>
  <c r="L23" i="2"/>
  <c r="M23" i="2"/>
  <c r="N23" i="2"/>
  <c r="L4" i="2"/>
  <c r="M4" i="2"/>
  <c r="G4" i="2" s="1"/>
  <c r="N4" i="2"/>
  <c r="L2" i="2"/>
  <c r="M2" i="2"/>
  <c r="G2" i="2" s="1"/>
  <c r="N2" i="2"/>
  <c r="L24" i="2"/>
  <c r="M24" i="2"/>
  <c r="N24" i="2"/>
  <c r="L29" i="2"/>
  <c r="M29" i="2"/>
  <c r="G29" i="2" s="1"/>
  <c r="N29" i="2"/>
  <c r="L27" i="2"/>
  <c r="M27" i="2"/>
  <c r="N27" i="2"/>
  <c r="L28" i="2"/>
  <c r="M28" i="2"/>
  <c r="N28" i="2"/>
  <c r="L26" i="2"/>
  <c r="M26" i="2"/>
  <c r="G26" i="2" s="1"/>
  <c r="N26" i="2"/>
  <c r="L30" i="2"/>
  <c r="M30" i="2"/>
  <c r="N30" i="2"/>
  <c r="L31" i="2"/>
  <c r="M31" i="2"/>
  <c r="N31" i="2"/>
  <c r="L32" i="2"/>
  <c r="M32" i="2"/>
  <c r="G32" i="2" s="1"/>
  <c r="N32" i="2"/>
  <c r="L33" i="2"/>
  <c r="M33" i="2"/>
  <c r="N33" i="2"/>
  <c r="L34" i="2"/>
  <c r="M34" i="2"/>
  <c r="G34" i="2" s="1"/>
  <c r="N34" i="2"/>
  <c r="L35" i="2"/>
  <c r="M35" i="2"/>
  <c r="N35" i="2"/>
  <c r="L36" i="2"/>
  <c r="M36" i="2"/>
  <c r="N36" i="2"/>
  <c r="L37" i="2"/>
  <c r="M37" i="2"/>
  <c r="G37" i="2" s="1"/>
  <c r="N37" i="2"/>
  <c r="L38" i="2"/>
  <c r="M38" i="2"/>
  <c r="N38" i="2"/>
  <c r="L40" i="2"/>
  <c r="M40" i="2"/>
  <c r="G40" i="2" s="1"/>
  <c r="N40" i="2"/>
  <c r="L41" i="2"/>
  <c r="M41" i="2"/>
  <c r="G41" i="2" s="1"/>
  <c r="N41" i="2"/>
  <c r="L42" i="2"/>
  <c r="M42" i="2"/>
  <c r="N42" i="2"/>
  <c r="L43" i="2"/>
  <c r="M43" i="2"/>
  <c r="N43" i="2"/>
  <c r="L39" i="2"/>
  <c r="M39" i="2"/>
  <c r="G39" i="2" s="1"/>
  <c r="N39" i="2"/>
  <c r="L44" i="2"/>
  <c r="M44" i="2"/>
  <c r="G44" i="2" s="1"/>
  <c r="N44" i="2"/>
  <c r="L45" i="2"/>
  <c r="M45" i="2"/>
  <c r="N45" i="2"/>
  <c r="L46" i="2"/>
  <c r="M46" i="2"/>
  <c r="N46" i="2"/>
  <c r="L48" i="2"/>
  <c r="M48" i="2"/>
  <c r="G48" i="2" s="1"/>
  <c r="N48" i="2"/>
  <c r="L49" i="2"/>
  <c r="M49" i="2"/>
  <c r="G49" i="2" s="1"/>
  <c r="N49" i="2"/>
  <c r="L50" i="2"/>
  <c r="M50" i="2"/>
  <c r="N50" i="2"/>
  <c r="L51" i="2"/>
  <c r="M51" i="2"/>
  <c r="G51" i="2" s="1"/>
  <c r="N51" i="2"/>
  <c r="L52" i="2"/>
  <c r="M52" i="2"/>
  <c r="N52" i="2"/>
  <c r="L53" i="2"/>
  <c r="M53" i="2"/>
  <c r="N53" i="2"/>
  <c r="L54" i="2"/>
  <c r="M54" i="2"/>
  <c r="G54" i="2" s="1"/>
  <c r="N54" i="2"/>
  <c r="L55" i="2"/>
  <c r="M55" i="2"/>
  <c r="N55" i="2"/>
  <c r="L56" i="2"/>
  <c r="M56" i="2"/>
  <c r="G56" i="2" s="1"/>
  <c r="N56" i="2"/>
  <c r="L57" i="2"/>
  <c r="M57" i="2"/>
  <c r="G57" i="2" s="1"/>
  <c r="N57" i="2"/>
  <c r="L58" i="2"/>
  <c r="M58" i="2"/>
  <c r="N58" i="2"/>
  <c r="L59" i="2"/>
  <c r="M59" i="2"/>
  <c r="G59" i="2" s="1"/>
  <c r="N59" i="2"/>
  <c r="L60" i="2"/>
  <c r="M60" i="2"/>
  <c r="G60" i="2" s="1"/>
  <c r="N60" i="2"/>
  <c r="L61" i="2"/>
  <c r="M61" i="2"/>
  <c r="G61" i="2" s="1"/>
  <c r="N61" i="2"/>
  <c r="L62" i="2"/>
  <c r="M62" i="2"/>
  <c r="G62" i="2" s="1"/>
  <c r="N62" i="2"/>
  <c r="L63" i="2"/>
  <c r="M63" i="2"/>
  <c r="N63" i="2"/>
  <c r="L47" i="2"/>
  <c r="M47" i="2"/>
  <c r="G47" i="2" s="1"/>
  <c r="N47" i="2"/>
  <c r="L64" i="2"/>
  <c r="M64" i="2"/>
  <c r="G64" i="2" s="1"/>
  <c r="N64" i="2"/>
  <c r="L65" i="2"/>
  <c r="M65" i="2"/>
  <c r="G65" i="2" s="1"/>
  <c r="N65" i="2"/>
  <c r="L66" i="2"/>
  <c r="M66" i="2"/>
  <c r="N66" i="2"/>
  <c r="L67" i="2"/>
  <c r="M67" i="2"/>
  <c r="G67" i="2" s="1"/>
  <c r="N67" i="2"/>
  <c r="L68" i="2"/>
  <c r="M68" i="2"/>
  <c r="G68" i="2" s="1"/>
  <c r="N68" i="2"/>
  <c r="L69" i="2"/>
  <c r="M69" i="2"/>
  <c r="G69" i="2" s="1"/>
  <c r="N69" i="2"/>
  <c r="L70" i="2"/>
  <c r="M70" i="2"/>
  <c r="G70" i="2" s="1"/>
  <c r="N70" i="2"/>
  <c r="L71" i="2"/>
  <c r="M71" i="2"/>
  <c r="G71" i="2" s="1"/>
  <c r="N71" i="2"/>
  <c r="L72" i="2"/>
  <c r="M72" i="2"/>
  <c r="G72" i="2" s="1"/>
  <c r="N72" i="2"/>
  <c r="L73" i="2"/>
  <c r="M73" i="2"/>
  <c r="N73" i="2"/>
  <c r="L74" i="2"/>
  <c r="M74" i="2"/>
  <c r="G74" i="2" s="1"/>
  <c r="N74" i="2"/>
  <c r="L75" i="2"/>
  <c r="M75" i="2"/>
  <c r="G75" i="2" s="1"/>
  <c r="N75" i="2"/>
  <c r="L76" i="2"/>
  <c r="M76" i="2"/>
  <c r="G76" i="2" s="1"/>
  <c r="N76" i="2"/>
  <c r="L77" i="2"/>
  <c r="M77" i="2"/>
  <c r="G77" i="2" s="1"/>
  <c r="N77" i="2"/>
  <c r="L78" i="2"/>
  <c r="M78" i="2"/>
  <c r="N78" i="2"/>
  <c r="L79" i="2"/>
  <c r="M79" i="2"/>
  <c r="G79" i="2" s="1"/>
  <c r="N79" i="2"/>
  <c r="L80" i="2"/>
  <c r="M80" i="2"/>
  <c r="G80" i="2" s="1"/>
  <c r="N80" i="2"/>
  <c r="L81" i="2"/>
  <c r="M81" i="2"/>
  <c r="N81" i="2"/>
  <c r="L82" i="2"/>
  <c r="M82" i="2"/>
  <c r="G82" i="2" s="1"/>
  <c r="N82" i="2"/>
  <c r="L83" i="2"/>
  <c r="M83" i="2"/>
  <c r="N83" i="2"/>
  <c r="L84" i="2"/>
  <c r="M84" i="2"/>
  <c r="G84" i="2" s="1"/>
  <c r="N84" i="2"/>
  <c r="L85" i="2"/>
  <c r="M85" i="2"/>
  <c r="G85" i="2" s="1"/>
  <c r="N85" i="2"/>
  <c r="L86" i="2"/>
  <c r="M86" i="2"/>
  <c r="G86" i="2" s="1"/>
  <c r="N86" i="2"/>
  <c r="L87" i="2"/>
  <c r="M87" i="2"/>
  <c r="G87" i="2" s="1"/>
  <c r="N87" i="2"/>
  <c r="L88" i="2"/>
  <c r="M88" i="2"/>
  <c r="G88" i="2" s="1"/>
  <c r="N88" i="2"/>
  <c r="L89" i="2"/>
  <c r="M89" i="2"/>
  <c r="N89" i="2"/>
  <c r="L90" i="2"/>
  <c r="M90" i="2"/>
  <c r="G90" i="2" s="1"/>
  <c r="N90" i="2"/>
  <c r="L91" i="2"/>
  <c r="M91" i="2"/>
  <c r="N91" i="2"/>
  <c r="L92" i="2"/>
  <c r="M92" i="2"/>
  <c r="G92" i="2" s="1"/>
  <c r="N92" i="2"/>
  <c r="L93" i="2"/>
  <c r="M93" i="2"/>
  <c r="G93" i="2" s="1"/>
  <c r="N93" i="2"/>
  <c r="L94" i="2"/>
  <c r="M94" i="2"/>
  <c r="G94" i="2" s="1"/>
  <c r="N94" i="2"/>
  <c r="L95" i="2"/>
  <c r="M95" i="2"/>
  <c r="G95" i="2" s="1"/>
  <c r="N95" i="2"/>
  <c r="L96" i="2"/>
  <c r="M96" i="2"/>
  <c r="G96" i="2" s="1"/>
  <c r="N96" i="2"/>
  <c r="L97" i="2"/>
  <c r="M97" i="2"/>
  <c r="N97" i="2"/>
  <c r="L98" i="2"/>
  <c r="M98" i="2"/>
  <c r="G98" i="2" s="1"/>
  <c r="N98" i="2"/>
  <c r="L99" i="2"/>
  <c r="M99" i="2"/>
  <c r="G99" i="2" s="1"/>
  <c r="N99" i="2"/>
  <c r="L100" i="2"/>
  <c r="M100" i="2"/>
  <c r="G100" i="2" s="1"/>
  <c r="N100" i="2"/>
  <c r="L101" i="2"/>
  <c r="M101" i="2"/>
  <c r="G101" i="2" s="1"/>
  <c r="N101" i="2"/>
  <c r="L102" i="2"/>
  <c r="M102" i="2"/>
  <c r="G102" i="2" s="1"/>
  <c r="N102" i="2"/>
  <c r="L10" i="2"/>
  <c r="M10" i="2"/>
  <c r="G10" i="2" s="1"/>
  <c r="G49" i="4"/>
  <c r="H49" i="4"/>
  <c r="G2" i="4"/>
  <c r="H2" i="4"/>
  <c r="G50" i="4"/>
  <c r="H50" i="4"/>
  <c r="G15" i="4"/>
  <c r="H15" i="4"/>
  <c r="G3" i="4"/>
  <c r="H3" i="4"/>
  <c r="G28" i="4"/>
  <c r="H28" i="4"/>
  <c r="G10" i="4"/>
  <c r="H10" i="4"/>
  <c r="G46" i="4"/>
  <c r="H46" i="4"/>
  <c r="G47" i="4"/>
  <c r="H47" i="4"/>
  <c r="G21" i="4"/>
  <c r="H21" i="4"/>
  <c r="G33" i="4"/>
  <c r="H33" i="4"/>
  <c r="G53" i="4"/>
  <c r="H53" i="4"/>
  <c r="G5" i="4"/>
  <c r="H5" i="4"/>
  <c r="G36" i="4"/>
  <c r="H36" i="4"/>
  <c r="G4" i="4"/>
  <c r="H4" i="4"/>
  <c r="G43" i="4"/>
  <c r="H43" i="4"/>
  <c r="G51" i="4"/>
  <c r="H51" i="4"/>
  <c r="G31" i="4"/>
  <c r="H31" i="4"/>
  <c r="G8" i="4"/>
  <c r="H8" i="4"/>
  <c r="G12" i="4"/>
  <c r="H12" i="4"/>
  <c r="G7" i="4"/>
  <c r="H7" i="4"/>
  <c r="G11" i="4"/>
  <c r="H11" i="4"/>
  <c r="G13" i="4"/>
  <c r="H13" i="4"/>
  <c r="G14" i="4"/>
  <c r="H14" i="4"/>
  <c r="G16" i="4"/>
  <c r="H16" i="4"/>
  <c r="G17" i="4"/>
  <c r="H17" i="4"/>
  <c r="G18" i="4"/>
  <c r="H18" i="4"/>
  <c r="G20" i="4"/>
  <c r="H20" i="4"/>
  <c r="G22" i="4"/>
  <c r="H22" i="4"/>
  <c r="G23" i="4"/>
  <c r="H23" i="4"/>
  <c r="G24" i="4"/>
  <c r="H24" i="4"/>
  <c r="G25" i="4"/>
  <c r="H25" i="4"/>
  <c r="G26" i="4"/>
  <c r="H26" i="4"/>
  <c r="G27" i="4"/>
  <c r="H27" i="4"/>
  <c r="G29" i="4"/>
  <c r="H29" i="4"/>
  <c r="G30" i="4"/>
  <c r="H30" i="4"/>
  <c r="G32" i="4"/>
  <c r="H32" i="4"/>
  <c r="G34" i="4"/>
  <c r="H34" i="4"/>
  <c r="G35" i="4"/>
  <c r="H35" i="4"/>
  <c r="G37" i="4"/>
  <c r="H37" i="4"/>
  <c r="G38" i="4"/>
  <c r="H38" i="4"/>
  <c r="G39" i="4"/>
  <c r="H39" i="4"/>
  <c r="G40" i="4"/>
  <c r="H40" i="4"/>
  <c r="G41" i="4"/>
  <c r="H41" i="4"/>
  <c r="G42" i="4"/>
  <c r="H42" i="4"/>
  <c r="G44" i="4"/>
  <c r="H44" i="4"/>
  <c r="G45" i="4"/>
  <c r="H45" i="4"/>
  <c r="G48" i="4"/>
  <c r="H48" i="4"/>
  <c r="G52" i="4"/>
  <c r="H52" i="4"/>
  <c r="G54" i="4"/>
  <c r="F54" i="4" s="1"/>
  <c r="H54" i="4"/>
  <c r="G55" i="4"/>
  <c r="H55" i="4"/>
  <c r="G56" i="4"/>
  <c r="H56" i="4"/>
  <c r="G57" i="4"/>
  <c r="H57" i="4"/>
  <c r="G58" i="4"/>
  <c r="H58" i="4"/>
  <c r="G59" i="4"/>
  <c r="H59" i="4"/>
  <c r="G60" i="4"/>
  <c r="H60" i="4"/>
  <c r="G61" i="4"/>
  <c r="H61" i="4"/>
  <c r="G62" i="4"/>
  <c r="H62" i="4"/>
  <c r="G63" i="4"/>
  <c r="H63" i="4"/>
  <c r="H19" i="4"/>
  <c r="G19" i="4"/>
  <c r="H24" i="1"/>
  <c r="F57" i="1"/>
  <c r="F52" i="1"/>
  <c r="F19" i="1"/>
  <c r="F5" i="1"/>
  <c r="F11" i="1"/>
  <c r="F7" i="1"/>
  <c r="F2" i="1"/>
  <c r="F94" i="1"/>
  <c r="F90" i="1"/>
  <c r="F59" i="1"/>
  <c r="F87" i="1"/>
  <c r="F50" i="1"/>
  <c r="F41" i="1"/>
  <c r="F74" i="1"/>
  <c r="F17" i="1"/>
  <c r="F26" i="1"/>
  <c r="F51" i="1"/>
  <c r="F73" i="1"/>
  <c r="F89" i="1"/>
  <c r="F49" i="1"/>
  <c r="F44" i="1"/>
  <c r="F76" i="1"/>
  <c r="F36" i="1"/>
  <c r="F88" i="1"/>
  <c r="F18" i="1"/>
  <c r="F72" i="1"/>
  <c r="F85" i="1"/>
  <c r="F95" i="1"/>
  <c r="F82" i="1"/>
  <c r="F69" i="1"/>
  <c r="F81" i="1"/>
  <c r="F4" i="1"/>
  <c r="F30" i="1"/>
  <c r="F102" i="1"/>
  <c r="F64" i="1"/>
  <c r="F92" i="1"/>
  <c r="F86" i="1"/>
  <c r="F101" i="1"/>
  <c r="F10" i="1"/>
  <c r="F12" i="1"/>
  <c r="F13" i="1"/>
  <c r="F14" i="1"/>
  <c r="F15" i="1"/>
  <c r="F16" i="1"/>
  <c r="F20" i="1"/>
  <c r="F21" i="1"/>
  <c r="F23" i="1"/>
  <c r="F25" i="1"/>
  <c r="F27" i="1"/>
  <c r="F28" i="1"/>
  <c r="F29" i="1"/>
  <c r="F9" i="1"/>
  <c r="F31" i="1"/>
  <c r="F32" i="1"/>
  <c r="F33" i="1"/>
  <c r="F34" i="1"/>
  <c r="F35" i="1"/>
  <c r="F37" i="1"/>
  <c r="F38" i="1"/>
  <c r="F39" i="1"/>
  <c r="F40" i="1"/>
  <c r="F42" i="1"/>
  <c r="F43" i="1"/>
  <c r="F45" i="1"/>
  <c r="F46" i="1"/>
  <c r="F47" i="1"/>
  <c r="F48" i="1"/>
  <c r="F53" i="1"/>
  <c r="F54" i="1"/>
  <c r="F55" i="1"/>
  <c r="F56" i="1"/>
  <c r="F58" i="1"/>
  <c r="F60" i="1"/>
  <c r="F61" i="1"/>
  <c r="F62" i="1"/>
  <c r="F63" i="1"/>
  <c r="F65" i="1"/>
  <c r="F66" i="1"/>
  <c r="F67" i="1"/>
  <c r="F68" i="1"/>
  <c r="F70" i="1"/>
  <c r="F71" i="1"/>
  <c r="F75" i="1"/>
  <c r="F77" i="1"/>
  <c r="F78" i="1"/>
  <c r="F79" i="1"/>
  <c r="F80" i="1"/>
  <c r="F3" i="1"/>
  <c r="F83" i="1"/>
  <c r="F84" i="1"/>
  <c r="F91" i="1"/>
  <c r="F6" i="1"/>
  <c r="F93" i="1"/>
  <c r="F96" i="1"/>
  <c r="F97" i="1"/>
  <c r="F98" i="1"/>
  <c r="F99" i="1"/>
  <c r="F100" i="1"/>
  <c r="F22" i="1"/>
  <c r="F103" i="1"/>
  <c r="F24" i="1"/>
  <c r="G24" i="1"/>
  <c r="G57" i="1"/>
  <c r="G52" i="1"/>
  <c r="G19" i="1"/>
  <c r="G5" i="1"/>
  <c r="G11" i="1"/>
  <c r="G7" i="1"/>
  <c r="G2" i="1"/>
  <c r="G94" i="1"/>
  <c r="G90" i="1"/>
  <c r="G59" i="1"/>
  <c r="G87" i="1"/>
  <c r="G50" i="1"/>
  <c r="G41" i="1"/>
  <c r="G74" i="1"/>
  <c r="G17" i="1"/>
  <c r="G26" i="1"/>
  <c r="G51" i="1"/>
  <c r="G73" i="1"/>
  <c r="G89" i="1"/>
  <c r="G49" i="1"/>
  <c r="G44" i="1"/>
  <c r="G76" i="1"/>
  <c r="G36" i="1"/>
  <c r="G88" i="1"/>
  <c r="G18" i="1"/>
  <c r="G72" i="1"/>
  <c r="G85" i="1"/>
  <c r="G95" i="1"/>
  <c r="G82" i="1"/>
  <c r="G69" i="1"/>
  <c r="G81" i="1"/>
  <c r="G4" i="1"/>
  <c r="G30" i="1"/>
  <c r="G102" i="1"/>
  <c r="G64" i="1"/>
  <c r="G92" i="1"/>
  <c r="G86" i="1"/>
  <c r="G101" i="1"/>
  <c r="G10" i="1"/>
  <c r="G12" i="1"/>
  <c r="G13" i="1"/>
  <c r="G14" i="1"/>
  <c r="G15" i="1"/>
  <c r="G16" i="1"/>
  <c r="G20" i="1"/>
  <c r="G21" i="1"/>
  <c r="G23" i="1"/>
  <c r="G25" i="1"/>
  <c r="G27" i="1"/>
  <c r="G28" i="1"/>
  <c r="G29" i="1"/>
  <c r="G9" i="1"/>
  <c r="G31" i="1"/>
  <c r="G32" i="1"/>
  <c r="G33" i="1"/>
  <c r="G34" i="1"/>
  <c r="G35" i="1"/>
  <c r="G37" i="1"/>
  <c r="G38" i="1"/>
  <c r="G39" i="1"/>
  <c r="G40" i="1"/>
  <c r="G42" i="1"/>
  <c r="G43" i="1"/>
  <c r="G45" i="1"/>
  <c r="G46" i="1"/>
  <c r="G47" i="1"/>
  <c r="G48" i="1"/>
  <c r="G53" i="1"/>
  <c r="G54" i="1"/>
  <c r="G55" i="1"/>
  <c r="G56" i="1"/>
  <c r="G58" i="1"/>
  <c r="G60" i="1"/>
  <c r="G61" i="1"/>
  <c r="G62" i="1"/>
  <c r="G63" i="1"/>
  <c r="G65" i="1"/>
  <c r="G66" i="1"/>
  <c r="G67" i="1"/>
  <c r="G68" i="1"/>
  <c r="G70" i="1"/>
  <c r="G71" i="1"/>
  <c r="G75" i="1"/>
  <c r="G77" i="1"/>
  <c r="G78" i="1"/>
  <c r="G79" i="1"/>
  <c r="G80" i="1"/>
  <c r="G3" i="1"/>
  <c r="G83" i="1"/>
  <c r="G84" i="1"/>
  <c r="G91" i="1"/>
  <c r="G6" i="1"/>
  <c r="G93" i="1"/>
  <c r="G96" i="1"/>
  <c r="G97" i="1"/>
  <c r="G98" i="1"/>
  <c r="G99" i="1"/>
  <c r="G100" i="1"/>
  <c r="G22" i="1"/>
  <c r="G103" i="1"/>
  <c r="A5" i="1"/>
  <c r="A7" i="1" s="1"/>
  <c r="G21" i="5"/>
  <c r="G48" i="5"/>
  <c r="E2" i="5"/>
  <c r="G15" i="5"/>
  <c r="G19" i="5"/>
  <c r="G24" i="5"/>
  <c r="G34" i="5"/>
  <c r="G50" i="5"/>
  <c r="G70" i="5"/>
  <c r="F70" i="5" s="1"/>
  <c r="G73" i="5"/>
  <c r="H5" i="1"/>
  <c r="H95" i="1"/>
  <c r="H74" i="1"/>
  <c r="H102" i="1"/>
  <c r="H86" i="1"/>
  <c r="H22" i="1"/>
  <c r="G75" i="5"/>
  <c r="F75" i="5" s="1"/>
  <c r="G82" i="5"/>
  <c r="F82" i="5" s="1"/>
  <c r="G104" i="3"/>
  <c r="F104" i="3" s="1"/>
  <c r="G8" i="5"/>
  <c r="G77" i="5"/>
  <c r="G26" i="5"/>
  <c r="F26" i="5" s="1"/>
  <c r="G29" i="5"/>
  <c r="F29" i="5" s="1"/>
  <c r="G67" i="5"/>
  <c r="G4" i="5"/>
  <c r="G59" i="5"/>
  <c r="G37" i="5"/>
  <c r="F37" i="5" s="1"/>
  <c r="G13" i="5"/>
  <c r="F13" i="5" s="1"/>
  <c r="G22" i="5"/>
  <c r="G50" i="2"/>
  <c r="F50" i="2" s="1"/>
  <c r="G66" i="2"/>
  <c r="G15" i="2"/>
  <c r="G16" i="2"/>
  <c r="G42" i="2"/>
  <c r="F42" i="2" s="1"/>
  <c r="G89" i="2"/>
  <c r="G13" i="2"/>
  <c r="G35" i="2"/>
  <c r="N10" i="2"/>
  <c r="G46" i="2"/>
  <c r="G36" i="2"/>
  <c r="G58" i="2"/>
  <c r="F58" i="2" s="1"/>
  <c r="G53" i="2"/>
  <c r="F53" i="2" s="1"/>
  <c r="G78" i="2"/>
  <c r="G43" i="2"/>
  <c r="G63" i="2"/>
  <c r="F63" i="2" s="1"/>
  <c r="G30" i="2"/>
  <c r="G38" i="2"/>
  <c r="G81" i="2"/>
  <c r="G33" i="2"/>
  <c r="F33" i="2" s="1"/>
  <c r="G14" i="2"/>
  <c r="G23" i="2"/>
  <c r="G24" i="2"/>
  <c r="F24" i="2" s="1"/>
  <c r="G17" i="2"/>
  <c r="F17" i="2" s="1"/>
  <c r="G11" i="2"/>
  <c r="F11" i="2" s="1"/>
  <c r="G18" i="2"/>
  <c r="E50" i="2"/>
  <c r="I19" i="4"/>
  <c r="H97" i="1"/>
  <c r="I51" i="4"/>
  <c r="F51" i="4" s="1"/>
  <c r="H92" i="1"/>
  <c r="H90" i="1"/>
  <c r="H6" i="1"/>
  <c r="H79" i="1"/>
  <c r="I4" i="4"/>
  <c r="H89" i="1"/>
  <c r="H52" i="1"/>
  <c r="H55" i="1"/>
  <c r="H94" i="1"/>
  <c r="H50" i="1"/>
  <c r="H76" i="1"/>
  <c r="H103" i="1"/>
  <c r="H73" i="1"/>
  <c r="I8" i="4"/>
  <c r="I24" i="4"/>
  <c r="H3" i="1"/>
  <c r="H19" i="1"/>
  <c r="I59" i="4"/>
  <c r="I50" i="4"/>
  <c r="I57" i="4"/>
  <c r="I46" i="4"/>
  <c r="I43" i="4"/>
  <c r="I12" i="4"/>
  <c r="I32" i="4"/>
  <c r="I49" i="4"/>
  <c r="I13" i="4"/>
  <c r="I2" i="4"/>
  <c r="I36" i="4"/>
  <c r="I61" i="4"/>
  <c r="I53" i="4"/>
  <c r="I15" i="4"/>
  <c r="I7" i="4"/>
  <c r="I60" i="4"/>
  <c r="I17" i="4"/>
  <c r="I14" i="4"/>
  <c r="I11" i="4"/>
  <c r="I29" i="4"/>
  <c r="I47" i="4"/>
  <c r="I25" i="4"/>
  <c r="I55" i="4"/>
  <c r="I63" i="4"/>
  <c r="I18" i="4"/>
  <c r="I34" i="4"/>
  <c r="I54" i="4"/>
  <c r="I21" i="4"/>
  <c r="I16" i="4"/>
  <c r="I26" i="4"/>
  <c r="F26" i="4" s="1"/>
  <c r="I52" i="4"/>
  <c r="I30" i="4"/>
  <c r="I44" i="4"/>
  <c r="I39" i="4"/>
  <c r="I22" i="4"/>
  <c r="I56" i="4"/>
  <c r="I27" i="4"/>
  <c r="I3" i="4"/>
  <c r="I31" i="4"/>
  <c r="I20" i="4"/>
  <c r="I23" i="4"/>
  <c r="I45" i="4"/>
  <c r="I40" i="4"/>
  <c r="I33" i="4"/>
  <c r="I35" i="4"/>
  <c r="I10" i="4"/>
  <c r="I38" i="4"/>
  <c r="I62" i="4"/>
  <c r="I48" i="4"/>
  <c r="I37" i="4"/>
  <c r="I41" i="4"/>
  <c r="I5" i="4"/>
  <c r="I28" i="4"/>
  <c r="I42" i="4"/>
  <c r="I58" i="4"/>
  <c r="H59" i="1"/>
  <c r="H27" i="1"/>
  <c r="H67" i="1"/>
  <c r="H2" i="1"/>
  <c r="H61" i="1"/>
  <c r="H9" i="1"/>
  <c r="H49" i="1"/>
  <c r="E49" i="1" s="1"/>
  <c r="H17" i="1"/>
  <c r="H14" i="1"/>
  <c r="H7" i="1"/>
  <c r="H10" i="1"/>
  <c r="H64" i="1"/>
  <c r="H31" i="1"/>
  <c r="H26" i="1"/>
  <c r="H18" i="1"/>
  <c r="H68" i="1"/>
  <c r="H11" i="1"/>
  <c r="H30" i="1"/>
  <c r="H57" i="1"/>
  <c r="H91" i="1"/>
  <c r="H36" i="1"/>
  <c r="H69" i="1"/>
  <c r="H37" i="1"/>
  <c r="H25" i="1"/>
  <c r="H43" i="1"/>
  <c r="H62" i="1"/>
  <c r="H60" i="1"/>
  <c r="H87" i="1"/>
  <c r="H83" i="1"/>
  <c r="H54" i="1"/>
  <c r="H4" i="1"/>
  <c r="H40" i="1"/>
  <c r="H93" i="1"/>
  <c r="H16" i="1"/>
  <c r="H48" i="1"/>
  <c r="H72" i="1"/>
  <c r="H29" i="1"/>
  <c r="H58" i="1"/>
  <c r="H23" i="1"/>
  <c r="H41" i="1"/>
  <c r="H15" i="1"/>
  <c r="H99" i="1"/>
  <c r="H80" i="1"/>
  <c r="H45" i="1"/>
  <c r="H65" i="1"/>
  <c r="H85" i="1"/>
  <c r="H98" i="1"/>
  <c r="H21" i="1"/>
  <c r="H20" i="1"/>
  <c r="H51" i="1"/>
  <c r="H96" i="1"/>
  <c r="H44" i="1"/>
  <c r="H78" i="1"/>
  <c r="H33" i="1"/>
  <c r="H70" i="1"/>
  <c r="H82" i="1"/>
  <c r="H42" i="1"/>
  <c r="H66" i="1"/>
  <c r="H13" i="1"/>
  <c r="H12" i="1"/>
  <c r="H88" i="1"/>
  <c r="H56" i="1"/>
  <c r="H34" i="1"/>
  <c r="H47" i="1"/>
  <c r="H32" i="1"/>
  <c r="H71" i="1"/>
  <c r="H81" i="1"/>
  <c r="H84" i="1"/>
  <c r="H63" i="1"/>
  <c r="H75" i="1"/>
  <c r="H46" i="1"/>
  <c r="H100" i="1"/>
  <c r="H28" i="1"/>
  <c r="H38" i="1"/>
  <c r="H53" i="1"/>
  <c r="E53" i="1" s="1"/>
  <c r="H39" i="1"/>
  <c r="H35" i="1"/>
  <c r="E35" i="1" s="1"/>
  <c r="H101" i="1"/>
  <c r="H77" i="1"/>
  <c r="E51" i="1"/>
  <c r="E18" i="2"/>
  <c r="E17" i="2"/>
  <c r="F85" i="5" l="1"/>
  <c r="F57" i="5"/>
  <c r="F44" i="5"/>
  <c r="F2" i="5"/>
  <c r="F41" i="5"/>
  <c r="G83" i="5"/>
  <c r="F83" i="5" s="1"/>
  <c r="F22" i="5"/>
  <c r="F73" i="5"/>
  <c r="E46" i="5"/>
  <c r="F100" i="2"/>
  <c r="F84" i="2"/>
  <c r="F76" i="2"/>
  <c r="F68" i="2"/>
  <c r="F18" i="4"/>
  <c r="F17" i="4"/>
  <c r="F42" i="4"/>
  <c r="F60" i="4"/>
  <c r="F14" i="4"/>
  <c r="F33" i="4"/>
  <c r="F39" i="4"/>
  <c r="F27" i="4"/>
  <c r="F38" i="4"/>
  <c r="F12" i="4"/>
  <c r="F43" i="4"/>
  <c r="F15" i="4"/>
  <c r="F62" i="4"/>
  <c r="F21" i="4"/>
  <c r="F56" i="4"/>
  <c r="F20" i="4"/>
  <c r="F53" i="4"/>
  <c r="F22" i="4"/>
  <c r="F32" i="4"/>
  <c r="F16" i="4"/>
  <c r="F25" i="4"/>
  <c r="F59" i="4"/>
  <c r="F55" i="4"/>
  <c r="F49" i="4"/>
  <c r="F7" i="4"/>
  <c r="F57" i="4"/>
  <c r="E83" i="1"/>
  <c r="E39" i="1"/>
  <c r="E16" i="1"/>
  <c r="E62" i="1"/>
  <c r="E30" i="1"/>
  <c r="E50" i="1"/>
  <c r="E92" i="1"/>
  <c r="E95" i="1"/>
  <c r="E9" i="1"/>
  <c r="E91" i="1"/>
  <c r="E38" i="1"/>
  <c r="E29" i="1"/>
  <c r="E15" i="1"/>
  <c r="E19" i="1"/>
  <c r="E101" i="1"/>
  <c r="E99" i="1"/>
  <c r="E70" i="1"/>
  <c r="E27" i="1"/>
  <c r="E22" i="1"/>
  <c r="E80" i="1"/>
  <c r="E17" i="1"/>
  <c r="E93" i="1"/>
  <c r="E78" i="1"/>
  <c r="E65" i="1"/>
  <c r="E40" i="1"/>
  <c r="E31" i="1"/>
  <c r="E20" i="1"/>
  <c r="E86" i="1"/>
  <c r="E11" i="1"/>
  <c r="E75" i="1"/>
  <c r="E77" i="1"/>
  <c r="E63" i="1"/>
  <c r="E85" i="1"/>
  <c r="E87" i="1"/>
  <c r="E64" i="1"/>
  <c r="E89" i="1"/>
  <c r="E48" i="1"/>
  <c r="E46" i="1"/>
  <c r="E18" i="1"/>
  <c r="E49" i="5"/>
  <c r="F86" i="5"/>
  <c r="F74" i="5"/>
  <c r="F66" i="5"/>
  <c r="F58" i="5"/>
  <c r="F23" i="5"/>
  <c r="F3" i="5"/>
  <c r="F43" i="5"/>
  <c r="F67" i="5"/>
  <c r="F60" i="5"/>
  <c r="F51" i="5"/>
  <c r="E44" i="5"/>
  <c r="F35" i="5"/>
  <c r="F16" i="5"/>
  <c r="F5" i="5"/>
  <c r="F47" i="5"/>
  <c r="F45" i="5"/>
  <c r="E8" i="5"/>
  <c r="E48" i="5"/>
  <c r="F39" i="5"/>
  <c r="F79" i="5"/>
  <c r="E66" i="5"/>
  <c r="F36" i="5"/>
  <c r="E33" i="5"/>
  <c r="F28" i="5"/>
  <c r="F17" i="5"/>
  <c r="F6" i="5"/>
  <c r="E3" i="5"/>
  <c r="E88" i="5"/>
  <c r="F9" i="5"/>
  <c r="F49" i="5"/>
  <c r="E59" i="5"/>
  <c r="E50" i="5"/>
  <c r="E4" i="5"/>
  <c r="E21" i="5"/>
  <c r="E12" i="5"/>
  <c r="G12" i="5"/>
  <c r="F12" i="5" s="1"/>
  <c r="F59" i="5"/>
  <c r="F24" i="5"/>
  <c r="F34" i="5"/>
  <c r="F87" i="5"/>
  <c r="E70" i="5"/>
  <c r="E68" i="5"/>
  <c r="E62" i="5"/>
  <c r="E51" i="5"/>
  <c r="E32" i="5"/>
  <c r="E26" i="5"/>
  <c r="E22" i="5"/>
  <c r="E18" i="5"/>
  <c r="E11" i="5"/>
  <c r="E7" i="5"/>
  <c r="E13" i="5"/>
  <c r="E45" i="5"/>
  <c r="F21" i="5"/>
  <c r="E81" i="5"/>
  <c r="E54" i="5"/>
  <c r="E5" i="5"/>
  <c r="F77" i="5"/>
  <c r="F50" i="5"/>
  <c r="F15" i="5"/>
  <c r="E71" i="5"/>
  <c r="F4" i="5"/>
  <c r="F35" i="2"/>
  <c r="F102" i="2"/>
  <c r="F18" i="2"/>
  <c r="F65" i="2"/>
  <c r="F21" i="2"/>
  <c r="E97" i="2"/>
  <c r="E89" i="2"/>
  <c r="E81" i="2"/>
  <c r="E73" i="2"/>
  <c r="E33" i="2"/>
  <c r="E24" i="2"/>
  <c r="E11" i="2"/>
  <c r="E102" i="2"/>
  <c r="E88" i="2"/>
  <c r="F37" i="2"/>
  <c r="F43" i="3"/>
  <c r="E81" i="3"/>
  <c r="E95" i="3"/>
  <c r="E50" i="3"/>
  <c r="E57" i="3"/>
  <c r="E19" i="3"/>
  <c r="E35" i="3"/>
  <c r="E100" i="3"/>
  <c r="E25" i="3"/>
  <c r="E79" i="3"/>
  <c r="E52" i="3"/>
  <c r="E111" i="3"/>
  <c r="E69" i="2"/>
  <c r="F10" i="2"/>
  <c r="E98" i="2"/>
  <c r="E92" i="2"/>
  <c r="E82" i="2"/>
  <c r="E74" i="2"/>
  <c r="E66" i="2"/>
  <c r="E61" i="2"/>
  <c r="E59" i="2"/>
  <c r="E43" i="2"/>
  <c r="E36" i="2"/>
  <c r="E13" i="2"/>
  <c r="F32" i="2"/>
  <c r="F49" i="2"/>
  <c r="F75" i="2"/>
  <c r="F60" i="2"/>
  <c r="F39" i="2"/>
  <c r="F22" i="2"/>
  <c r="F88" i="2"/>
  <c r="E82" i="1"/>
  <c r="E41" i="1"/>
  <c r="E36" i="1"/>
  <c r="E54" i="1"/>
  <c r="E2" i="1"/>
  <c r="E60" i="1"/>
  <c r="E6" i="1"/>
  <c r="E5" i="1"/>
  <c r="E13" i="1"/>
  <c r="E100" i="1"/>
  <c r="E84" i="1"/>
  <c r="E28" i="1"/>
  <c r="E102" i="1"/>
  <c r="E72" i="1"/>
  <c r="E73" i="1"/>
  <c r="E59" i="1"/>
  <c r="E52" i="1"/>
  <c r="E97" i="1"/>
  <c r="E90" i="1"/>
  <c r="E47" i="1"/>
  <c r="E55" i="1"/>
  <c r="E42" i="1"/>
  <c r="E32" i="1"/>
  <c r="E21" i="1"/>
  <c r="E69" i="1"/>
  <c r="E76" i="1"/>
  <c r="E74" i="1"/>
  <c r="E7" i="1"/>
  <c r="E45" i="1"/>
  <c r="E88" i="1"/>
  <c r="E24" i="1"/>
  <c r="E56" i="1"/>
  <c r="E43" i="1"/>
  <c r="E33" i="1"/>
  <c r="E23" i="1"/>
  <c r="E81" i="1"/>
  <c r="F51" i="2"/>
  <c r="F80" i="2"/>
  <c r="F43" i="2"/>
  <c r="F34" i="2"/>
  <c r="F59" i="2"/>
  <c r="F74" i="2"/>
  <c r="F82" i="2"/>
  <c r="F13" i="2"/>
  <c r="F98" i="2"/>
  <c r="F99" i="2"/>
  <c r="E94" i="2"/>
  <c r="E86" i="2"/>
  <c r="E83" i="2"/>
  <c r="E70" i="2"/>
  <c r="E63" i="2"/>
  <c r="E55" i="2"/>
  <c r="E52" i="2"/>
  <c r="E27" i="2"/>
  <c r="E23" i="2"/>
  <c r="F29" i="2"/>
  <c r="F66" i="2"/>
  <c r="E75" i="2"/>
  <c r="F72" i="2"/>
  <c r="E67" i="2"/>
  <c r="F64" i="2"/>
  <c r="F90" i="2"/>
  <c r="F85" i="2"/>
  <c r="E80" i="2"/>
  <c r="E64" i="2"/>
  <c r="E57" i="2"/>
  <c r="F54" i="2"/>
  <c r="E51" i="2"/>
  <c r="E49" i="2"/>
  <c r="E37" i="2"/>
  <c r="E26" i="2"/>
  <c r="E29" i="2"/>
  <c r="G11" i="5"/>
  <c r="F11" i="5" s="1"/>
  <c r="G32" i="5"/>
  <c r="F32" i="5" s="1"/>
  <c r="E82" i="5"/>
  <c r="F48" i="5"/>
  <c r="F19" i="5"/>
  <c r="F64" i="5"/>
  <c r="F54" i="5"/>
  <c r="F71" i="5"/>
  <c r="E52" i="5"/>
  <c r="E36" i="5"/>
  <c r="E28" i="5"/>
  <c r="E17" i="5"/>
  <c r="E14" i="5"/>
  <c r="E39" i="5"/>
  <c r="E72" i="5"/>
  <c r="E64" i="5"/>
  <c r="E56" i="5"/>
  <c r="E20" i="5"/>
  <c r="E76" i="5"/>
  <c r="F10" i="5"/>
  <c r="F84" i="5"/>
  <c r="E42" i="5"/>
  <c r="F31" i="5"/>
  <c r="E31" i="5"/>
  <c r="F76" i="5"/>
  <c r="F20" i="5"/>
  <c r="F40" i="5"/>
  <c r="F42" i="5"/>
  <c r="F72" i="5"/>
  <c r="E118" i="3"/>
  <c r="E115" i="3"/>
  <c r="E75" i="3"/>
  <c r="F30" i="3"/>
  <c r="F116" i="3"/>
  <c r="E129" i="3"/>
  <c r="G115" i="3"/>
  <c r="F115" i="3" s="1"/>
  <c r="F66" i="3"/>
  <c r="F97" i="3"/>
  <c r="F90" i="3"/>
  <c r="E90" i="3"/>
  <c r="E87" i="3"/>
  <c r="F87" i="3"/>
  <c r="F109" i="3"/>
  <c r="E109" i="3"/>
  <c r="E85" i="3"/>
  <c r="F85" i="3"/>
  <c r="E117" i="3"/>
  <c r="F117" i="3"/>
  <c r="F50" i="3"/>
  <c r="F32" i="3"/>
  <c r="F95" i="3"/>
  <c r="F123" i="3"/>
  <c r="F27" i="3"/>
  <c r="F25" i="3"/>
  <c r="E101" i="3"/>
  <c r="F110" i="3"/>
  <c r="F17" i="3"/>
  <c r="E43" i="3"/>
  <c r="E127" i="3"/>
  <c r="F122" i="3"/>
  <c r="F39" i="3"/>
  <c r="E70" i="3"/>
  <c r="E34" i="3"/>
  <c r="E110" i="3"/>
  <c r="F128" i="3"/>
  <c r="F48" i="3"/>
  <c r="F59" i="3"/>
  <c r="F42" i="3"/>
  <c r="F83" i="3"/>
  <c r="F53" i="3"/>
  <c r="E47" i="3"/>
  <c r="F84" i="3"/>
  <c r="F33" i="3"/>
  <c r="F74" i="3"/>
  <c r="F129" i="3"/>
  <c r="F111" i="3"/>
  <c r="F11" i="3"/>
  <c r="F44" i="3"/>
  <c r="F86" i="3"/>
  <c r="F102" i="3"/>
  <c r="F105" i="3"/>
  <c r="F121" i="3"/>
  <c r="E66" i="3"/>
  <c r="F47" i="3"/>
  <c r="E116" i="3"/>
  <c r="E33" i="3"/>
  <c r="F67" i="3"/>
  <c r="F55" i="3"/>
  <c r="F125" i="3"/>
  <c r="E32" i="3"/>
  <c r="F40" i="3"/>
  <c r="E13" i="3"/>
  <c r="E27" i="3"/>
  <c r="F81" i="3"/>
  <c r="E78" i="3"/>
  <c r="E68" i="3"/>
  <c r="E84" i="3"/>
  <c r="E123" i="3"/>
  <c r="F10" i="3"/>
  <c r="F73" i="3"/>
  <c r="F91" i="3"/>
  <c r="F113" i="3"/>
  <c r="E121" i="3"/>
  <c r="F100" i="3"/>
  <c r="F107" i="3"/>
  <c r="F75" i="3"/>
  <c r="F18" i="3"/>
  <c r="F24" i="3"/>
  <c r="F92" i="3"/>
  <c r="F82" i="3"/>
  <c r="F34" i="3"/>
  <c r="F46" i="3"/>
  <c r="E40" i="3"/>
  <c r="F89" i="3"/>
  <c r="E17" i="3"/>
  <c r="F76" i="3"/>
  <c r="F114" i="3"/>
  <c r="F106" i="3"/>
  <c r="E74" i="3"/>
  <c r="F54" i="3"/>
  <c r="F31" i="3"/>
  <c r="F16" i="3"/>
  <c r="E69" i="3"/>
  <c r="E18" i="3"/>
  <c r="E89" i="3"/>
  <c r="E24" i="3"/>
  <c r="E30" i="3"/>
  <c r="F57" i="3"/>
  <c r="E45" i="3"/>
  <c r="F15" i="3"/>
  <c r="F38" i="3"/>
  <c r="F98" i="3"/>
  <c r="E105" i="3"/>
  <c r="F26" i="3"/>
  <c r="F118" i="3"/>
  <c r="E97" i="3"/>
  <c r="F70" i="3"/>
  <c r="E48" i="3"/>
  <c r="F45" i="3"/>
  <c r="F77" i="3"/>
  <c r="E36" i="3"/>
  <c r="E94" i="3"/>
  <c r="F60" i="3"/>
  <c r="F112" i="3"/>
  <c r="F88" i="3"/>
  <c r="E59" i="3"/>
  <c r="F120" i="3"/>
  <c r="E104" i="3"/>
  <c r="E96" i="3"/>
  <c r="E88" i="3"/>
  <c r="F80" i="3"/>
  <c r="F72" i="3"/>
  <c r="E60" i="3"/>
  <c r="F52" i="3"/>
  <c r="F6" i="3"/>
  <c r="F37" i="3"/>
  <c r="F8" i="3"/>
  <c r="F96" i="3"/>
  <c r="F28" i="3"/>
  <c r="F79" i="3"/>
  <c r="F71" i="3"/>
  <c r="F36" i="3"/>
  <c r="F29" i="3"/>
  <c r="E28" i="3"/>
  <c r="E51" i="3"/>
  <c r="F51" i="3"/>
  <c r="F94" i="3"/>
  <c r="E80" i="3"/>
  <c r="E46" i="3"/>
  <c r="E122" i="3"/>
  <c r="E112" i="3"/>
  <c r="E29" i="3"/>
  <c r="E128" i="3"/>
  <c r="E106" i="3"/>
  <c r="E26" i="3"/>
  <c r="E31" i="3"/>
  <c r="E16" i="3"/>
  <c r="E54" i="3"/>
  <c r="F38" i="2"/>
  <c r="F96" i="2"/>
  <c r="F2" i="2"/>
  <c r="F30" i="2"/>
  <c r="F23" i="2"/>
  <c r="G27" i="2"/>
  <c r="F27" i="2" s="1"/>
  <c r="F14" i="2"/>
  <c r="F86" i="2"/>
  <c r="F78" i="2"/>
  <c r="G83" i="2"/>
  <c r="F83" i="2" s="1"/>
  <c r="F46" i="2"/>
  <c r="E77" i="2"/>
  <c r="F94" i="2"/>
  <c r="F57" i="2"/>
  <c r="F70" i="2"/>
  <c r="F41" i="2"/>
  <c r="E10" i="2"/>
  <c r="E53" i="2"/>
  <c r="F101" i="2"/>
  <c r="F92" i="2"/>
  <c r="F93" i="2"/>
  <c r="E84" i="2"/>
  <c r="F87" i="2"/>
  <c r="F79" i="2"/>
  <c r="F47" i="2"/>
  <c r="F56" i="2"/>
  <c r="F19" i="2"/>
  <c r="F71" i="2"/>
  <c r="F44" i="2"/>
  <c r="F95" i="2"/>
  <c r="F26" i="2"/>
  <c r="F62" i="2"/>
  <c r="F61" i="2"/>
  <c r="F12" i="2"/>
  <c r="E44" i="2"/>
  <c r="F36" i="2"/>
  <c r="F25" i="2"/>
  <c r="E62" i="2"/>
  <c r="E68" i="2"/>
  <c r="F40" i="2"/>
  <c r="E25" i="2"/>
  <c r="F77" i="2"/>
  <c r="F69" i="2"/>
  <c r="E40" i="2"/>
  <c r="E95" i="2"/>
  <c r="E4" i="2"/>
  <c r="E48" i="2"/>
  <c r="E19" i="2"/>
  <c r="F13" i="4"/>
  <c r="F58" i="4"/>
  <c r="F23" i="4"/>
  <c r="F11" i="4"/>
  <c r="F36" i="4"/>
  <c r="F35" i="4"/>
  <c r="F45" i="4"/>
  <c r="E98" i="1"/>
  <c r="E34" i="1"/>
  <c r="E25" i="1"/>
  <c r="E26" i="1"/>
  <c r="E94" i="1"/>
  <c r="E10" i="1"/>
  <c r="E67" i="1"/>
  <c r="E3" i="1"/>
  <c r="E12" i="1"/>
  <c r="E4" i="1"/>
  <c r="E58" i="1"/>
  <c r="E96" i="1"/>
  <c r="E66" i="1"/>
  <c r="E68" i="1"/>
  <c r="E79" i="1"/>
  <c r="E37" i="1"/>
  <c r="E61" i="1"/>
  <c r="E71" i="1"/>
  <c r="E14" i="1"/>
  <c r="E37" i="5"/>
  <c r="E16" i="5"/>
  <c r="E29" i="5"/>
  <c r="E77" i="5"/>
  <c r="F14" i="5"/>
  <c r="E79" i="5"/>
  <c r="E41" i="5"/>
  <c r="E57" i="5"/>
  <c r="E75" i="5"/>
  <c r="E86" i="5"/>
  <c r="E60" i="5"/>
  <c r="F68" i="5"/>
  <c r="E6" i="5"/>
  <c r="F33" i="5"/>
  <c r="F46" i="5"/>
  <c r="E80" i="5"/>
  <c r="E67" i="5"/>
  <c r="F81" i="5"/>
  <c r="E40" i="5"/>
  <c r="E87" i="5"/>
  <c r="E78" i="5"/>
  <c r="E69" i="5"/>
  <c r="E65" i="5"/>
  <c r="E61" i="5"/>
  <c r="E53" i="5"/>
  <c r="E38" i="5"/>
  <c r="E30" i="5"/>
  <c r="E85" i="5"/>
  <c r="E74" i="5"/>
  <c r="E35" i="5"/>
  <c r="F52" i="5"/>
  <c r="E23" i="5"/>
  <c r="E63" i="5"/>
  <c r="E9" i="5"/>
  <c r="F8" i="5"/>
  <c r="E43" i="5"/>
  <c r="E73" i="3"/>
  <c r="E12" i="3"/>
  <c r="E107" i="3"/>
  <c r="E72" i="3"/>
  <c r="E8" i="3"/>
  <c r="E92" i="3"/>
  <c r="E102" i="3"/>
  <c r="E38" i="3"/>
  <c r="G12" i="3"/>
  <c r="F12" i="3" s="1"/>
  <c r="E10" i="3"/>
  <c r="E7" i="3"/>
  <c r="E120" i="3"/>
  <c r="E71" i="3"/>
  <c r="E83" i="3"/>
  <c r="F13" i="3"/>
  <c r="F119" i="3"/>
  <c r="F124" i="3"/>
  <c r="F130" i="3"/>
  <c r="E126" i="3"/>
  <c r="E58" i="3"/>
  <c r="E56" i="3"/>
  <c r="E108" i="3"/>
  <c r="E103" i="3"/>
  <c r="E99" i="3"/>
  <c r="E93" i="3"/>
  <c r="E49" i="3"/>
  <c r="E14" i="3"/>
  <c r="E77" i="3"/>
  <c r="E41" i="3"/>
  <c r="E20" i="3"/>
  <c r="E23" i="3"/>
  <c r="F41" i="3"/>
  <c r="F49" i="3"/>
  <c r="F99" i="3"/>
  <c r="F56" i="3"/>
  <c r="F58" i="3"/>
  <c r="E124" i="3"/>
  <c r="E55" i="3"/>
  <c r="E53" i="3"/>
  <c r="E98" i="3"/>
  <c r="E91" i="3"/>
  <c r="E86" i="3"/>
  <c r="E76" i="3"/>
  <c r="E67" i="3"/>
  <c r="E39" i="3"/>
  <c r="F103" i="3"/>
  <c r="F126" i="3"/>
  <c r="E82" i="3"/>
  <c r="F20" i="3"/>
  <c r="E44" i="3"/>
  <c r="E21" i="3"/>
  <c r="E130" i="3"/>
  <c r="F108" i="3"/>
  <c r="F35" i="3"/>
  <c r="E15" i="3"/>
  <c r="E42" i="3"/>
  <c r="F14" i="3"/>
  <c r="E114" i="3"/>
  <c r="E11" i="3"/>
  <c r="G19" i="3"/>
  <c r="F19" i="3" s="1"/>
  <c r="E3" i="3"/>
  <c r="G3" i="3"/>
  <c r="F3" i="3" s="1"/>
  <c r="E37" i="3"/>
  <c r="F22" i="3"/>
  <c r="E42" i="2"/>
  <c r="F15" i="2"/>
  <c r="G55" i="2"/>
  <c r="F55" i="2" s="1"/>
  <c r="E100" i="2"/>
  <c r="F20" i="2"/>
  <c r="E87" i="2"/>
  <c r="E46" i="2"/>
  <c r="E32" i="2"/>
  <c r="F89" i="2"/>
  <c r="F16" i="2"/>
  <c r="E65" i="2"/>
  <c r="E99" i="2"/>
  <c r="E93" i="2"/>
  <c r="E85" i="2"/>
  <c r="E78" i="2"/>
  <c r="E71" i="2"/>
  <c r="E12" i="2"/>
  <c r="E14" i="2"/>
  <c r="E21" i="2"/>
  <c r="F67" i="2"/>
  <c r="F48" i="2"/>
  <c r="F4" i="2"/>
  <c r="E54" i="2"/>
  <c r="E31" i="2"/>
  <c r="G52" i="2"/>
  <c r="F52" i="2" s="1"/>
  <c r="E22" i="2"/>
  <c r="E28" i="2"/>
  <c r="E91" i="2"/>
  <c r="E101" i="2"/>
  <c r="E45" i="2"/>
  <c r="E96" i="2"/>
  <c r="E60" i="2"/>
  <c r="E35" i="2"/>
  <c r="E41" i="2"/>
  <c r="G69" i="5"/>
  <c r="F69" i="5" s="1"/>
  <c r="G65" i="5"/>
  <c r="F65" i="5" s="1"/>
  <c r="G78" i="5"/>
  <c r="F78" i="5" s="1"/>
  <c r="G30" i="5"/>
  <c r="F30" i="5" s="1"/>
  <c r="E58" i="5"/>
  <c r="E24" i="5"/>
  <c r="E34" i="5"/>
  <c r="G88" i="5"/>
  <c r="F88" i="5" s="1"/>
  <c r="E10" i="5"/>
  <c r="E19" i="5"/>
  <c r="E73" i="5"/>
  <c r="E47" i="5"/>
  <c r="G38" i="5"/>
  <c r="F38" i="5" s="1"/>
  <c r="F63" i="5"/>
  <c r="G53" i="5"/>
  <c r="F53" i="5" s="1"/>
  <c r="G61" i="5"/>
  <c r="F61" i="5" s="1"/>
  <c r="E84" i="5"/>
  <c r="E15" i="5"/>
  <c r="F56" i="5"/>
  <c r="E22" i="3"/>
  <c r="G23" i="3"/>
  <c r="F23" i="3" s="1"/>
  <c r="E6" i="3"/>
  <c r="E113" i="3"/>
  <c r="F93" i="3"/>
  <c r="G21" i="3"/>
  <c r="F21" i="3" s="1"/>
  <c r="E119" i="3"/>
  <c r="F7" i="3"/>
  <c r="E39" i="2"/>
  <c r="G45" i="2"/>
  <c r="F45" i="2" s="1"/>
  <c r="E30" i="2"/>
  <c r="E58" i="2"/>
  <c r="E76" i="2"/>
  <c r="E72" i="2"/>
  <c r="E79" i="2"/>
  <c r="E15" i="2"/>
  <c r="E90" i="2"/>
  <c r="G28" i="2"/>
  <c r="F28" i="2" s="1"/>
  <c r="G31" i="2"/>
  <c r="F31" i="2" s="1"/>
  <c r="E34" i="2"/>
  <c r="G97" i="2"/>
  <c r="F97" i="2" s="1"/>
  <c r="G73" i="2"/>
  <c r="F73" i="2" s="1"/>
  <c r="E20" i="2"/>
  <c r="F81" i="2"/>
  <c r="E16" i="2"/>
  <c r="G91" i="2"/>
  <c r="F91" i="2" s="1"/>
  <c r="E2" i="2"/>
  <c r="E38" i="2"/>
  <c r="E56" i="2"/>
  <c r="E57" i="1"/>
  <c r="E44" i="1"/>
  <c r="F48" i="4"/>
  <c r="F8" i="4"/>
  <c r="F37" i="4"/>
  <c r="F3" i="4"/>
  <c r="F30" i="4"/>
  <c r="F41" i="4"/>
  <c r="F28" i="4"/>
  <c r="F40" i="4"/>
  <c r="F19" i="4"/>
  <c r="F10" i="4"/>
  <c r="F5" i="4"/>
  <c r="F50" i="4"/>
  <c r="F34" i="4"/>
  <c r="F31" i="4"/>
  <c r="F44" i="4"/>
  <c r="F29" i="4"/>
  <c r="F63" i="4"/>
  <c r="F52" i="4"/>
  <c r="F2" i="4"/>
  <c r="F61" i="4"/>
  <c r="F47" i="4"/>
  <c r="F24" i="4"/>
  <c r="F4" i="4"/>
  <c r="F46" i="4"/>
</calcChain>
</file>

<file path=xl/sharedStrings.xml><?xml version="1.0" encoding="utf-8"?>
<sst xmlns="http://schemas.openxmlformats.org/spreadsheetml/2006/main" count="1772" uniqueCount="968">
  <si>
    <t>Rank</t>
  </si>
  <si>
    <t>Last Name</t>
  </si>
  <si>
    <t>First Name</t>
  </si>
  <si>
    <t>Club/Team</t>
  </si>
  <si>
    <t>2024 Mass Start Points</t>
  </si>
  <si>
    <t>2024 ITT Points</t>
  </si>
  <si>
    <t>2024 GC/Omnium Points</t>
  </si>
  <si>
    <t>Hay City Road Race (B)</t>
  </si>
  <si>
    <t>Stieda Stage Race - Road Race (B)</t>
  </si>
  <si>
    <t>Stieda Stage Race - Criterium (B)</t>
  </si>
  <si>
    <t>RMCC - Criterium (B)</t>
  </si>
  <si>
    <t>RMCC - Omnium (B)</t>
  </si>
  <si>
    <t>Stampede Road Race (A)</t>
  </si>
  <si>
    <t>Peloton Points Crit (B)</t>
  </si>
  <si>
    <t>Tour de Bowness - Road Race (A)</t>
  </si>
  <si>
    <t>CABC ITT Provincial Championships (A)</t>
  </si>
  <si>
    <t>BROADHEAD</t>
  </si>
  <si>
    <t>Gavin</t>
  </si>
  <si>
    <t>Manteo Cycling</t>
  </si>
  <si>
    <t>MUIR</t>
  </si>
  <si>
    <t>Warren</t>
  </si>
  <si>
    <t>Independent</t>
  </si>
  <si>
    <t>BERG</t>
  </si>
  <si>
    <t>Eric</t>
  </si>
  <si>
    <t>Pedalhead</t>
  </si>
  <si>
    <t>CLAFFEY</t>
  </si>
  <si>
    <t>Jakob</t>
  </si>
  <si>
    <t>Edmonton Road &amp; Track Club</t>
  </si>
  <si>
    <t>KINNIBURGH</t>
  </si>
  <si>
    <t xml:space="preserve">Reid </t>
  </si>
  <si>
    <t>TaG Cycling Race Team</t>
  </si>
  <si>
    <t>HOWE</t>
  </si>
  <si>
    <t xml:space="preserve">Connor </t>
  </si>
  <si>
    <t>Rundle Mountain Cycling Club</t>
  </si>
  <si>
    <t>HAMEL</t>
  </si>
  <si>
    <t>Olivier</t>
  </si>
  <si>
    <t>ARNOLD</t>
  </si>
  <si>
    <t>Andrew</t>
  </si>
  <si>
    <t xml:space="preserve">Peloton Racing </t>
  </si>
  <si>
    <t>PERRETT</t>
  </si>
  <si>
    <t>Clint</t>
  </si>
  <si>
    <t>BAUER</t>
  </si>
  <si>
    <t>Jesse</t>
  </si>
  <si>
    <t>United Cycle</t>
  </si>
  <si>
    <t>NELSON</t>
  </si>
  <si>
    <t>Samuel</t>
  </si>
  <si>
    <t>PRW</t>
  </si>
  <si>
    <t>COLLING</t>
  </si>
  <si>
    <t>Kaden</t>
  </si>
  <si>
    <t>Ignite Junior Cycling</t>
  </si>
  <si>
    <t>BURTNIK</t>
  </si>
  <si>
    <t>Evan</t>
  </si>
  <si>
    <t>Toronto Huste</t>
  </si>
  <si>
    <t>MORIN</t>
  </si>
  <si>
    <t>Ben</t>
  </si>
  <si>
    <t>Juventus</t>
  </si>
  <si>
    <t>MACALISTER</t>
  </si>
  <si>
    <t>Roderick</t>
  </si>
  <si>
    <t>Cranked</t>
  </si>
  <si>
    <t>STRET</t>
  </si>
  <si>
    <t>Daniel</t>
  </si>
  <si>
    <t>Deadgoat Racing</t>
  </si>
  <si>
    <t>GONZALES</t>
  </si>
  <si>
    <t>Willy</t>
  </si>
  <si>
    <t>Cyclemeisters/Bow Cycle</t>
  </si>
  <si>
    <t xml:space="preserve">AMISTRAD </t>
  </si>
  <si>
    <t xml:space="preserve">Isa </t>
  </si>
  <si>
    <t>Pedalhead Road Works</t>
  </si>
  <si>
    <t xml:space="preserve">KLARENBACH </t>
  </si>
  <si>
    <t>Scott</t>
  </si>
  <si>
    <t>Mason</t>
  </si>
  <si>
    <t>BORSTMAYER</t>
  </si>
  <si>
    <t>Finn</t>
  </si>
  <si>
    <t>THOMAS</t>
  </si>
  <si>
    <t xml:space="preserve">EDWARDS </t>
  </si>
  <si>
    <t>Timothy</t>
  </si>
  <si>
    <t>GREINER</t>
  </si>
  <si>
    <t>Brett</t>
  </si>
  <si>
    <t>NGUYEN</t>
  </si>
  <si>
    <t>Albert</t>
  </si>
  <si>
    <t xml:space="preserve">DAVIDSON </t>
  </si>
  <si>
    <t>MACLEAN</t>
  </si>
  <si>
    <t>Ryan</t>
  </si>
  <si>
    <t>THUMLERT</t>
  </si>
  <si>
    <t>Brent</t>
  </si>
  <si>
    <t>Robin</t>
  </si>
  <si>
    <t>HILLSON</t>
  </si>
  <si>
    <t>Colin</t>
  </si>
  <si>
    <t>Bow Cyclist Club</t>
  </si>
  <si>
    <t>VOGEL-NAKAMURA</t>
  </si>
  <si>
    <t>Emile</t>
  </si>
  <si>
    <t>Bicisport</t>
  </si>
  <si>
    <t>SMITH</t>
  </si>
  <si>
    <t>Adam</t>
  </si>
  <si>
    <t>LI</t>
  </si>
  <si>
    <t>John</t>
  </si>
  <si>
    <t>BOILEAU</t>
  </si>
  <si>
    <t>PLAYFAIR</t>
  </si>
  <si>
    <t>Jacob</t>
  </si>
  <si>
    <t>OBRAND</t>
  </si>
  <si>
    <t>Jeremy</t>
  </si>
  <si>
    <t>STAGG</t>
  </si>
  <si>
    <t>Aaron</t>
  </si>
  <si>
    <t>SOEHN</t>
  </si>
  <si>
    <t>Jamin</t>
  </si>
  <si>
    <t>LOEWEN</t>
  </si>
  <si>
    <t>Erik</t>
  </si>
  <si>
    <t>DELFS</t>
  </si>
  <si>
    <t>Troy</t>
  </si>
  <si>
    <t>BUNNIN</t>
  </si>
  <si>
    <t>Shawn</t>
  </si>
  <si>
    <t>FAGNAN</t>
  </si>
  <si>
    <t xml:space="preserve">Mark </t>
  </si>
  <si>
    <t>The Bike Shop Racing</t>
  </si>
  <si>
    <t>KOWALENKO</t>
  </si>
  <si>
    <t>Jeff</t>
  </si>
  <si>
    <t>Jackson</t>
  </si>
  <si>
    <t xml:space="preserve">PROCHE </t>
  </si>
  <si>
    <t>Jason</t>
  </si>
  <si>
    <t xml:space="preserve">HIGUCHI </t>
  </si>
  <si>
    <t>Masa</t>
  </si>
  <si>
    <t>WOOD</t>
  </si>
  <si>
    <t>Dan</t>
  </si>
  <si>
    <t>DOUGAL</t>
  </si>
  <si>
    <t>Owen</t>
  </si>
  <si>
    <t>Mitchell</t>
  </si>
  <si>
    <t>The Lead Out Project</t>
  </si>
  <si>
    <t xml:space="preserve">BENNETT </t>
  </si>
  <si>
    <t>Matthew</t>
  </si>
  <si>
    <t>GOMES</t>
  </si>
  <si>
    <t>Christian</t>
  </si>
  <si>
    <t>Ride with Rendall</t>
  </si>
  <si>
    <t>Cory</t>
  </si>
  <si>
    <t>CHAN</t>
  </si>
  <si>
    <t>Titus</t>
  </si>
  <si>
    <t xml:space="preserve">KING </t>
  </si>
  <si>
    <t xml:space="preserve">Spencer </t>
  </si>
  <si>
    <t>BRISTOW</t>
  </si>
  <si>
    <t xml:space="preserve">Luke </t>
  </si>
  <si>
    <t xml:space="preserve">BEALL </t>
  </si>
  <si>
    <t>Isaac</t>
  </si>
  <si>
    <t>WEBB</t>
  </si>
  <si>
    <t>Alexander</t>
  </si>
  <si>
    <t xml:space="preserve">OWEN </t>
  </si>
  <si>
    <t>Dougal</t>
  </si>
  <si>
    <t>FREEMANTLE</t>
  </si>
  <si>
    <t>Marc</t>
  </si>
  <si>
    <t>LIPINSKI</t>
  </si>
  <si>
    <t>Zachary</t>
  </si>
  <si>
    <t>Joe</t>
  </si>
  <si>
    <t>WARD</t>
  </si>
  <si>
    <t>Nigel</t>
  </si>
  <si>
    <t>BOYKO</t>
  </si>
  <si>
    <t>Soul Sportif</t>
  </si>
  <si>
    <t>BOUGIE</t>
  </si>
  <si>
    <t>Charles</t>
  </si>
  <si>
    <t>Stephen</t>
  </si>
  <si>
    <t>VERVEDA</t>
  </si>
  <si>
    <t>Michael</t>
  </si>
  <si>
    <t>Dylan</t>
  </si>
  <si>
    <t>NILES</t>
  </si>
  <si>
    <t>HewDog Racing</t>
  </si>
  <si>
    <t>COWIE</t>
  </si>
  <si>
    <t>Seth</t>
  </si>
  <si>
    <t xml:space="preserve">MCKNIGHT </t>
  </si>
  <si>
    <t>Cameron</t>
  </si>
  <si>
    <t>FAAS</t>
  </si>
  <si>
    <t>Mark</t>
  </si>
  <si>
    <t>LITTLE</t>
  </si>
  <si>
    <t>Taylor</t>
  </si>
  <si>
    <t>Pender Racing p/b Bicicletta (BC)</t>
  </si>
  <si>
    <t>BAKKE</t>
  </si>
  <si>
    <t>BAILLIE</t>
  </si>
  <si>
    <t>Hardcore Cycling Club</t>
  </si>
  <si>
    <t>Craig</t>
  </si>
  <si>
    <t>HOLOCOMBE</t>
  </si>
  <si>
    <t xml:space="preserve">CRANE </t>
  </si>
  <si>
    <t>Robert</t>
  </si>
  <si>
    <t xml:space="preserve">Synergy Racing </t>
  </si>
  <si>
    <t xml:space="preserve">GIBBONS </t>
  </si>
  <si>
    <t>Darren</t>
  </si>
  <si>
    <t>Active Physio Works</t>
  </si>
  <si>
    <t>COLLINS</t>
  </si>
  <si>
    <t>Jesse James</t>
  </si>
  <si>
    <t>MEURER</t>
  </si>
  <si>
    <t>Mathieu</t>
  </si>
  <si>
    <t>PALAMEREK</t>
  </si>
  <si>
    <t>Ethan</t>
  </si>
  <si>
    <t>PUGH</t>
  </si>
  <si>
    <t>LANGILLE</t>
  </si>
  <si>
    <t>Brandon</t>
  </si>
  <si>
    <t xml:space="preserve">MULLER </t>
  </si>
  <si>
    <t>Kaleb</t>
  </si>
  <si>
    <t>Headwinds CC</t>
  </si>
  <si>
    <t xml:space="preserve">FURLONG </t>
  </si>
  <si>
    <t>Barrie</t>
  </si>
  <si>
    <t>WENGER</t>
  </si>
  <si>
    <t>Steve</t>
  </si>
  <si>
    <t>BUTLER</t>
  </si>
  <si>
    <t>Lee</t>
  </si>
  <si>
    <t>DELOS REYES</t>
  </si>
  <si>
    <t>Manny</t>
  </si>
  <si>
    <t>Velocity CC</t>
  </si>
  <si>
    <t>HEINEMANN</t>
  </si>
  <si>
    <t>Christopher</t>
  </si>
  <si>
    <t>DENISON</t>
  </si>
  <si>
    <t>Josh</t>
  </si>
  <si>
    <t>Concept 3</t>
  </si>
  <si>
    <t>DALGAS</t>
  </si>
  <si>
    <t>WLOKA</t>
  </si>
  <si>
    <t>Philipp</t>
  </si>
  <si>
    <t>STICKLAND</t>
  </si>
  <si>
    <t>Total Upgrade Points</t>
  </si>
  <si>
    <t>Time Trial Upgrade Points</t>
  </si>
  <si>
    <t>MILLER</t>
  </si>
  <si>
    <t>IGregari</t>
  </si>
  <si>
    <t>PERRY</t>
  </si>
  <si>
    <t>Calgary Crankmasters</t>
  </si>
  <si>
    <t>MARQUIS</t>
  </si>
  <si>
    <t>Wilf</t>
  </si>
  <si>
    <t>JEFFS</t>
  </si>
  <si>
    <t>Nathan</t>
  </si>
  <si>
    <t>MCCRADY</t>
  </si>
  <si>
    <t>Patrick</t>
  </si>
  <si>
    <t>ZEGGELAAR</t>
  </si>
  <si>
    <t>BARRY</t>
  </si>
  <si>
    <t>Paul</t>
  </si>
  <si>
    <t>TSCC</t>
  </si>
  <si>
    <t>BAINES</t>
  </si>
  <si>
    <t>LEPAGE</t>
  </si>
  <si>
    <t>Gilles</t>
  </si>
  <si>
    <t>LOSTER</t>
  </si>
  <si>
    <t>Brody</t>
  </si>
  <si>
    <t>COUNTRYMAN</t>
  </si>
  <si>
    <t>Brian</t>
  </si>
  <si>
    <t>CARROLL</t>
  </si>
  <si>
    <t>Rory</t>
  </si>
  <si>
    <t xml:space="preserve">Ben </t>
  </si>
  <si>
    <t>BURKARD</t>
  </si>
  <si>
    <t>Steven</t>
  </si>
  <si>
    <t>Wild Rose Collective</t>
  </si>
  <si>
    <t>BRANDRICK</t>
  </si>
  <si>
    <t>Rob</t>
  </si>
  <si>
    <t>SNIHUR</t>
  </si>
  <si>
    <t>Dean</t>
  </si>
  <si>
    <t>SUTHERLAND</t>
  </si>
  <si>
    <t>Alan</t>
  </si>
  <si>
    <t>Central Alberta Bicycle Club</t>
  </si>
  <si>
    <t>MENDOZA</t>
  </si>
  <si>
    <t>Jayar</t>
  </si>
  <si>
    <t>MALACKO</t>
  </si>
  <si>
    <t>Brad</t>
  </si>
  <si>
    <t>HIGUCHI</t>
  </si>
  <si>
    <t xml:space="preserve">COGHLAN </t>
  </si>
  <si>
    <t xml:space="preserve">Kevin </t>
  </si>
  <si>
    <t>STEELE</t>
  </si>
  <si>
    <t>Duncan</t>
  </si>
  <si>
    <t>MERCER</t>
  </si>
  <si>
    <t>Mike</t>
  </si>
  <si>
    <t>LYNEM</t>
  </si>
  <si>
    <t>Nick</t>
  </si>
  <si>
    <t>MEHARI</t>
  </si>
  <si>
    <t>Efrem</t>
  </si>
  <si>
    <t>EWANCHUK</t>
  </si>
  <si>
    <t xml:space="preserve">Mike </t>
  </si>
  <si>
    <t>MISERVA</t>
  </si>
  <si>
    <t>Chris</t>
  </si>
  <si>
    <t>SAVIN</t>
  </si>
  <si>
    <t>KNOLL</t>
  </si>
  <si>
    <t>JAMIESON</t>
  </si>
  <si>
    <t>Bryce</t>
  </si>
  <si>
    <t>Nicolas</t>
  </si>
  <si>
    <t>TABALDO</t>
  </si>
  <si>
    <t>Francis</t>
  </si>
  <si>
    <t>BOEHM</t>
  </si>
  <si>
    <t>POTTIER</t>
  </si>
  <si>
    <t>Damien</t>
  </si>
  <si>
    <t>VERSLUYS</t>
  </si>
  <si>
    <t>Lucas</t>
  </si>
  <si>
    <t>SINGBEIL</t>
  </si>
  <si>
    <t>FRASER</t>
  </si>
  <si>
    <t>POTTER</t>
  </si>
  <si>
    <t>Mackenzie</t>
  </si>
  <si>
    <t>BRUHA</t>
  </si>
  <si>
    <t>DAHMS</t>
  </si>
  <si>
    <t>Terence</t>
  </si>
  <si>
    <t>FLATER</t>
  </si>
  <si>
    <t>RUSNAK</t>
  </si>
  <si>
    <t>TOPILKO</t>
  </si>
  <si>
    <t>BOWLES</t>
  </si>
  <si>
    <t>Kevin</t>
  </si>
  <si>
    <t xml:space="preserve">Highwood Cycling </t>
  </si>
  <si>
    <t>SEIBEL</t>
  </si>
  <si>
    <t xml:space="preserve">Dan </t>
  </si>
  <si>
    <t>COWAN</t>
  </si>
  <si>
    <t>Quentin</t>
  </si>
  <si>
    <t xml:space="preserve">IRWIN </t>
  </si>
  <si>
    <t>George</t>
  </si>
  <si>
    <t>GILBERTSON</t>
  </si>
  <si>
    <t>Tim</t>
  </si>
  <si>
    <t>Velo Club Café</t>
  </si>
  <si>
    <t>VANDYK</t>
  </si>
  <si>
    <t>Jack</t>
  </si>
  <si>
    <t>HUGHES</t>
  </si>
  <si>
    <t>DAMANT</t>
  </si>
  <si>
    <t>BODDY</t>
  </si>
  <si>
    <t>MCMAHON</t>
  </si>
  <si>
    <t>Don</t>
  </si>
  <si>
    <t>Speed Theory Cycling</t>
  </si>
  <si>
    <t>POOTZ</t>
  </si>
  <si>
    <t>Spencer</t>
  </si>
  <si>
    <t>MACKIE</t>
  </si>
  <si>
    <t>Jeffrey</t>
  </si>
  <si>
    <t>BHARDWAJ</t>
  </si>
  <si>
    <t>Suchaet</t>
  </si>
  <si>
    <t>RIESS</t>
  </si>
  <si>
    <t>Kenneth</t>
  </si>
  <si>
    <t>Jay</t>
  </si>
  <si>
    <t>David</t>
  </si>
  <si>
    <t>HAMILTON</t>
  </si>
  <si>
    <t>ROBINSON</t>
  </si>
  <si>
    <t>Ryan Connal</t>
  </si>
  <si>
    <t>AUER</t>
  </si>
  <si>
    <t>Thomas</t>
  </si>
  <si>
    <t>HEACOCK</t>
  </si>
  <si>
    <t>Edward</t>
  </si>
  <si>
    <t>WRIGHT</t>
  </si>
  <si>
    <t>HEWSON</t>
  </si>
  <si>
    <t>MCGRATH</t>
  </si>
  <si>
    <t>Niall</t>
  </si>
  <si>
    <t>PETRYSHEN</t>
  </si>
  <si>
    <t>Wyatt</t>
  </si>
  <si>
    <t>DICKONSON</t>
  </si>
  <si>
    <t>WALSH</t>
  </si>
  <si>
    <t>MARTENS</t>
  </si>
  <si>
    <t>Blizzard Bike Club</t>
  </si>
  <si>
    <t xml:space="preserve">GERMAINE </t>
  </si>
  <si>
    <t xml:space="preserve">Sean </t>
  </si>
  <si>
    <t>GIESBRECHT</t>
  </si>
  <si>
    <t>Momentum Cycling</t>
  </si>
  <si>
    <t xml:space="preserve">DAVIS </t>
  </si>
  <si>
    <t>MATHEUSIK</t>
  </si>
  <si>
    <t>Joshua</t>
  </si>
  <si>
    <t>GAUVIN</t>
  </si>
  <si>
    <t>BARIL</t>
  </si>
  <si>
    <t>BEAUCHAMP</t>
  </si>
  <si>
    <t>54 Blue</t>
  </si>
  <si>
    <t>HENRY</t>
  </si>
  <si>
    <t>Jamie</t>
  </si>
  <si>
    <t>HADDOCK</t>
  </si>
  <si>
    <t>HRYNKOW</t>
  </si>
  <si>
    <t>Noah</t>
  </si>
  <si>
    <t>Track Lord</t>
  </si>
  <si>
    <t>QUINTAL</t>
  </si>
  <si>
    <t>Maxime</t>
  </si>
  <si>
    <t>GAPINSKI</t>
  </si>
  <si>
    <t>Vectra Heavy Haulers</t>
  </si>
  <si>
    <t>BATEY</t>
  </si>
  <si>
    <t>RILETT</t>
  </si>
  <si>
    <t>ALVES</t>
  </si>
  <si>
    <t>Paulo</t>
  </si>
  <si>
    <t>PHILIPP</t>
  </si>
  <si>
    <t>HOLLOWAY</t>
  </si>
  <si>
    <t>Curtis</t>
  </si>
  <si>
    <t>ELLIS</t>
  </si>
  <si>
    <t>Clarke</t>
  </si>
  <si>
    <t>NADON</t>
  </si>
  <si>
    <t>Philippe</t>
  </si>
  <si>
    <t>MIRANDA</t>
  </si>
  <si>
    <t>Alexandre</t>
  </si>
  <si>
    <t>STANFORD</t>
  </si>
  <si>
    <t>BOYLE</t>
  </si>
  <si>
    <t>FRANCIS</t>
  </si>
  <si>
    <t>Graham</t>
  </si>
  <si>
    <t>CONATY</t>
  </si>
  <si>
    <t>Benjamin</t>
  </si>
  <si>
    <t>KOKOTILO</t>
  </si>
  <si>
    <t>James</t>
  </si>
  <si>
    <t>MCCALLUM</t>
  </si>
  <si>
    <t>Riley</t>
  </si>
  <si>
    <t xml:space="preserve">Colin </t>
  </si>
  <si>
    <t>LOYER-KUYTEN</t>
  </si>
  <si>
    <t>MACKAY</t>
  </si>
  <si>
    <t>Sheldon</t>
  </si>
  <si>
    <t>WIESE</t>
  </si>
  <si>
    <t>Andy</t>
  </si>
  <si>
    <t>HOLOWAYCHUCK</t>
  </si>
  <si>
    <t>Corey</t>
  </si>
  <si>
    <t>THIBAUDEAU</t>
  </si>
  <si>
    <t>BROOKS</t>
  </si>
  <si>
    <t>Dustin</t>
  </si>
  <si>
    <t>Calum</t>
  </si>
  <si>
    <t>READY</t>
  </si>
  <si>
    <t>ORTIZ</t>
  </si>
  <si>
    <t>Jean Carlos</t>
  </si>
  <si>
    <t>MAGICO</t>
  </si>
  <si>
    <t>Jordon</t>
  </si>
  <si>
    <t>VERMETTE</t>
  </si>
  <si>
    <t>MANYK</t>
  </si>
  <si>
    <t>CORTELLESSA</t>
  </si>
  <si>
    <t>Anthony</t>
  </si>
  <si>
    <t>AUDRA</t>
  </si>
  <si>
    <t>Frederic</t>
  </si>
  <si>
    <t>Crankmasters</t>
  </si>
  <si>
    <t>TOFANI</t>
  </si>
  <si>
    <t>Grant</t>
  </si>
  <si>
    <t>GARVEY</t>
  </si>
  <si>
    <t>Max</t>
  </si>
  <si>
    <t>SIARKA</t>
  </si>
  <si>
    <t>Piotr</t>
  </si>
  <si>
    <t>KOHL</t>
  </si>
  <si>
    <t>Mateusz</t>
  </si>
  <si>
    <t>BRADLEY</t>
  </si>
  <si>
    <t>VERSAILLES</t>
  </si>
  <si>
    <t>ANDERSON</t>
  </si>
  <si>
    <t>Mika</t>
  </si>
  <si>
    <t>WALTER</t>
  </si>
  <si>
    <t>Joseph</t>
  </si>
  <si>
    <t>BRAATEN</t>
  </si>
  <si>
    <t>JUNG</t>
  </si>
  <si>
    <t>Redbike</t>
  </si>
  <si>
    <t xml:space="preserve">TSUYUHARA </t>
  </si>
  <si>
    <t>Kunio</t>
  </si>
  <si>
    <t>BIRKHOLZ</t>
  </si>
  <si>
    <t>LEEDS</t>
  </si>
  <si>
    <t>WYLIE</t>
  </si>
  <si>
    <t>Everett</t>
  </si>
  <si>
    <t>TCR Sports Lab</t>
  </si>
  <si>
    <t>POTTAGE</t>
  </si>
  <si>
    <t>Jonathan</t>
  </si>
  <si>
    <t>BONILLA</t>
  </si>
  <si>
    <t>Carlos</t>
  </si>
  <si>
    <t xml:space="preserve">Kyle </t>
  </si>
  <si>
    <t>VOLORNEY</t>
  </si>
  <si>
    <t>WELSH</t>
  </si>
  <si>
    <t>LAWSON</t>
  </si>
  <si>
    <t>Peter</t>
  </si>
  <si>
    <t>PARKER</t>
  </si>
  <si>
    <t xml:space="preserve">MORA </t>
  </si>
  <si>
    <t>HUBER</t>
  </si>
  <si>
    <t>MAYHEW</t>
  </si>
  <si>
    <t>Dominic</t>
  </si>
  <si>
    <t xml:space="preserve">STANKOVSKI </t>
  </si>
  <si>
    <t>Ilija</t>
  </si>
  <si>
    <t>LINKLATER</t>
  </si>
  <si>
    <t>JONES</t>
  </si>
  <si>
    <t>BURTON</t>
  </si>
  <si>
    <t>GORDON</t>
  </si>
  <si>
    <t>Cody</t>
  </si>
  <si>
    <t>GERMAINE</t>
  </si>
  <si>
    <t>Ken</t>
  </si>
  <si>
    <t>HARRIS</t>
  </si>
  <si>
    <t>Glenn</t>
  </si>
  <si>
    <t>BELLINGER</t>
  </si>
  <si>
    <t xml:space="preserve">BLANEY </t>
  </si>
  <si>
    <t>William</t>
  </si>
  <si>
    <t>KITCHEN</t>
  </si>
  <si>
    <t>COSSETTE</t>
  </si>
  <si>
    <t>Hugo</t>
  </si>
  <si>
    <t xml:space="preserve">HOYLE </t>
  </si>
  <si>
    <t>Philip</t>
  </si>
  <si>
    <t>LEUNG</t>
  </si>
  <si>
    <t>HUIZINGA</t>
  </si>
  <si>
    <t>MONTGOMERY</t>
  </si>
  <si>
    <t>SHERMAN</t>
  </si>
  <si>
    <t>Blaine</t>
  </si>
  <si>
    <t>UGWUEGBULA</t>
  </si>
  <si>
    <t>Emeka</t>
  </si>
  <si>
    <t>LEACH</t>
  </si>
  <si>
    <t>WEIKUM</t>
  </si>
  <si>
    <t>Sub-Cat</t>
  </si>
  <si>
    <t>W3</t>
  </si>
  <si>
    <t>DUFFIELD</t>
  </si>
  <si>
    <t>Kelsey</t>
  </si>
  <si>
    <t>W2</t>
  </si>
  <si>
    <t>BLONDIN</t>
  </si>
  <si>
    <t>Ivanie</t>
  </si>
  <si>
    <t>SCOTT</t>
  </si>
  <si>
    <t>Emma</t>
  </si>
  <si>
    <t>Annie</t>
  </si>
  <si>
    <t>Cyclery Racing</t>
  </si>
  <si>
    <t>KONTRO</t>
  </si>
  <si>
    <t>Hilkka</t>
  </si>
  <si>
    <t>VOLSTAD</t>
  </si>
  <si>
    <t>Alexandra</t>
  </si>
  <si>
    <t>NISHIMURA</t>
  </si>
  <si>
    <t>Tammy</t>
  </si>
  <si>
    <t>Anabelle</t>
  </si>
  <si>
    <t>Primeau Velo Développement</t>
  </si>
  <si>
    <t>MCMASTER</t>
  </si>
  <si>
    <t>Sarah</t>
  </si>
  <si>
    <t>Kailee</t>
  </si>
  <si>
    <t>W1</t>
  </si>
  <si>
    <t>KEONIG</t>
  </si>
  <si>
    <t>Shantel</t>
  </si>
  <si>
    <t>Kate</t>
  </si>
  <si>
    <t>AYROUD</t>
  </si>
  <si>
    <t>Kathryn</t>
  </si>
  <si>
    <t>BILODEAU</t>
  </si>
  <si>
    <t>Christiane</t>
  </si>
  <si>
    <t>Jenaya</t>
  </si>
  <si>
    <t>Grouwels-Watersley R&amp;D Road Team</t>
  </si>
  <si>
    <t>Nico</t>
  </si>
  <si>
    <t>Kimberly</t>
  </si>
  <si>
    <t>GOODRIDGE</t>
  </si>
  <si>
    <t>Mairen</t>
  </si>
  <si>
    <t>Watt Riot Cycling</t>
  </si>
  <si>
    <t>WALKER</t>
  </si>
  <si>
    <t>Grace</t>
  </si>
  <si>
    <t>CANNON</t>
  </si>
  <si>
    <t>Kris</t>
  </si>
  <si>
    <t>Diane</t>
  </si>
  <si>
    <t>BARRACLOUGH</t>
  </si>
  <si>
    <t>Ngaire</t>
  </si>
  <si>
    <t>HAGEDORN</t>
  </si>
  <si>
    <t xml:space="preserve">Kara </t>
  </si>
  <si>
    <t>WOZNY</t>
  </si>
  <si>
    <t>Gail</t>
  </si>
  <si>
    <t xml:space="preserve">GILCHRIST </t>
  </si>
  <si>
    <t>STROHSCHEIN</t>
  </si>
  <si>
    <t>Elka</t>
  </si>
  <si>
    <t>WILSON-GIBBONS</t>
  </si>
  <si>
    <t>Jenny</t>
  </si>
  <si>
    <t>DONALDSON</t>
  </si>
  <si>
    <t>Shawna</t>
  </si>
  <si>
    <t>LACOURSIERE</t>
  </si>
  <si>
    <t>Jessica</t>
  </si>
  <si>
    <t>SOMERSET</t>
  </si>
  <si>
    <t>Lindsay</t>
  </si>
  <si>
    <t>CASTRO</t>
  </si>
  <si>
    <t>Callaghan</t>
  </si>
  <si>
    <t>Catilin</t>
  </si>
  <si>
    <t>GILMORE</t>
  </si>
  <si>
    <t>Jeanie</t>
  </si>
  <si>
    <t>HALL</t>
  </si>
  <si>
    <t>Sara</t>
  </si>
  <si>
    <t>MICHALSKI</t>
  </si>
  <si>
    <t>Marie</t>
  </si>
  <si>
    <t>MACARTHUR</t>
  </si>
  <si>
    <t>FEDYNA</t>
  </si>
  <si>
    <t>Marg</t>
  </si>
  <si>
    <t>TELFORD</t>
  </si>
  <si>
    <t>Shauna</t>
  </si>
  <si>
    <t>Shannon</t>
  </si>
  <si>
    <t>Meika</t>
  </si>
  <si>
    <t>FERGUSSON</t>
  </si>
  <si>
    <t>Kendra</t>
  </si>
  <si>
    <t>Megan</t>
  </si>
  <si>
    <t>MALCOLM</t>
  </si>
  <si>
    <t>Colleen</t>
  </si>
  <si>
    <t>LAPIERRE</t>
  </si>
  <si>
    <t>Rosalie</t>
  </si>
  <si>
    <t>LILLY</t>
  </si>
  <si>
    <t xml:space="preserve">WIDNEY </t>
  </si>
  <si>
    <t>Chantell</t>
  </si>
  <si>
    <t>RUTTAN</t>
  </si>
  <si>
    <t>Erin</t>
  </si>
  <si>
    <t>LEMISKI</t>
  </si>
  <si>
    <t>Meghan</t>
  </si>
  <si>
    <t>MANCA</t>
  </si>
  <si>
    <t>Terra</t>
  </si>
  <si>
    <t>MCARTHUR</t>
  </si>
  <si>
    <t>Susanne</t>
  </si>
  <si>
    <t>Terrascape Racing</t>
  </si>
  <si>
    <t>TRAXLER</t>
  </si>
  <si>
    <t>Gabby</t>
  </si>
  <si>
    <t>Ascent Cycle</t>
  </si>
  <si>
    <t>VAN'T KLOOSTER</t>
  </si>
  <si>
    <t>Hillie</t>
  </si>
  <si>
    <t>KENWARD</t>
  </si>
  <si>
    <t>Alyson</t>
  </si>
  <si>
    <t>Francesca</t>
  </si>
  <si>
    <t>Kahlen</t>
  </si>
  <si>
    <t>Natalia</t>
  </si>
  <si>
    <t>MCCARTNEY</t>
  </si>
  <si>
    <t>Maria</t>
  </si>
  <si>
    <t>Team Saskatchewan</t>
  </si>
  <si>
    <t>FEEHAN</t>
  </si>
  <si>
    <t>Laura</t>
  </si>
  <si>
    <t>THOMSON</t>
  </si>
  <si>
    <t>Ashton</t>
  </si>
  <si>
    <t>WEIDEMANN</t>
  </si>
  <si>
    <t>Isabelle</t>
  </si>
  <si>
    <t>Juliette</t>
  </si>
  <si>
    <t>WILLIAMS</t>
  </si>
  <si>
    <t>Katie</t>
  </si>
  <si>
    <t>KELLY</t>
  </si>
  <si>
    <t>Elizabeth G Leoni</t>
  </si>
  <si>
    <t>TRACEY</t>
  </si>
  <si>
    <t>Sinead</t>
  </si>
  <si>
    <t>ANSEEUW</t>
  </si>
  <si>
    <t>Renee</t>
  </si>
  <si>
    <t>SACHS</t>
  </si>
  <si>
    <t>JOBIDON</t>
  </si>
  <si>
    <t>Sonia</t>
  </si>
  <si>
    <t>DUMONT</t>
  </si>
  <si>
    <t>Rachel</t>
  </si>
  <si>
    <t>LEISHMAN</t>
  </si>
  <si>
    <t>ANDREWS</t>
  </si>
  <si>
    <t>Lori</t>
  </si>
  <si>
    <t>LEBLANC</t>
  </si>
  <si>
    <t>BASTERAH</t>
  </si>
  <si>
    <t>Hayley</t>
  </si>
  <si>
    <t>BARROS</t>
  </si>
  <si>
    <t>Maren</t>
  </si>
  <si>
    <t>Amanda</t>
  </si>
  <si>
    <t>SEEFRIED</t>
  </si>
  <si>
    <t>Jenna</t>
  </si>
  <si>
    <t>CHUBEY</t>
  </si>
  <si>
    <t>THURLOW</t>
  </si>
  <si>
    <t>Devon</t>
  </si>
  <si>
    <t>HEINEMEYER</t>
  </si>
  <si>
    <t>Dawn</t>
  </si>
  <si>
    <t>BUCKLEY</t>
  </si>
  <si>
    <t>Hilary</t>
  </si>
  <si>
    <t>DUPUIS</t>
  </si>
  <si>
    <t>Nicolle</t>
  </si>
  <si>
    <t>Anne-Marie</t>
  </si>
  <si>
    <t>Donaldson</t>
  </si>
  <si>
    <t>HUBNER</t>
  </si>
  <si>
    <t>Colette</t>
  </si>
  <si>
    <t>WONG TOMCHUK</t>
  </si>
  <si>
    <t>Nicole</t>
  </si>
  <si>
    <t>SHERROW</t>
  </si>
  <si>
    <t>Tambria</t>
  </si>
  <si>
    <t>FOSTER</t>
  </si>
  <si>
    <t>Sheri</t>
  </si>
  <si>
    <t>ST-HILAIRE</t>
  </si>
  <si>
    <t>Nancy</t>
  </si>
  <si>
    <t>Deborah</t>
  </si>
  <si>
    <t>SHEPPARD</t>
  </si>
  <si>
    <t>Kaley</t>
  </si>
  <si>
    <t>MAYR</t>
  </si>
  <si>
    <t>Amber</t>
  </si>
  <si>
    <t>OAKEY-AYROUD</t>
  </si>
  <si>
    <t>INGLIS</t>
  </si>
  <si>
    <t>Calaine</t>
  </si>
  <si>
    <t>HEISE</t>
  </si>
  <si>
    <t>Alana</t>
  </si>
  <si>
    <t>ORBAN</t>
  </si>
  <si>
    <t>Quinn</t>
  </si>
  <si>
    <t>COUND</t>
  </si>
  <si>
    <t>Pauline</t>
  </si>
  <si>
    <t>Michelle</t>
  </si>
  <si>
    <t>PROCHE</t>
  </si>
  <si>
    <t>Jenn</t>
  </si>
  <si>
    <t>Liann</t>
  </si>
  <si>
    <t>BAKER</t>
  </si>
  <si>
    <t>Tiffany</t>
  </si>
  <si>
    <t>ASHTON</t>
  </si>
  <si>
    <t>Jen</t>
  </si>
  <si>
    <t>CARPENTER</t>
  </si>
  <si>
    <t>Yuen-Ying</t>
  </si>
  <si>
    <t>PHILLIPS</t>
  </si>
  <si>
    <t>RUITERS</t>
  </si>
  <si>
    <t>QUAN</t>
  </si>
  <si>
    <t>May Lynn</t>
  </si>
  <si>
    <t>MCGOWAN</t>
  </si>
  <si>
    <t>Jo-Anne</t>
  </si>
  <si>
    <t>MYERS</t>
  </si>
  <si>
    <t>Ella</t>
  </si>
  <si>
    <t>REED</t>
  </si>
  <si>
    <t>Debbie</t>
  </si>
  <si>
    <t>GUTHRIE</t>
  </si>
  <si>
    <t>Janet</t>
  </si>
  <si>
    <t>MEUNIER</t>
  </si>
  <si>
    <t>Danielle</t>
  </si>
  <si>
    <t>THEW</t>
  </si>
  <si>
    <t>Samara</t>
  </si>
  <si>
    <t>HOOPER</t>
  </si>
  <si>
    <t>Amy</t>
  </si>
  <si>
    <t>TURNER</t>
  </si>
  <si>
    <t>Hannah</t>
  </si>
  <si>
    <t>independent</t>
  </si>
  <si>
    <t>STRILCHUCK</t>
  </si>
  <si>
    <t xml:space="preserve">Alannah </t>
  </si>
  <si>
    <t>OAKEY</t>
  </si>
  <si>
    <t>Sharron</t>
  </si>
  <si>
    <t>CONRAD</t>
  </si>
  <si>
    <t>HENDERSON</t>
  </si>
  <si>
    <t>Christine</t>
  </si>
  <si>
    <t>PETT</t>
  </si>
  <si>
    <t>Sophia</t>
  </si>
  <si>
    <t>BERGMANN</t>
  </si>
  <si>
    <t>Anna</t>
  </si>
  <si>
    <t>HOLOWAYCHUK</t>
  </si>
  <si>
    <t>Sam</t>
  </si>
  <si>
    <t>Notes</t>
  </si>
  <si>
    <t>License Sent</t>
  </si>
  <si>
    <t>Team Names</t>
  </si>
  <si>
    <t>Allez</t>
  </si>
  <si>
    <t>Pedalhead Race Room</t>
  </si>
  <si>
    <t>Points</t>
  </si>
  <si>
    <t>Category 4 Men &gt; Category 3 Men</t>
  </si>
  <si>
    <t>Category 3 Men &gt; Category 2 Men</t>
  </si>
  <si>
    <t>Category 4 Women &gt; Category 3 Women</t>
  </si>
  <si>
    <t>Place</t>
  </si>
  <si>
    <t>A Races</t>
  </si>
  <si>
    <t>B Races</t>
  </si>
  <si>
    <t>Women’s Category 4 and 5, point allotment will be dependent upon number of racers in a category:</t>
  </si>
  <si>
    <t>1-3 racers – winner only – points =</t>
  </si>
  <si>
    <t>4-6 racers – top 3 – points=</t>
  </si>
  <si>
    <t>7-10 racers – top 4 – points =</t>
  </si>
  <si>
    <t>11-13 racers – top 6 – points =</t>
  </si>
  <si>
    <t>14+ racers – top 8 – points =</t>
  </si>
  <si>
    <t>Pigeon Lake Road Race (B)</t>
  </si>
  <si>
    <t>Tour de Bowness - Hill Climb (B)</t>
  </si>
  <si>
    <t>Tour de Bowness - Criterium (B)</t>
  </si>
  <si>
    <t>Tour de Bowness - Omnium (B)</t>
  </si>
  <si>
    <t>Walker</t>
  </si>
  <si>
    <t>Build Cycling Club</t>
  </si>
  <si>
    <t xml:space="preserve">Seal </t>
  </si>
  <si>
    <t>Ervin-Arambarri</t>
  </si>
  <si>
    <t>Amaia</t>
  </si>
  <si>
    <t>Avree</t>
  </si>
  <si>
    <t>Sasha</t>
  </si>
  <si>
    <t>Emmett</t>
  </si>
  <si>
    <t>Quinten</t>
  </si>
  <si>
    <t>Alloya</t>
  </si>
  <si>
    <t>Brendan</t>
  </si>
  <si>
    <t>Keith</t>
  </si>
  <si>
    <t>GUEST</t>
  </si>
  <si>
    <t>POWER</t>
  </si>
  <si>
    <t>LEONG</t>
  </si>
  <si>
    <t>RENZ</t>
  </si>
  <si>
    <t>BUSCH</t>
  </si>
  <si>
    <t>MICHALOWSKI</t>
  </si>
  <si>
    <t>DUPERRON</t>
  </si>
  <si>
    <t>CHYC-CIES</t>
  </si>
  <si>
    <t>ROSS</t>
  </si>
  <si>
    <t>Gary</t>
  </si>
  <si>
    <t>ULRICH</t>
  </si>
  <si>
    <t>Lisa</t>
  </si>
  <si>
    <t>ANGELOZZI</t>
  </si>
  <si>
    <t>ISTVAN</t>
  </si>
  <si>
    <t>RITCHIE</t>
  </si>
  <si>
    <t>VASILY</t>
  </si>
  <si>
    <t>MCLEOD</t>
  </si>
  <si>
    <t xml:space="preserve">Matt </t>
  </si>
  <si>
    <t>GANNON</t>
  </si>
  <si>
    <t>MAGLEO</t>
  </si>
  <si>
    <t>Madeline</t>
  </si>
  <si>
    <t>EIDSVIK</t>
  </si>
  <si>
    <t>KOUGIYA</t>
  </si>
  <si>
    <t>Oleg</t>
  </si>
  <si>
    <t>MATHEW</t>
  </si>
  <si>
    <t>MACKINNON</t>
  </si>
  <si>
    <t>MACKLEM</t>
  </si>
  <si>
    <t>PURDY</t>
  </si>
  <si>
    <t>PASK</t>
  </si>
  <si>
    <t>WEIR-CHABA</t>
  </si>
  <si>
    <t>Airdrie BMX Association</t>
  </si>
  <si>
    <t>Alberta Nationals Mountain Bike Race Association</t>
  </si>
  <si>
    <t>bicisport</t>
  </si>
  <si>
    <t>Blizzard Bicycle Club</t>
  </si>
  <si>
    <t>Calgary BMX</t>
  </si>
  <si>
    <t>Calgary Crankmasters Cycling Club</t>
  </si>
  <si>
    <t>Canadian Birkebeiner Society</t>
  </si>
  <si>
    <t>Cyclemeisters / Bow Cycle</t>
  </si>
  <si>
    <t>Edmonton BMX Association</t>
  </si>
  <si>
    <t>Edmonton Masters Cycling Club</t>
  </si>
  <si>
    <t>Edmonton Road and Track Club</t>
  </si>
  <si>
    <t>Fort McMurray Cycling Association</t>
  </si>
  <si>
    <t>Garage of Pain Cycling</t>
  </si>
  <si>
    <t>Headwinds Cycling Club</t>
  </si>
  <si>
    <t>Highwood Cycling Club</t>
  </si>
  <si>
    <t>iGregari Cycling Club</t>
  </si>
  <si>
    <t>Juventus Cycling Club</t>
  </si>
  <si>
    <t>Lethbridge BMX Association</t>
  </si>
  <si>
    <t>Medicine Hat BMX</t>
  </si>
  <si>
    <t>Okotoks BMX Club</t>
  </si>
  <si>
    <t>Peloton Racing</t>
  </si>
  <si>
    <t>Red Deer BMX</t>
  </si>
  <si>
    <t>Rosso Cycling Club</t>
  </si>
  <si>
    <t>Savy Mountain Riders</t>
  </si>
  <si>
    <t>Spin Sisters</t>
  </si>
  <si>
    <t>SYYCLISTA Cycling Club</t>
  </si>
  <si>
    <t>The Bike Shop</t>
  </si>
  <si>
    <t>The Wheelhouse</t>
  </si>
  <si>
    <t>TSCC (The Specials Cycling Club)</t>
  </si>
  <si>
    <t>United Ride Club</t>
  </si>
  <si>
    <t>Velocity Cycling Club</t>
  </si>
  <si>
    <t>PNW Racing</t>
  </si>
  <si>
    <t xml:space="preserve">MILLER </t>
  </si>
  <si>
    <t>Cycledelia</t>
  </si>
  <si>
    <t>LOSCHUCK</t>
  </si>
  <si>
    <t>KANUKA</t>
  </si>
  <si>
    <t>Gloria</t>
  </si>
  <si>
    <t>IVEC</t>
  </si>
  <si>
    <t>Vanessa</t>
  </si>
  <si>
    <t>BURSEY</t>
  </si>
  <si>
    <t>Bryan</t>
  </si>
  <si>
    <t>VERHAPPEN</t>
  </si>
  <si>
    <t>Marcus</t>
  </si>
  <si>
    <t>STRANGE</t>
  </si>
  <si>
    <t>Maddy</t>
  </si>
  <si>
    <t>Sophie</t>
  </si>
  <si>
    <t>WORMAN</t>
  </si>
  <si>
    <t>Joel</t>
  </si>
  <si>
    <t xml:space="preserve">HALLETT </t>
  </si>
  <si>
    <t>Larix</t>
  </si>
  <si>
    <t>MCGAN</t>
  </si>
  <si>
    <t>CAPILI</t>
  </si>
  <si>
    <t>REDECOPP</t>
  </si>
  <si>
    <t>VALDEZ</t>
  </si>
  <si>
    <t>Cedric</t>
  </si>
  <si>
    <t xml:space="preserve">Jack </t>
  </si>
  <si>
    <t>CAMPELL</t>
  </si>
  <si>
    <t>Nicholas</t>
  </si>
  <si>
    <t>GRENIER</t>
  </si>
  <si>
    <t>Rose-Anne</t>
  </si>
  <si>
    <t>HARGREAVES</t>
  </si>
  <si>
    <t>Samantha</t>
  </si>
  <si>
    <t>Restore Cycling</t>
  </si>
  <si>
    <t>ENGLISH</t>
  </si>
  <si>
    <t>Fergus</t>
  </si>
  <si>
    <t>VEEMAN</t>
  </si>
  <si>
    <t>Luca</t>
  </si>
  <si>
    <t>ZABOLOTNEY</t>
  </si>
  <si>
    <t>Colton</t>
  </si>
  <si>
    <t>MAURICIO</t>
  </si>
  <si>
    <t>Wanda</t>
  </si>
  <si>
    <t>Margie</t>
  </si>
  <si>
    <t>BRADFORD</t>
  </si>
  <si>
    <t>STIELOW</t>
  </si>
  <si>
    <t>Derrick</t>
  </si>
  <si>
    <t>KORDYBAN</t>
  </si>
  <si>
    <t>LEBARON</t>
  </si>
  <si>
    <t>Courtney</t>
  </si>
  <si>
    <t>CALDERWOOD</t>
  </si>
  <si>
    <t>Graeme</t>
  </si>
  <si>
    <t>EDWARDS</t>
  </si>
  <si>
    <t>Kale</t>
  </si>
  <si>
    <t>Deven</t>
  </si>
  <si>
    <t>STEWART</t>
  </si>
  <si>
    <t>CAMPBELL</t>
  </si>
  <si>
    <t>PULFORD</t>
  </si>
  <si>
    <t>Luke</t>
  </si>
  <si>
    <t>SALAMANCA</t>
  </si>
  <si>
    <t>Elmar</t>
  </si>
  <si>
    <t>Canada Day Crit (B)</t>
  </si>
  <si>
    <t>SANFORD</t>
  </si>
  <si>
    <t>McKenzie</t>
  </si>
  <si>
    <t>Randall</t>
  </si>
  <si>
    <t>KOEMAN</t>
  </si>
  <si>
    <t>Cornelis</t>
  </si>
  <si>
    <t>BOONSTRA</t>
  </si>
  <si>
    <t>Aida</t>
  </si>
  <si>
    <t>LEMIEUX</t>
  </si>
  <si>
    <t>GARCIA</t>
  </si>
  <si>
    <t>Miguel</t>
  </si>
  <si>
    <t>ERICKSON</t>
  </si>
  <si>
    <t>FORMAN</t>
  </si>
  <si>
    <t>Simon</t>
  </si>
  <si>
    <t>DACHENHAUS</t>
  </si>
  <si>
    <t>Chaz</t>
  </si>
  <si>
    <t>THIRLWELL</t>
  </si>
  <si>
    <t>Sunnie</t>
  </si>
  <si>
    <t>FORTIER</t>
  </si>
  <si>
    <t>Debra</t>
  </si>
  <si>
    <t>JARNAGIN</t>
  </si>
  <si>
    <t>Barbara</t>
  </si>
  <si>
    <t>POTESTADES</t>
  </si>
  <si>
    <t>WRAY</t>
  </si>
  <si>
    <t>MCKAGUE</t>
  </si>
  <si>
    <t>LEGACY</t>
  </si>
  <si>
    <t>Frank</t>
  </si>
  <si>
    <t>2025 ARC Series Points</t>
  </si>
  <si>
    <t>2025 Mass Start Points</t>
  </si>
  <si>
    <t>2025 ITT Points</t>
  </si>
  <si>
    <t>2025 GC/Omnium Points</t>
  </si>
  <si>
    <t>Velocity - Criterium (B)</t>
  </si>
  <si>
    <t>igregari  Crit (B)</t>
  </si>
  <si>
    <t>iGregari Provincials Masters Crit (A)</t>
  </si>
  <si>
    <t>Peloton Crit Provincials (A)</t>
  </si>
  <si>
    <t>2024 Mass Start Upgrade Points</t>
  </si>
  <si>
    <t>2025 Out of Province Mass Start Upgrade Points</t>
  </si>
  <si>
    <t>2025 Out of Province ITT Upgrade Points</t>
  </si>
  <si>
    <t>2025 ITT Points2</t>
  </si>
  <si>
    <t>2024/25 Learn to Race Points</t>
  </si>
  <si>
    <t>Stampede Road Race (b)</t>
  </si>
  <si>
    <t>Stampede ITT (b)</t>
  </si>
  <si>
    <t>202 ITT Points</t>
  </si>
  <si>
    <t>202 GC/Omnium Points</t>
  </si>
  <si>
    <t>Column1</t>
  </si>
  <si>
    <t>Column2</t>
  </si>
  <si>
    <t>202 Mass Start Points</t>
  </si>
  <si>
    <t>Maxine</t>
  </si>
  <si>
    <t>Gruener</t>
  </si>
  <si>
    <t>Gregory</t>
  </si>
  <si>
    <t>Vince</t>
  </si>
  <si>
    <t>Piotrowski</t>
  </si>
  <si>
    <t>Redecopp</t>
  </si>
  <si>
    <t>Brun</t>
  </si>
  <si>
    <t>Mott</t>
  </si>
  <si>
    <t>Smith</t>
  </si>
  <si>
    <t>Knopf</t>
  </si>
  <si>
    <t>Forman</t>
  </si>
  <si>
    <t>Janice</t>
  </si>
  <si>
    <t>Fung</t>
  </si>
  <si>
    <t>Strange</t>
  </si>
  <si>
    <t>BRENNAN</t>
  </si>
  <si>
    <t>13008037 Canada Association Youth en Route</t>
  </si>
  <si>
    <t>2367694 AB Society os Cycle-Logic Cycling Club</t>
  </si>
  <si>
    <t>Abalayan</t>
  </si>
  <si>
    <t>AICC</t>
  </si>
  <si>
    <t>Alberta Randonneurs</t>
  </si>
  <si>
    <t>Alberta Velodrome Association</t>
  </si>
  <si>
    <t>ATB Cycling</t>
  </si>
  <si>
    <t>bicisport Calgary Cycling Club</t>
  </si>
  <si>
    <t>C4XC Youth Performance Cycling Team</t>
  </si>
  <si>
    <t>Calgary Bicycle Track League</t>
  </si>
  <si>
    <t>Calgary Cycle - Trek</t>
  </si>
  <si>
    <t>Calgary Speed Skating Association</t>
  </si>
  <si>
    <t>Camrose Bike Club</t>
  </si>
  <si>
    <t>Central Alberta Bicycling Club</t>
  </si>
  <si>
    <t>Cochrane BMX</t>
  </si>
  <si>
    <t>Concept 3 Synergy</t>
  </si>
  <si>
    <t>Devon Bicycle Asssociation</t>
  </si>
  <si>
    <t>Drift Racing</t>
  </si>
  <si>
    <t>Edmonton Eritrean Cycling Club</t>
  </si>
  <si>
    <t>Edmonton Mountain Bike Alliance</t>
  </si>
  <si>
    <t>elev8 MTB Race Team</t>
  </si>
  <si>
    <t>IGregari Cycling Club</t>
  </si>
  <si>
    <t>Midweek Mayhem Cycling Association Of Alberta</t>
  </si>
  <si>
    <t>Peak Pursuits</t>
  </si>
  <si>
    <t>RMBNB Cycling Club</t>
  </si>
  <si>
    <t>Southern Alberta Pump Track Club</t>
  </si>
  <si>
    <t>St Albert BMX</t>
  </si>
  <si>
    <t>Stealth Cycling</t>
  </si>
  <si>
    <t>STEEDZ Enduro</t>
  </si>
  <si>
    <t>Stony Plain BMX</t>
  </si>
  <si>
    <t>Sundre Bike’N’Ski</t>
  </si>
  <si>
    <t>SYYCLISTA Cycling Cub</t>
  </si>
  <si>
    <t>Terrascape racing</t>
  </si>
  <si>
    <t>The Doctrine Cycling</t>
  </si>
  <si>
    <t>Ultimate Para Sports Association</t>
  </si>
  <si>
    <t>Vectra Heavy Haulers p/b CO2 Brew</t>
  </si>
  <si>
    <t>Velo Femmes</t>
  </si>
  <si>
    <t>Wapiti Nordic Ski (Bike) Club</t>
  </si>
  <si>
    <t>Wildrose Collective</t>
  </si>
  <si>
    <t>Isaiah</t>
  </si>
  <si>
    <t>GHEBREZGHI</t>
  </si>
  <si>
    <t>ROBERTSHAW</t>
  </si>
  <si>
    <t>Alex</t>
  </si>
  <si>
    <t>Casey</t>
  </si>
  <si>
    <t>BRUN</t>
  </si>
  <si>
    <t>GRUENER</t>
  </si>
  <si>
    <t>GREGORY</t>
  </si>
  <si>
    <t>PIOTROWSKI</t>
  </si>
  <si>
    <t>MOTT</t>
  </si>
  <si>
    <t xml:space="preserve">Rob </t>
  </si>
  <si>
    <t>KNOPF</t>
  </si>
  <si>
    <t>ROBBINS</t>
  </si>
  <si>
    <t>PNW racing</t>
  </si>
  <si>
    <t>STIMSON</t>
  </si>
  <si>
    <t>FORBES</t>
  </si>
  <si>
    <t>JAKEL</t>
  </si>
  <si>
    <t xml:space="preserve">Ryan   </t>
  </si>
  <si>
    <t>NUSSE</t>
  </si>
  <si>
    <t>Ysbrand</t>
  </si>
  <si>
    <t>FUNG</t>
  </si>
  <si>
    <t>MURPHY</t>
  </si>
  <si>
    <t>Breanna</t>
  </si>
  <si>
    <t>Manteo Racing</t>
  </si>
  <si>
    <t>BRIGNALL</t>
  </si>
  <si>
    <t>Trina</t>
  </si>
  <si>
    <t>FOSER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</si>
</sst>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1"/>
      <color theme="0"/>
      <name val="Calibri Light"/>
      <family val="2"/>
    </font>
    <font>
      <sz val="11"/>
      <color theme="0"/>
      <name val="Calibri Light"/>
      <family val="2"/>
    </font>
    <font>
      <sz val="11"/>
      <color theme="1"/>
      <name val="Calibri Light"/>
      <family val="2"/>
    </font>
    <font>
      <sz val="10"/>
      <name val="Calibri"/>
      <family val="2"/>
      <scheme val="minor"/>
    </font>
    <font>
      <sz val="11"/>
      <name val="Calibri Light"/>
      <family val="2"/>
    </font>
    <font>
      <sz val="11"/>
      <color rgb="FF00B050"/>
      <name val="Calibri Light"/>
      <family val="2"/>
    </font>
    <font>
      <sz val="11"/>
      <color rgb="FFFF3300"/>
      <name val="Calibri Light"/>
      <family val="2"/>
    </font>
    <font>
      <sz val="11"/>
      <color rgb="FF7030A0"/>
      <name val="Calibri Light"/>
      <family val="2"/>
    </font>
    <font>
      <sz val="11"/>
      <color rgb="FFFF0000"/>
      <name val="Calibri Light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 Light"/>
      <family val="2"/>
    </font>
    <font>
      <b/>
      <sz val="11"/>
      <color theme="3" tint="-0.249977111117893"/>
      <name val="Calibri Light"/>
      <family val="2"/>
    </font>
    <font>
      <b/>
      <sz val="11"/>
      <color theme="1" tint="0.34998626667073579"/>
      <name val="Calibri Light"/>
      <family val="2"/>
    </font>
    <font>
      <sz val="11"/>
      <color theme="3" tint="-0.249977111117893"/>
      <name val="Calibri Light"/>
      <family val="2"/>
    </font>
    <font>
      <sz val="10"/>
      <color theme="1"/>
      <name val="Calibri"/>
      <family val="2"/>
      <scheme val="minor"/>
    </font>
    <font>
      <sz val="11"/>
      <color rgb="FF000000"/>
      <name val="Calibri Ligh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2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textRotation="90"/>
    </xf>
    <xf numFmtId="1" fontId="2" fillId="2" borderId="2" xfId="0" applyNumberFormat="1" applyFont="1" applyFill="1" applyBorder="1" applyAlignment="1">
      <alignment horizontal="center" textRotation="90"/>
    </xf>
    <xf numFmtId="0" fontId="2" fillId="2" borderId="2" xfId="0" applyFont="1" applyFill="1" applyBorder="1" applyAlignment="1">
      <alignment textRotation="90"/>
    </xf>
    <xf numFmtId="0" fontId="3" fillId="2" borderId="2" xfId="0" applyFont="1" applyFill="1" applyBorder="1" applyAlignment="1">
      <alignment textRotation="90"/>
    </xf>
    <xf numFmtId="0" fontId="2" fillId="2" borderId="3" xfId="0" applyFont="1" applyFill="1" applyBorder="1" applyAlignment="1">
      <alignment horizontal="center" textRotation="90"/>
    </xf>
    <xf numFmtId="0" fontId="6" fillId="0" borderId="5" xfId="1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6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8" xfId="1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6" fillId="0" borderId="8" xfId="0" applyFont="1" applyBorder="1"/>
    <xf numFmtId="0" fontId="4" fillId="0" borderId="8" xfId="0" applyFont="1" applyBorder="1"/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>
      <alignment horizontal="center" textRotation="90"/>
    </xf>
    <xf numFmtId="0" fontId="12" fillId="2" borderId="5" xfId="0" applyFont="1" applyFill="1" applyBorder="1" applyAlignment="1">
      <alignment horizontal="center" textRotation="90"/>
    </xf>
    <xf numFmtId="1" fontId="13" fillId="2" borderId="5" xfId="0" applyNumberFormat="1" applyFont="1" applyFill="1" applyBorder="1" applyAlignment="1">
      <alignment horizontal="center" textRotation="90"/>
    </xf>
    <xf numFmtId="1" fontId="14" fillId="2" borderId="5" xfId="0" applyNumberFormat="1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/>
    </xf>
    <xf numFmtId="1" fontId="2" fillId="2" borderId="5" xfId="0" applyNumberFormat="1" applyFont="1" applyFill="1" applyBorder="1" applyAlignment="1">
      <alignment horizontal="center" textRotation="90"/>
    </xf>
    <xf numFmtId="1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2" xfId="0" applyFont="1" applyBorder="1"/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horizontal="left" vertical="center"/>
      <protection locked="0"/>
    </xf>
    <xf numFmtId="1" fontId="10" fillId="3" borderId="8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8" xfId="0" applyFont="1" applyBorder="1" applyProtection="1">
      <protection locked="0"/>
    </xf>
    <xf numFmtId="1" fontId="10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center" textRotation="90"/>
    </xf>
    <xf numFmtId="0" fontId="12" fillId="2" borderId="2" xfId="0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/>
    </xf>
    <xf numFmtId="1" fontId="15" fillId="2" borderId="2" xfId="0" applyNumberFormat="1" applyFont="1" applyFill="1" applyBorder="1" applyAlignment="1">
      <alignment horizontal="center" textRotation="90"/>
    </xf>
    <xf numFmtId="1" fontId="13" fillId="2" borderId="2" xfId="0" applyNumberFormat="1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 wrapText="1"/>
    </xf>
    <xf numFmtId="1" fontId="4" fillId="4" borderId="5" xfId="0" applyNumberFormat="1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/>
      <protection locked="0"/>
    </xf>
    <xf numFmtId="1" fontId="10" fillId="5" borderId="8" xfId="0" applyNumberFormat="1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left"/>
    </xf>
    <xf numFmtId="0" fontId="0" fillId="0" borderId="10" xfId="0" applyBorder="1"/>
    <xf numFmtId="1" fontId="10" fillId="0" borderId="9" xfId="0" applyNumberFormat="1" applyFont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" fontId="10" fillId="3" borderId="5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0" xfId="0" quotePrefix="1"/>
    <xf numFmtId="0" fontId="2" fillId="2" borderId="5" xfId="0" applyFont="1" applyFill="1" applyBorder="1" applyAlignment="1">
      <alignment textRotation="90"/>
    </xf>
    <xf numFmtId="1" fontId="10" fillId="0" borderId="6" xfId="0" applyNumberFormat="1" applyFont="1" applyBorder="1" applyAlignment="1">
      <alignment horizontal="center"/>
    </xf>
    <xf numFmtId="1" fontId="4" fillId="4" borderId="13" xfId="0" applyNumberFormat="1" applyFont="1" applyFill="1" applyBorder="1" applyAlignment="1">
      <alignment horizontal="center"/>
    </xf>
    <xf numFmtId="0" fontId="0" fillId="0" borderId="8" xfId="0" applyBorder="1"/>
    <xf numFmtId="1" fontId="10" fillId="3" borderId="6" xfId="0" applyNumberFormat="1" applyFont="1" applyFill="1" applyBorder="1" applyAlignment="1">
      <alignment horizontal="center"/>
    </xf>
    <xf numFmtId="1" fontId="12" fillId="0" borderId="8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16" fillId="0" borderId="14" xfId="0" applyFont="1" applyBorder="1"/>
    <xf numFmtId="1" fontId="10" fillId="5" borderId="6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1" fontId="4" fillId="0" borderId="5" xfId="0" applyNumberFormat="1" applyFont="1" applyBorder="1" applyAlignment="1">
      <alignment horizontal="left"/>
    </xf>
    <xf numFmtId="1" fontId="7" fillId="0" borderId="5" xfId="0" applyNumberFormat="1" applyFont="1" applyBorder="1" applyAlignment="1">
      <alignment horizontal="left"/>
    </xf>
    <xf numFmtId="1" fontId="8" fillId="0" borderId="5" xfId="0" applyNumberFormat="1" applyFont="1" applyBorder="1" applyAlignment="1">
      <alignment horizontal="left"/>
    </xf>
    <xf numFmtId="1" fontId="6" fillId="0" borderId="5" xfId="0" applyNumberFormat="1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1" fontId="6" fillId="0" borderId="8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0" fontId="4" fillId="0" borderId="2" xfId="0" applyFont="1" applyBorder="1"/>
    <xf numFmtId="0" fontId="4" fillId="0" borderId="15" xfId="0" applyFont="1" applyBorder="1"/>
    <xf numFmtId="0" fontId="0" fillId="0" borderId="5" xfId="0" applyBorder="1"/>
    <xf numFmtId="0" fontId="4" fillId="0" borderId="16" xfId="0" applyFont="1" applyBorder="1"/>
    <xf numFmtId="0" fontId="4" fillId="3" borderId="8" xfId="0" applyFont="1" applyFill="1" applyBorder="1" applyAlignment="1">
      <alignment horizontal="center"/>
    </xf>
    <xf numFmtId="0" fontId="17" fillId="0" borderId="8" xfId="0" applyFont="1" applyBorder="1"/>
    <xf numFmtId="0" fontId="12" fillId="0" borderId="8" xfId="0" applyFont="1" applyBorder="1" applyAlignment="1">
      <alignment horizontal="center"/>
    </xf>
    <xf numFmtId="0" fontId="2" fillId="2" borderId="5" xfId="0" applyFont="1" applyFill="1" applyBorder="1" applyAlignment="1">
      <alignment textRotation="90" wrapText="1"/>
    </xf>
    <xf numFmtId="0" fontId="2" fillId="3" borderId="5" xfId="0" applyFont="1" applyFill="1" applyBorder="1" applyAlignment="1">
      <alignment textRotation="90" wrapText="1"/>
    </xf>
    <xf numFmtId="0" fontId="11" fillId="2" borderId="17" xfId="0" applyFont="1" applyFill="1" applyBorder="1" applyAlignment="1">
      <alignment horizontal="left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/>
    <xf numFmtId="1" fontId="10" fillId="3" borderId="9" xfId="0" applyNumberFormat="1" applyFont="1" applyFill="1" applyBorder="1" applyAlignment="1">
      <alignment horizontal="center"/>
    </xf>
  </cellXfs>
  <cellStyles count="2">
    <cellStyle name="Normal" xfId="0" builtinId="0"/>
    <cellStyle name="Normal 5" xfId="1" xr:uid="{43828852-3FE6-430A-9521-DF6821F4DEE4}"/>
  </cellStyles>
  <dxfs count="19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0" formatCode="General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0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E91657-A650-4905-B69B-BB7FE4DBD890}" name="racers" displayName="racers" ref="A1:AA103" totalsRowShown="0" headerRowDxfId="194" dataDxfId="192" headerRowBorderDxfId="193" tableBorderDxfId="191" totalsRowBorderDxfId="190">
  <autoFilter ref="A1:AA103" xr:uid="{E6E91657-A650-4905-B69B-BB7FE4DBD890}"/>
  <sortState xmlns:xlrd2="http://schemas.microsoft.com/office/spreadsheetml/2017/richdata2" ref="A2:AA103">
    <sortCondition descending="1" ref="E1:E103"/>
  </sortState>
  <tableColumns count="27">
    <tableColumn id="2" xr3:uid="{A9F2857C-F7C8-464C-91F3-060F49BE55EF}" name="Rank" dataDxfId="189"/>
    <tableColumn id="3" xr3:uid="{FD0C1197-1997-43D7-8EBF-0C89535BF486}" name="Last Name" dataDxfId="188"/>
    <tableColumn id="4" xr3:uid="{39B2D068-5E19-4F3D-9500-CC9CDB98D502}" name="First Name" dataDxfId="187"/>
    <tableColumn id="5" xr3:uid="{D8C425BF-FDCD-453B-B2DA-CFD31D8156C7}" name="Club/Team" dataDxfId="186"/>
    <tableColumn id="7" xr3:uid="{F4F2905B-BEC0-427A-AE09-F3B420AEF6C7}" name="2025 ARC Series Points" dataDxfId="185">
      <calculatedColumnFormula>SUM(F2,G2,H2)</calculatedColumnFormula>
    </tableColumn>
    <tableColumn id="15" xr3:uid="{B5AA8E3D-7F04-4DE9-85E4-CF7E59CE28FC}" name="2025 Mass Start Points" dataDxfId="184">
      <calculatedColumnFormula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calculatedColumnFormula>
    </tableColumn>
    <tableColumn id="16" xr3:uid="{05E2235B-EE3D-4475-8857-B904A083BBCB}" name="2025 ITT Points" dataDxfId="183">
      <calculatedColumnFormula>SUM(racers[[#This Row],[Tour de Bowness - Hill Climb (B)]]+racers[[#This Row],[CABC ITT Provincial Championships (A)]])</calculatedColumnFormula>
    </tableColumn>
    <tableColumn id="18" xr3:uid="{5CA25680-0FC0-48D8-9001-6664381FBF2A}" name="2025 GC/Omnium Points" dataDxfId="182">
      <calculatedColumnFormula>SUM(racers[[#This Row],[Tour de Bowness - Omnium (B)]]+racers[[#This Row],[RMCC - Omnium (B)]])</calculatedColumnFormula>
    </tableColumn>
    <tableColumn id="8" xr3:uid="{C8A0C189-1D86-4F20-B247-20B67111DD48}" name="Hay City Road Race (B)" dataDxfId="181"/>
    <tableColumn id="9" xr3:uid="{18648AD3-EA8D-4412-9F0E-F83BE83EEF96}" name="RMCC - Criterium (B)" dataDxfId="180"/>
    <tableColumn id="20" xr3:uid="{767F2805-F214-4C01-B067-5E22B257902B}" name="Stieda Stage Race - Road Race (B)" dataDxfId="179"/>
    <tableColumn id="10" xr3:uid="{ACBDA5C5-872D-4E69-ABEA-57F668EF6320}" name="Stieda Stage Race - Criterium (B)" dataDxfId="178"/>
    <tableColumn id="24" xr3:uid="{E81DA383-8B73-4EA6-A865-4D4D72C725B6}" name="Pigeon Lake Road Race (B)" dataDxfId="177"/>
    <tableColumn id="25" xr3:uid="{E87D0B88-692F-4D07-93DA-A29C6009B1E9}" name="Velocity - Criterium (B)" dataDxfId="176"/>
    <tableColumn id="11" xr3:uid="{3D866602-AF57-4F79-9CF3-4C771D32CC5F}" name="RMCC - Omnium (B)" dataDxfId="175"/>
    <tableColumn id="28" xr3:uid="{34361B19-15B8-4514-8987-85EC42727543}" name="iGregari Provincials Masters Crit (A)" dataDxfId="174"/>
    <tableColumn id="30" xr3:uid="{8EAC6804-9725-45F6-95E6-9DEBFC833F44}" name="igregari  Crit (B)" dataDxfId="173"/>
    <tableColumn id="6" xr3:uid="{BF9C9BCA-3703-4EC4-A512-656AEE696E94}" name="Canada Day Crit (B)" dataDxfId="172"/>
    <tableColumn id="21" xr3:uid="{06957E90-5FCD-478F-8994-CB8A605DBF34}" name="Stampede Road Race (A)" dataDxfId="171"/>
    <tableColumn id="32" xr3:uid="{4EAF551D-CD38-4DF6-B2E8-29133C7762A1}" name="Stampede Road Race (b)" dataDxfId="170"/>
    <tableColumn id="33" xr3:uid="{1C199AC3-B2F6-4ECB-8FD4-A25A6E8D3AB7}" name="Peloton Crit Provincials (A)" dataDxfId="169"/>
    <tableColumn id="1" xr3:uid="{E061186E-59E4-40FC-8757-0A067FE542DC}" name="Peloton Points Crit (B)" dataDxfId="168"/>
    <tableColumn id="35" xr3:uid="{6BE0576B-BC18-41A8-A7FB-4034D122D181}" name="Tour de Bowness - Road Race (A)" dataDxfId="167"/>
    <tableColumn id="36" xr3:uid="{DC1290D8-4FB5-46CF-A44A-76F0210B9127}" name="Tour de Bowness - Hill Climb (B)" dataDxfId="166"/>
    <tableColumn id="37" xr3:uid="{E15DE277-47A6-46A2-9F33-0895DFBA100F}" name="Tour de Bowness - Criterium (B)" dataDxfId="165"/>
    <tableColumn id="53" xr3:uid="{0DB7F537-E585-41FD-8383-EE5661B5F693}" name="Tour de Bowness - Omnium (B)" dataDxfId="164"/>
    <tableColumn id="39" xr3:uid="{7767F7A0-B94B-4B70-AAFF-32741B70C338}" name="CABC ITT Provincial Championships (A)" dataDxfId="16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E3C63E-9D78-42DB-A7AC-368FD6C5173B}" name="racers4" displayName="racers4" ref="A1:AB63" totalsRowShown="0" headerRowDxfId="162" dataDxfId="160" headerRowBorderDxfId="161" tableBorderDxfId="159" totalsRowBorderDxfId="158">
  <autoFilter ref="A1:AB63" xr:uid="{F7E3C63E-9D78-42DB-A7AC-368FD6C5173B}"/>
  <sortState xmlns:xlrd2="http://schemas.microsoft.com/office/spreadsheetml/2017/richdata2" ref="A2:AB63">
    <sortCondition descending="1" ref="F1:F63"/>
  </sortState>
  <tableColumns count="28">
    <tableColumn id="1" xr3:uid="{AD319058-63D6-4D0C-B6F3-97D8485A2566}" name="Rank" dataDxfId="157"/>
    <tableColumn id="2" xr3:uid="{26CA5E87-ECDC-4852-BFCA-A6923A7894CF}" name="Sub-Cat" dataDxfId="156"/>
    <tableColumn id="3" xr3:uid="{65FA52B6-56BB-4CFB-8C17-FBC71449EFAE}" name="Last Name" dataDxfId="155"/>
    <tableColumn id="4" xr3:uid="{E000E07A-6BB7-438C-A941-ACD2967FB67B}" name="First Name" dataDxfId="154"/>
    <tableColumn id="5" xr3:uid="{A2DE9737-0F37-4116-A1E4-83789ABB886D}" name="Club/Team" dataDxfId="153"/>
    <tableColumn id="7" xr3:uid="{F3FAC44A-B8C9-4F45-A2BE-33B6EA3F5CF4}" name="2025 ARC Series Points" dataDxfId="152">
      <calculatedColumnFormula>SUM(G2,H2,I2)</calculatedColumnFormula>
    </tableColumn>
    <tableColumn id="10" xr3:uid="{FE70EB4C-BF00-40CF-85AB-31D1F386587D}" name="2025 Mass Start Points" dataDxfId="151">
      <calculatedColumnFormula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calculatedColumnFormula>
    </tableColumn>
    <tableColumn id="9" xr3:uid="{AA25FE4E-56CE-45A1-B13E-2DD301B24461}" name="2025 ITT Points" dataDxfId="150">
      <calculatedColumnFormula>racers4[[#This Row],[Tour de Bowness - Hill Climb (B)]]+racers4[[#This Row],[CABC ITT Provincial Championships (A)]]</calculatedColumnFormula>
    </tableColumn>
    <tableColumn id="8" xr3:uid="{8B7EF469-0F80-4A70-8194-A908C7141027}" name="2025 GC/Omnium Points" dataDxfId="149">
      <calculatedColumnFormula>SUM(racers4[[#This Row],[Tour de Bowness - Omnium (B)]]+racers4[[#This Row],[RMCC - Omnium (B)]])</calculatedColumnFormula>
    </tableColumn>
    <tableColumn id="19" xr3:uid="{7682604A-9B69-4697-87C5-A6E51AC86339}" name="Hay City Road Race (B)" dataDxfId="148"/>
    <tableColumn id="20" xr3:uid="{6C2A0A71-65ED-47B9-AFA8-5FEFBF60E580}" name="RMCC - Criterium (B)" dataDxfId="147"/>
    <tableColumn id="21" xr3:uid="{AE872322-7827-4B1E-B300-834962DE3B41}" name="Stieda Stage Race - Road Race (B)" dataDxfId="146"/>
    <tableColumn id="22" xr3:uid="{600DA411-FFAC-481D-BE33-5AAB1E5A00A7}" name="Stieda Stage Race - Criterium (B)" dataDxfId="145"/>
    <tableColumn id="11" xr3:uid="{BBDCE689-8885-4A09-8CD5-11B61C7170E8}" name="Pigeon Lake Road Race (B)" dataDxfId="144"/>
    <tableColumn id="24" xr3:uid="{AAA65912-435F-4B63-8F31-2FD878000C4B}" name="Velocity - Criterium (B)" dataDxfId="143"/>
    <tableColumn id="13" xr3:uid="{751F7151-C539-4D3D-AF96-DDC5D56A8A14}" name="RMCC - Omnium (B)" dataDxfId="142"/>
    <tableColumn id="36" xr3:uid="{25757358-9477-46E4-BF44-F7C255312FF0}" name="iGregari Provincials Masters Crit (A)" dataDxfId="141"/>
    <tableColumn id="32" xr3:uid="{D4EA186A-0AB8-492F-BA30-76F54B5B1A6B}" name="igregari  Crit (B)" dataDxfId="140"/>
    <tableColumn id="6" xr3:uid="{7B607189-31EC-4056-B072-CE2733F3CDB7}" name="Canada Day Crit (B)" dataDxfId="139"/>
    <tableColumn id="28" xr3:uid="{FAE15BB2-5D00-4B3F-B124-4AFB3AC3205E}" name="Stampede Road Race (A)" dataDxfId="138"/>
    <tableColumn id="29" xr3:uid="{F4C749A3-0700-478B-BF70-419074286143}" name="Stampede Road Race (b)" dataDxfId="137"/>
    <tableColumn id="30" xr3:uid="{D907C6DA-DAFD-4364-A216-7D4409D6BAF5}" name="Peloton Crit Provincials (A)" dataDxfId="136"/>
    <tableColumn id="23" xr3:uid="{3F7C67E7-4C3C-4865-BFD0-7E2BE83357C4}" name="Peloton Points Crit (B)" dataDxfId="135"/>
    <tableColumn id="26" xr3:uid="{2D5CEB3F-56D8-45B8-8D18-DF2A823EAE30}" name="Tour de Bowness - Road Race (A)" dataDxfId="134"/>
    <tableColumn id="25" xr3:uid="{C01A57E2-1B95-4F6B-9784-31DB65C08A3C}" name="Tour de Bowness - Hill Climb (B)" dataDxfId="133"/>
    <tableColumn id="31" xr3:uid="{804BBBBB-5F0B-4202-8BA6-35682329C121}" name="Tour de Bowness - Criterium (B)" dataDxfId="132"/>
    <tableColumn id="33" xr3:uid="{22507248-72A7-49D8-882B-8F1E6973CB4C}" name="Tour de Bowness - Omnium (B)" dataDxfId="131"/>
    <tableColumn id="12" xr3:uid="{21E61E5A-3323-40E7-A5F6-36E40969BF0E}" name="CABC ITT Provincial Championships (A)" dataDxfId="13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D85D80-5B77-4582-9690-46DFEA858803}" name="racers8" displayName="racers8" ref="A1:AG104" totalsRowShown="0" headerRowDxfId="129" dataDxfId="127" headerRowBorderDxfId="128" tableBorderDxfId="126">
  <autoFilter ref="A1:AG104" xr:uid="{FAD85D80-5B77-4582-9690-46DFEA858803}"/>
  <sortState xmlns:xlrd2="http://schemas.microsoft.com/office/spreadsheetml/2017/richdata2" ref="A2:AG104">
    <sortCondition descending="1" ref="E1:E104"/>
  </sortState>
  <tableColumns count="33">
    <tableColumn id="2" xr3:uid="{E8DE896A-4F04-4AAE-9D34-4F97F386EE6F}" name="Rank" dataDxfId="125"/>
    <tableColumn id="3" xr3:uid="{92B71B1D-6276-4EAE-BCE8-A36B6C5F70AF}" name="Last Name" dataDxfId="124"/>
    <tableColumn id="4" xr3:uid="{FCA25D64-BC81-4A12-BAF7-1B1542572942}" name="First Name" dataDxfId="123"/>
    <tableColumn id="5" xr3:uid="{DAC0FB3F-7799-4044-A845-34A38B9E0090}" name="Club/Team" dataDxfId="122"/>
    <tableColumn id="7" xr3:uid="{A7C0C691-3821-4CE6-9A93-4FDB4C245AC1}" name="2025 ARC Series Points" dataDxfId="121">
      <calculatedColumnFormula>SUM(L2,M2,N2)</calculatedColumnFormula>
    </tableColumn>
    <tableColumn id="8" xr3:uid="{172A0711-45E1-4958-9E98-2BCCFCC4F355}" name="Total Upgrade Points" dataDxfId="120">
      <calculatedColumnFormula>SUM(G2,H2,J2,L2)</calculatedColumnFormula>
    </tableColumn>
    <tableColumn id="1" xr3:uid="{CD4BDE59-48A0-41F6-A8CA-3E0D43C87AC1}" name="Time Trial Upgrade Points" dataDxfId="119">
      <calculatedColumnFormula>+IF(SUM(I2,K2,M2)&gt;20,20,SUM(I2,K2,M2))</calculatedColumnFormula>
    </tableColumn>
    <tableColumn id="11" xr3:uid="{C295AB7E-4689-43B9-960F-03868A00EE9C}" name="2024 Mass Start Upgrade Points" dataDxfId="118"/>
    <tableColumn id="12" xr3:uid="{8F86B2CF-39D5-49C9-AC21-F5DACC0CDB20}" name="2024 ITT Points" dataDxfId="117"/>
    <tableColumn id="13" xr3:uid="{63EF669E-0139-4694-AD7C-CAC189777DFE}" name="2025 Out of Province Mass Start Upgrade Points" dataDxfId="116"/>
    <tableColumn id="14" xr3:uid="{9312D502-62DF-4E90-9712-3F15A85B4C80}" name="2025 Out of Province ITT Upgrade Points" dataDxfId="115"/>
    <tableColumn id="15" xr3:uid="{A2DBE485-FC27-4FB4-87EE-53BC4B282B5E}" name="2025 Mass Start Points" dataDxfId="114">
      <calculatedColumnFormula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calculatedColumnFormula>
    </tableColumn>
    <tableColumn id="16" xr3:uid="{6DB298F5-12D6-4004-8A9E-D1CC426600C9}" name="2025 ITT Points2" dataDxfId="113">
      <calculatedColumnFormula>racers8[[#This Row],[Tour de Bowness - Hill Climb (B)]]+racers8[[#This Row],[CABC ITT Provincial Championships (A)]]</calculatedColumnFormula>
    </tableColumn>
    <tableColumn id="18" xr3:uid="{EC36CE72-B2A5-43AA-897F-0FD25B2EC83F}" name="2024 GC/Omnium Points" dataDxfId="112">
      <calculatedColumnFormula>SUM(racers8[[#This Row],[Tour de Bowness - Omnium (B)]]+racers8[[#This Row],[RMCC - Omnium (B)]])</calculatedColumnFormula>
    </tableColumn>
    <tableColumn id="19" xr3:uid="{E7700274-F224-4874-B8FE-B062BDAE50FA}" name="Hay City Road Race (B)" dataDxfId="111"/>
    <tableColumn id="20" xr3:uid="{A68A6339-5762-4645-B450-0A85D2134F36}" name="RMCC - Criterium (B)" dataDxfId="110"/>
    <tableColumn id="21" xr3:uid="{411BF933-343D-4A6F-AB29-1304AA9414D1}" name="Stieda Stage Race - Road Race (B)" dataDxfId="109"/>
    <tableColumn id="22" xr3:uid="{FC3BF8B7-6B56-40BB-AACD-1173C394577D}" name="Stieda Stage Race - Criterium (B)" dataDxfId="108"/>
    <tableColumn id="9" xr3:uid="{99ABDF0D-446E-49A6-8928-E6F2512BA8FD}" name="Pigeon Lake Road Race (B)" dataDxfId="107"/>
    <tableColumn id="23" xr3:uid="{D719C32B-06AB-414E-AAD3-1A1B01B3624C}" name="Velocity - Criterium (B)" dataDxfId="106"/>
    <tableColumn id="17" xr3:uid="{6F4DA986-BC74-40E6-983A-C29A6C065F7F}" name="RMCC - Omnium (B)" dataDxfId="105"/>
    <tableColumn id="45" xr3:uid="{DBC6387F-BAA7-4BB5-90EE-487F036A7B08}" name="iGregari Provincials Masters Crit (A)" dataDxfId="104"/>
    <tableColumn id="46" xr3:uid="{89E5B039-3EEE-42E7-A39B-76ED48DFFF52}" name="igregari  Crit (B)" dataDxfId="103"/>
    <tableColumn id="6" xr3:uid="{D650738C-14A1-48E6-B6CF-D2DA306A60B4}" name="Canada Day Crit (B)" dataDxfId="102"/>
    <tableColumn id="25" xr3:uid="{41F4DAD9-70B8-4CEE-B4D2-CAE332596B55}" name="Stampede Road Race (A)" dataDxfId="101"/>
    <tableColumn id="26" xr3:uid="{2DF9650B-7833-4393-A1F6-AE2BB7F51CD5}" name="Stampede Road Race (b)" dataDxfId="100"/>
    <tableColumn id="27" xr3:uid="{E6380B38-2573-4A85-9F9E-FFBC2C69FAEC}" name="Peloton Crit Provincials (A)" dataDxfId="99"/>
    <tableColumn id="28" xr3:uid="{9027B0B2-92A5-46C3-99C1-C35F1430D5D9}" name="Peloton Points Crit (B)" dataDxfId="98"/>
    <tableColumn id="29" xr3:uid="{A0FE7785-6C16-46F2-AA87-A05A4E03A9DD}" name="Tour de Bowness - Road Race (A)" dataDxfId="97"/>
    <tableColumn id="30" xr3:uid="{0C9DC3BB-D4C8-4E3C-93F4-61FE1A9DAEDB}" name="Tour de Bowness - Hill Climb (B)" dataDxfId="96"/>
    <tableColumn id="31" xr3:uid="{B2F77BE7-F87D-4E17-A68C-636A1CB5B601}" name="Tour de Bowness - Criterium (B)" dataDxfId="95"/>
    <tableColumn id="32" xr3:uid="{778B357E-F658-4D29-8586-088AD8980A4D}" name="Tour de Bowness - Omnium (B)" dataDxfId="94"/>
    <tableColumn id="10" xr3:uid="{A81D5454-C44D-49F7-AF90-E935D0285F0D}" name="CABC ITT Provincial Championships (A)" dataDxfId="93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E3A117-5A3F-44CB-AB03-647E6270145C}" name="racers7" displayName="racers7" ref="A1:AH131" totalsRowShown="0" headerRowDxfId="92" dataDxfId="90" headerRowBorderDxfId="91" tableBorderDxfId="89" totalsRowBorderDxfId="88">
  <autoFilter ref="A1:AH131" xr:uid="{31E3A117-5A3F-44CB-AB03-647E6270145C}"/>
  <sortState xmlns:xlrd2="http://schemas.microsoft.com/office/spreadsheetml/2017/richdata2" ref="A2:AH131">
    <sortCondition descending="1" ref="E1:E131"/>
  </sortState>
  <tableColumns count="34">
    <tableColumn id="1" xr3:uid="{4CDD7CAF-09D5-415B-9773-7E2B6573D77A}" name="Rank" dataDxfId="87"/>
    <tableColumn id="3" xr3:uid="{77AF151D-CA09-474C-A535-3F7F339E98E2}" name="Last Name" dataDxfId="86"/>
    <tableColumn id="4" xr3:uid="{7F6574E1-8218-4727-AC75-0B8CC8DC6BEA}" name="First Name" dataDxfId="85"/>
    <tableColumn id="5" xr3:uid="{98117F75-DA44-4F52-88A5-32454DA9A30D}" name="Club/Team" dataDxfId="84"/>
    <tableColumn id="7" xr3:uid="{88029E3E-5000-4232-AF46-E732BC5DF551}" name="2025 ARC Series Points" dataDxfId="83">
      <calculatedColumnFormula>SUM(M2,N2,O2)</calculatedColumnFormula>
    </tableColumn>
    <tableColumn id="8" xr3:uid="{07942379-8D68-4CD6-BF1C-336750A63889}" name="Total Upgrade Points" dataDxfId="82">
      <calculatedColumnFormula>SUM(G2,H2,I2,K2,M2)</calculatedColumnFormula>
    </tableColumn>
    <tableColumn id="2" xr3:uid="{3B18B998-610C-41D3-8263-E77FE553FCDB}" name="Time Trial Upgrade Points" dataDxfId="81">
      <calculatedColumnFormula>+IF(SUM(J2,L2,N2)&gt;20,20,SUM(J2,L2,N2))</calculatedColumnFormula>
    </tableColumn>
    <tableColumn id="10" xr3:uid="{24389444-24B8-4138-962D-5C71E0322606}" name="2024/25 Learn to Race Points" dataDxfId="80"/>
    <tableColumn id="11" xr3:uid="{02B702CC-FFBC-4025-B197-4D9C95EF626D}" name="2024 Mass Start Upgrade Points" dataDxfId="79"/>
    <tableColumn id="12" xr3:uid="{B667EFD5-A8A2-44C1-9374-F8D0346FB31A}" name="2024 ITT Points" dataDxfId="78"/>
    <tableColumn id="13" xr3:uid="{7CB4A27A-1497-48B2-BD99-336B174F7A30}" name="2025 Out of Province Mass Start Upgrade Points" dataDxfId="77"/>
    <tableColumn id="14" xr3:uid="{2547BC13-0D72-4813-9585-DF3829DF7F42}" name="2025 Out of Province ITT Upgrade Points" dataDxfId="76"/>
    <tableColumn id="15" xr3:uid="{5A69CBEE-9706-4761-BA0A-C449C93B853C}" name="2024 Mass Start Points" dataDxfId="75">
      <calculatedColumnFormula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calculatedColumnFormula>
    </tableColumn>
    <tableColumn id="16" xr3:uid="{ABF3B73D-D1DB-4EBB-A8CA-B3985755DBC0}" name="202 ITT Points" dataDxfId="74">
      <calculatedColumnFormula>racers7[[#This Row],[Tour de Bowness - Hill Climb (B)]]+racers7[[#This Row],[CABC ITT Provincial Championships (A)]]+racers7[[#This Row],[Stampede ITT (b)]]</calculatedColumnFormula>
    </tableColumn>
    <tableColumn id="18" xr3:uid="{A27294D9-00A3-4177-88FB-D7C7EC1E5BB8}" name="202 GC/Omnium Points" dataDxfId="73">
      <calculatedColumnFormula>racers7[[#This Row],[RMCC - Omnium (B)]]+racers7[[#This Row],[Tour de Bowness - Omnium (B)]]</calculatedColumnFormula>
    </tableColumn>
    <tableColumn id="19" xr3:uid="{0DAF3552-9C8F-4275-9A24-87F9BA7A13AD}" name="Hay City Road Race (B)" dataDxfId="72"/>
    <tableColumn id="20" xr3:uid="{EEAAED95-C004-4311-8FD4-C1BDD1AEE3F2}" name="RMCC - Criterium (B)" dataDxfId="71"/>
    <tableColumn id="21" xr3:uid="{09599F7C-0394-41BB-B31E-F57F6713279A}" name="Stieda Stage Race - Road Race (B)" dataDxfId="70"/>
    <tableColumn id="22" xr3:uid="{92BE76F3-A823-497E-88FD-D422C5492F8F}" name="Stieda Stage Race - Criterium (B)" dataDxfId="69"/>
    <tableColumn id="17" xr3:uid="{4F49F345-93E0-4DEC-AF57-540CC5432CA3}" name="Pigeon Lake Road Race (B)" dataDxfId="68"/>
    <tableColumn id="23" xr3:uid="{2EB4180E-20A0-4D41-B079-3FF3B1FA8983}" name="Velocity - Criterium (B)" dataDxfId="67"/>
    <tableColumn id="24" xr3:uid="{9D2726F1-1C1E-472A-BE27-29CC4EF727CE}" name="RMCC - Omnium (B)" dataDxfId="66"/>
    <tableColumn id="46" xr3:uid="{E1F15D83-4321-4E13-BDA5-2E31BE615407}" name="iGregari Provincials Masters Crit (A)" dataDxfId="65"/>
    <tableColumn id="45" xr3:uid="{B90EA52E-452D-41AA-A5BA-B6F37EBE3050}" name="igregari  Crit (B)" dataDxfId="64"/>
    <tableColumn id="6" xr3:uid="{DABD2A02-6631-4EF8-A194-360D89FCD01A}" name="Canada Day Crit (B)" dataDxfId="63"/>
    <tableColumn id="25" xr3:uid="{1096616D-2147-484B-BF10-5B7DF96D136C}" name="Stampede Road Race (A)" dataDxfId="62"/>
    <tableColumn id="26" xr3:uid="{4477B2C0-5811-4AFE-BE87-1BF8E0F2E630}" name="Stampede ITT (b)" dataDxfId="61"/>
    <tableColumn id="34" xr3:uid="{36D6EF9D-22DF-4F64-8E18-B773B3085A42}" name="Peloton Crit Provincials (A)" dataDxfId="60"/>
    <tableColumn id="33" xr3:uid="{4B4929B0-1A17-4D96-A2E9-6F20831AF125}" name="Peloton Points Crit (B)" dataDxfId="59"/>
    <tableColumn id="27" xr3:uid="{3E812D2E-45EB-492B-A60A-C008AFA6705C}" name="Tour de Bowness - Road Race (A)" dataDxfId="58"/>
    <tableColumn id="28" xr3:uid="{A0EAF730-BF47-4603-A3BB-28469675EEFD}" name="Tour de Bowness - Hill Climb (B)" dataDxfId="57"/>
    <tableColumn id="29" xr3:uid="{4D018D7B-D1F7-421D-8D68-01AFC086F6BD}" name="Tour de Bowness - Criterium (B)" dataDxfId="56"/>
    <tableColumn id="30" xr3:uid="{AD881204-E466-49A5-9B73-0E9CC2579883}" name="Tour de Bowness - Omnium (B)" dataDxfId="55"/>
    <tableColumn id="31" xr3:uid="{2559D2BD-2096-464F-8A78-2F54277B2BD9}" name="CABC ITT Provincial Championships (A)" dataDxfId="54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054B46-7648-454A-98B9-59639E61159A}" name="racers43" displayName="racers43" ref="A1:AJ91" totalsRowShown="0" headerRowDxfId="53" dataDxfId="51" headerRowBorderDxfId="52" tableBorderDxfId="50">
  <autoFilter ref="A1:AJ91" xr:uid="{3D054B46-7648-454A-98B9-59639E61159A}"/>
  <sortState xmlns:xlrd2="http://schemas.microsoft.com/office/spreadsheetml/2017/richdata2" ref="A2:AJ91">
    <sortCondition ref="B1:B91"/>
  </sortState>
  <tableColumns count="36">
    <tableColumn id="1" xr3:uid="{32E295FC-858D-4B8E-AEC8-4E3BBF5F093C}" name="Rank" dataDxfId="49"/>
    <tableColumn id="3" xr3:uid="{8723BBE9-F7A1-4BDB-B978-07AD21043919}" name="Last Name" dataDxfId="48"/>
    <tableColumn id="4" xr3:uid="{73B82E71-C150-4447-9AD6-5ECE77930CA8}" name="First Name" dataDxfId="47"/>
    <tableColumn id="5" xr3:uid="{A949167C-D8CA-492F-B87A-6777994EBFDD}" name="Club/Team" dataDxfId="46"/>
    <tableColumn id="7" xr3:uid="{F43C76A9-276C-44FD-9A5E-C88B1EFC9836}" name="2025 ARC Series Points" dataDxfId="45">
      <calculatedColumnFormula>SUM(M2,N2,O2)</calculatedColumnFormula>
    </tableColumn>
    <tableColumn id="8" xr3:uid="{37DD0960-15B7-4AC2-B5E6-D2B545763905}" name="Total Upgrade Points" dataDxfId="44">
      <calculatedColumnFormula>SUM(G2,H2,I2,K2,M2)</calculatedColumnFormula>
    </tableColumn>
    <tableColumn id="6" xr3:uid="{0549969B-C60B-43D4-9B12-6B11FCE80682}" name="Time Trial Upgrade Points" dataDxfId="43">
      <calculatedColumnFormula>+IF(SUM(J2,L2,N2)&gt;20,20,SUM(J2,L2,N2))</calculatedColumnFormula>
    </tableColumn>
    <tableColumn id="10" xr3:uid="{1E102195-E494-490F-A4B8-E95EA03D1810}" name="2024/25 Learn to Race Points" dataDxfId="42"/>
    <tableColumn id="11" xr3:uid="{1E2CB1F8-0658-4062-932C-E4237A2E1C86}" name="2024 Mass Start Upgrade Points" dataDxfId="41"/>
    <tableColumn id="12" xr3:uid="{6194553E-5676-4F71-8EB4-CC7E66509E07}" name="2024 ITT Points" dataDxfId="40"/>
    <tableColumn id="13" xr3:uid="{99694469-96C8-4F8D-A36E-B0CA4D867096}" name="2025 Out of Province Mass Start Upgrade Points" dataDxfId="39"/>
    <tableColumn id="14" xr3:uid="{3C974C7B-6782-4180-BFD3-BB929BECAE57}" name="2025 Out of Province ITT Upgrade Points" dataDxfId="38"/>
    <tableColumn id="15" xr3:uid="{581903EF-B30C-4588-8CEB-B7A41385EA7D}" name="202 Mass Start Points" dataDxfId="37">
      <calculatedColumnFormula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calculatedColumnFormula>
    </tableColumn>
    <tableColumn id="16" xr3:uid="{23E24E27-3491-4C23-AD34-C3469645B132}" name="202 ITT Points" dataDxfId="36">
      <calculatedColumnFormula>racers43[[#This Row],[Stampede ITT (b)]]+racers43[[#This Row],[Tour de Bowness - Hill Climb (B)]]+racers43[[#This Row],[CABC ITT Provincial Championships (A)]]</calculatedColumnFormula>
    </tableColumn>
    <tableColumn id="18" xr3:uid="{6D654761-54E5-474C-B9B8-D055B825E789}" name="202 GC/Omnium Points" dataDxfId="35">
      <calculatedColumnFormula>racers43[[#This Row],[Tour de Bowness - Omnium (B)]]</calculatedColumnFormula>
    </tableColumn>
    <tableColumn id="19" xr3:uid="{A350D570-92AD-4551-ADE0-34D1CDB2D7DE}" name="Hay City Road Race (B)" dataDxfId="34"/>
    <tableColumn id="20" xr3:uid="{170B820C-48BF-4386-90D5-D41576D8DC47}" name="RMCC - Criterium (B)" dataDxfId="33"/>
    <tableColumn id="21" xr3:uid="{1BF90E52-568A-4063-8281-BCEC61322CED}" name="Stieda Stage Race - Road Race (B)" dataDxfId="32"/>
    <tableColumn id="22" xr3:uid="{59BAAD0C-E76C-4112-9E8B-3805365EFD89}" name="Stieda Stage Race - Criterium (B)" dataDxfId="31"/>
    <tableColumn id="17" xr3:uid="{302B7813-D8D9-403B-B3CF-04960911CF73}" name="Pigeon Lake Road Race (B)" dataDxfId="30"/>
    <tableColumn id="24" xr3:uid="{1C3C0EFF-9EE6-4DFF-ACA6-6377D951495A}" name="Velocity - Criterium (B)" dataDxfId="29"/>
    <tableColumn id="2" xr3:uid="{213F6367-E410-4B0B-871B-6714591AD8A9}" name="RMCC - Omnium (B)" dataDxfId="28"/>
    <tableColumn id="36" xr3:uid="{67652FA6-CBEF-4707-B3E4-827DD2D03760}" name="iGregari Provincials Masters Crit (A)" dataDxfId="27"/>
    <tableColumn id="32" xr3:uid="{3163C10B-F0DE-4B2F-9A5A-3B1867E033DB}" name="igregari  Crit (B)" dataDxfId="26"/>
    <tableColumn id="28" xr3:uid="{AA1D53A6-EA6C-4483-BABE-CE37ECC785A7}" name="Canada Day Crit (B)" dataDxfId="25"/>
    <tableColumn id="29" xr3:uid="{53120CD3-83AD-4209-A7C5-6E2A04B307E9}" name="Stampede Road Race (A)" dataDxfId="24"/>
    <tableColumn id="30" xr3:uid="{5AFDB0AF-B9BF-464D-ACB6-3A99837D5062}" name="Stampede ITT (b)" dataDxfId="23"/>
    <tableColumn id="34" xr3:uid="{8258E5A9-8989-4FC5-BD4B-1CC10C8719F3}" name="Peloton Crit Provincials (A)" dataDxfId="22"/>
    <tableColumn id="27" xr3:uid="{D073E384-081E-4F11-890C-F8A21A2A24AA}" name="Peloton Points Crit (B)" dataDxfId="21"/>
    <tableColumn id="23" xr3:uid="{82665912-04B3-4C59-8DDF-560BE4B45028}" name="Tour de Bowness - Road Race (A)" dataDxfId="20"/>
    <tableColumn id="26" xr3:uid="{FA5210C5-929E-48BD-9B52-57A58A205886}" name="Tour de Bowness - Hill Climb (B)" dataDxfId="19"/>
    <tableColumn id="25" xr3:uid="{DA009919-49A6-43EA-8869-EAF9271A3C30}" name="Tour de Bowness - Criterium (B)" dataDxfId="18"/>
    <tableColumn id="31" xr3:uid="{E05C7FF3-8010-4A97-9C7A-0CE4929C2B2A}" name="Tour de Bowness - Omnium (B)" dataDxfId="17"/>
    <tableColumn id="33" xr3:uid="{ED423CF6-07A3-4526-AE4A-F215E5411BAF}" name="CABC ITT Provincial Championships (A)" dataDxfId="16"/>
    <tableColumn id="35" xr3:uid="{7D284512-DE62-483F-AC5B-CD51DD42B74D}" name="Column1" dataDxfId="15"/>
    <tableColumn id="9" xr3:uid="{3124D05C-3FEC-47AA-BB0A-9C6CB492CA85}" name="Column2" dataDxfId="14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1233EF-5036-48D6-8138-E542E91BB688}" name="TeamNames2" displayName="TeamNames2" ref="A1:A84" totalsRowShown="0" headerRowDxfId="13" dataDxfId="11" headerRowBorderDxfId="12" tableBorderDxfId="10" totalsRowBorderDxfId="9">
  <autoFilter ref="A1:A84" xr:uid="{F61233EF-5036-48D6-8138-E542E91BB688}"/>
  <sortState xmlns:xlrd2="http://schemas.microsoft.com/office/spreadsheetml/2017/richdata2" ref="A2:A84">
    <sortCondition ref="A1:A84"/>
  </sortState>
  <tableColumns count="1">
    <tableColumn id="1" xr3:uid="{8AAE5B4C-DF28-4A1B-9AE8-FE67A7F247DF}" name="Team Names" dataDxfId="8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mailto:W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3"/>
  <sheetViews>
    <sheetView workbookViewId="0">
      <pane ySplit="1" topLeftCell="A2" activePane="bottomLeft" state="frozen"/>
      <selection pane="bottomLeft" activeCell="D12" sqref="D12"/>
    </sheetView>
  </sheetViews>
  <sheetFormatPr defaultColWidth="8.85546875" defaultRowHeight="15" x14ac:dyDescent="0.25"/>
  <cols>
    <col min="1" max="1" width="9" style="90" customWidth="1"/>
    <col min="2" max="2" width="17.5703125" style="90" customWidth="1"/>
    <col min="3" max="3" width="16.7109375" style="90" customWidth="1"/>
    <col min="4" max="4" width="29" style="90" customWidth="1"/>
    <col min="5" max="5" width="7.85546875" style="90" bestFit="1" customWidth="1"/>
    <col min="6" max="6" width="7.85546875" style="110" customWidth="1"/>
    <col min="7" max="7" width="7.85546875" style="111" customWidth="1"/>
    <col min="8" max="8" width="7.85546875" style="112" customWidth="1"/>
    <col min="9" max="9" width="3.7109375" style="92" customWidth="1"/>
    <col min="10" max="10" width="3.7109375" style="90" customWidth="1"/>
    <col min="11" max="11" width="3.7109375" style="91" customWidth="1"/>
    <col min="12" max="12" width="6.42578125" style="109" customWidth="1"/>
    <col min="13" max="13" width="6.42578125" style="112" customWidth="1"/>
    <col min="14" max="14" width="6.42578125" style="109" customWidth="1"/>
    <col min="15" max="15" width="6.42578125" style="109" hidden="1" customWidth="1"/>
    <col min="16" max="17" width="4" style="92" bestFit="1" customWidth="1"/>
    <col min="18" max="18" width="4" style="92" customWidth="1"/>
    <col min="19" max="21" width="4" style="92" bestFit="1" customWidth="1"/>
    <col min="22" max="22" width="3.7109375" style="109" customWidth="1"/>
    <col min="23" max="25" width="4" style="92" bestFit="1" customWidth="1"/>
    <col min="26" max="26" width="3.7109375" style="108" customWidth="1"/>
    <col min="27" max="27" width="3.7109375" style="109" customWidth="1"/>
    <col min="28" max="29" width="4" style="92" bestFit="1" customWidth="1"/>
    <col min="30" max="30" width="3.7109375" style="91" customWidth="1"/>
    <col min="31" max="32" width="3.7109375" style="92" customWidth="1"/>
    <col min="33" max="34" width="3.7109375" style="91" customWidth="1"/>
    <col min="35" max="35" width="3.7109375" style="108" customWidth="1"/>
    <col min="36" max="36" width="3.7109375" style="91" customWidth="1"/>
    <col min="37" max="38" width="3.5703125" style="108" customWidth="1"/>
    <col min="39" max="39" width="3.5703125" style="91" customWidth="1"/>
    <col min="40" max="40" width="3.5703125" style="109" bestFit="1" customWidth="1"/>
    <col min="41" max="41" width="3.5703125" style="90" customWidth="1"/>
    <col min="42" max="42" width="3.5703125" style="108" bestFit="1" customWidth="1"/>
    <col min="43" max="43" width="3.5703125" style="90" customWidth="1"/>
    <col min="44" max="44" width="3.5703125" style="91" bestFit="1" customWidth="1"/>
    <col min="45" max="45" width="8.85546875" style="92"/>
    <col min="46" max="16384" width="8.85546875" style="90"/>
  </cols>
  <sheetData>
    <row r="1" spans="1:45" ht="162" customHeight="1" thickBot="1" x14ac:dyDescent="0.3">
      <c r="A1" s="89" t="s">
        <v>0</v>
      </c>
      <c r="B1" s="2" t="s">
        <v>1</v>
      </c>
      <c r="C1" s="2" t="s">
        <v>2</v>
      </c>
      <c r="D1" s="2" t="s">
        <v>3</v>
      </c>
      <c r="E1" s="51" t="s">
        <v>867</v>
      </c>
      <c r="F1" s="51" t="s">
        <v>868</v>
      </c>
      <c r="G1" s="4" t="s">
        <v>869</v>
      </c>
      <c r="H1" s="4" t="s">
        <v>870</v>
      </c>
      <c r="I1" s="4" t="s">
        <v>7</v>
      </c>
      <c r="J1" s="5" t="s">
        <v>10</v>
      </c>
      <c r="K1" s="79" t="s">
        <v>8</v>
      </c>
      <c r="L1" s="5" t="s">
        <v>9</v>
      </c>
      <c r="M1" s="5" t="s">
        <v>705</v>
      </c>
      <c r="N1" s="5" t="s">
        <v>871</v>
      </c>
      <c r="O1" s="5" t="s">
        <v>11</v>
      </c>
      <c r="P1" s="79" t="s">
        <v>873</v>
      </c>
      <c r="Q1" s="79" t="s">
        <v>872</v>
      </c>
      <c r="R1" s="122" t="s">
        <v>840</v>
      </c>
      <c r="S1" s="5" t="s">
        <v>12</v>
      </c>
      <c r="T1" s="5" t="s">
        <v>880</v>
      </c>
      <c r="U1" s="6" t="s">
        <v>874</v>
      </c>
      <c r="V1" s="6" t="s">
        <v>13</v>
      </c>
      <c r="W1" s="5" t="s">
        <v>14</v>
      </c>
      <c r="X1" s="5" t="s">
        <v>706</v>
      </c>
      <c r="Y1" s="5" t="s">
        <v>707</v>
      </c>
      <c r="Z1" s="5" t="s">
        <v>708</v>
      </c>
      <c r="AA1" s="7" t="s">
        <v>15</v>
      </c>
      <c r="AB1" s="90"/>
      <c r="AC1" s="90"/>
      <c r="AF1" s="90"/>
      <c r="AG1" s="90"/>
      <c r="AH1" s="90"/>
      <c r="AI1" s="90"/>
      <c r="AJ1" s="90"/>
      <c r="AK1" s="90"/>
      <c r="AL1" s="90"/>
      <c r="AM1" s="90"/>
      <c r="AN1" s="90"/>
      <c r="AP1" s="90"/>
      <c r="AR1" s="90"/>
      <c r="AS1" s="90"/>
    </row>
    <row r="2" spans="1:45" ht="15.75" thickBot="1" x14ac:dyDescent="0.3">
      <c r="A2" s="93">
        <v>1</v>
      </c>
      <c r="B2" s="8" t="s">
        <v>19</v>
      </c>
      <c r="C2" s="8" t="s">
        <v>20</v>
      </c>
      <c r="D2" s="8" t="s">
        <v>777</v>
      </c>
      <c r="E2" s="95">
        <f t="shared" ref="E2:E33" si="0">SUM(F2,G2,H2)</f>
        <v>20</v>
      </c>
      <c r="F2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20</v>
      </c>
      <c r="G2" s="96">
        <f>SUM(racers[[#This Row],[Tour de Bowness - Hill Climb (B)]]+racers[[#This Row],[CABC ITT Provincial Championships (A)]])</f>
        <v>0</v>
      </c>
      <c r="H2" s="97">
        <f>SUM(racers[[#This Row],[Tour de Bowness - Omnium (B)]]+racers[[#This Row],[RMCC - Omnium (B)]])</f>
        <v>0</v>
      </c>
      <c r="I2" s="98">
        <v>20</v>
      </c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99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P2" s="90"/>
      <c r="AR2" s="90"/>
      <c r="AS2" s="90"/>
    </row>
    <row r="3" spans="1:45" ht="15.75" thickBot="1" x14ac:dyDescent="0.3">
      <c r="A3" s="93">
        <v>2</v>
      </c>
      <c r="B3" s="94" t="s">
        <v>97</v>
      </c>
      <c r="C3" s="94" t="s">
        <v>98</v>
      </c>
      <c r="D3" s="94" t="s">
        <v>67</v>
      </c>
      <c r="E3" s="94">
        <f t="shared" si="0"/>
        <v>15</v>
      </c>
      <c r="F3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15</v>
      </c>
      <c r="G3" s="96">
        <f>SUM(racers[[#This Row],[Tour de Bowness - Hill Climb (B)]]+racers[[#This Row],[CABC ITT Provincial Championships (A)]])</f>
        <v>0</v>
      </c>
      <c r="H3" s="97">
        <f>SUM(racers[[#This Row],[Tour de Bowness - Omnium (B)]]+racers[[#This Row],[RMCC - Omnium (B)]])</f>
        <v>0</v>
      </c>
      <c r="I3" s="98">
        <v>15</v>
      </c>
      <c r="J3" s="98"/>
      <c r="K3" s="98"/>
      <c r="L3" s="98"/>
      <c r="M3" s="98"/>
      <c r="N3" s="98"/>
      <c r="O3" s="63"/>
      <c r="P3" s="63"/>
      <c r="Q3" s="63"/>
      <c r="R3" s="63"/>
      <c r="S3" s="63"/>
      <c r="T3" s="63"/>
      <c r="U3" s="98"/>
      <c r="V3" s="63"/>
      <c r="W3" s="63"/>
      <c r="X3" s="63"/>
      <c r="Y3" s="63"/>
      <c r="Z3" s="63"/>
      <c r="AA3" s="99"/>
      <c r="AB3" s="90"/>
      <c r="AC3" s="90"/>
      <c r="AD3" s="90"/>
      <c r="AE3" t="s">
        <v>696</v>
      </c>
      <c r="AF3" t="s">
        <v>697</v>
      </c>
      <c r="AG3" t="s">
        <v>698</v>
      </c>
      <c r="AH3" s="90"/>
      <c r="AI3" s="90"/>
      <c r="AJ3" s="90"/>
      <c r="AK3" s="90"/>
      <c r="AL3" s="90"/>
      <c r="AM3" s="90"/>
      <c r="AN3" s="90"/>
      <c r="AP3" s="90"/>
      <c r="AR3" s="90"/>
      <c r="AS3" s="90"/>
    </row>
    <row r="4" spans="1:45" ht="15.75" thickBot="1" x14ac:dyDescent="0.3">
      <c r="A4" s="93">
        <v>3</v>
      </c>
      <c r="B4" s="8" t="s">
        <v>121</v>
      </c>
      <c r="C4" s="8" t="s">
        <v>122</v>
      </c>
      <c r="D4" s="8" t="s">
        <v>21</v>
      </c>
      <c r="E4" s="94">
        <f t="shared" si="0"/>
        <v>12</v>
      </c>
      <c r="F4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12</v>
      </c>
      <c r="G4" s="96">
        <f>SUM(racers[[#This Row],[Tour de Bowness - Hill Climb (B)]]+racers[[#This Row],[CABC ITT Provincial Championships (A)]])</f>
        <v>0</v>
      </c>
      <c r="H4" s="97">
        <f>SUM(racers[[#This Row],[Tour de Bowness - Omnium (B)]]+racers[[#This Row],[RMCC - Omnium (B)]])</f>
        <v>0</v>
      </c>
      <c r="I4" s="98">
        <v>12</v>
      </c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99"/>
      <c r="AB4" s="90"/>
      <c r="AC4" s="90"/>
      <c r="AD4" s="90"/>
      <c r="AE4">
        <v>1</v>
      </c>
      <c r="AF4">
        <v>25</v>
      </c>
      <c r="AG4">
        <v>20</v>
      </c>
      <c r="AH4" s="90"/>
      <c r="AI4" s="90"/>
      <c r="AJ4" s="90"/>
      <c r="AK4" s="90"/>
      <c r="AL4" s="90"/>
      <c r="AM4" s="90"/>
      <c r="AN4" s="90"/>
      <c r="AP4" s="90"/>
      <c r="AR4" s="90"/>
      <c r="AS4" s="90"/>
    </row>
    <row r="5" spans="1:45" ht="15.75" thickBot="1" x14ac:dyDescent="0.3">
      <c r="A5" s="93">
        <f>A4+1</f>
        <v>4</v>
      </c>
      <c r="B5" s="94" t="s">
        <v>814</v>
      </c>
      <c r="C5" s="94" t="s">
        <v>815</v>
      </c>
      <c r="D5" s="94" t="s">
        <v>964</v>
      </c>
      <c r="E5" s="94">
        <f t="shared" si="0"/>
        <v>10</v>
      </c>
      <c r="F5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10</v>
      </c>
      <c r="G5" s="96">
        <f>SUM(racers[[#This Row],[Tour de Bowness - Hill Climb (B)]]+racers[[#This Row],[CABC ITT Provincial Championships (A)]])</f>
        <v>0</v>
      </c>
      <c r="H5" s="97">
        <f>SUM(racers[[#This Row],[Tour de Bowness - Omnium (B)]]+racers[[#This Row],[RMCC - Omnium (B)]])</f>
        <v>0</v>
      </c>
      <c r="I5" s="98">
        <v>10</v>
      </c>
      <c r="J5" s="98"/>
      <c r="K5" s="98"/>
      <c r="L5" s="98"/>
      <c r="M5" s="98"/>
      <c r="N5" s="98"/>
      <c r="O5" s="63"/>
      <c r="P5" s="63"/>
      <c r="Q5" s="63"/>
      <c r="R5" s="63"/>
      <c r="S5" s="63"/>
      <c r="T5" s="63"/>
      <c r="U5" s="98"/>
      <c r="V5" s="63"/>
      <c r="W5" s="63"/>
      <c r="X5" s="63"/>
      <c r="Y5" s="63"/>
      <c r="Z5" s="63"/>
      <c r="AA5" s="99"/>
      <c r="AB5" s="90"/>
      <c r="AC5" s="90"/>
      <c r="AD5" s="90"/>
      <c r="AE5">
        <v>2</v>
      </c>
      <c r="AF5">
        <v>20</v>
      </c>
      <c r="AG5">
        <v>15</v>
      </c>
      <c r="AH5" s="90"/>
      <c r="AI5" s="90"/>
      <c r="AJ5" s="90"/>
      <c r="AK5" s="90"/>
      <c r="AL5" s="90"/>
      <c r="AM5" s="90"/>
      <c r="AN5" s="90"/>
      <c r="AP5" s="90"/>
      <c r="AR5" s="90"/>
      <c r="AS5" s="90"/>
    </row>
    <row r="6" spans="1:45" ht="15.75" thickBot="1" x14ac:dyDescent="0.3">
      <c r="A6" s="93">
        <v>5</v>
      </c>
      <c r="B6" s="94" t="s">
        <v>59</v>
      </c>
      <c r="C6" s="94" t="s">
        <v>60</v>
      </c>
      <c r="D6" s="94" t="s">
        <v>779</v>
      </c>
      <c r="E6" s="94">
        <f t="shared" si="0"/>
        <v>8</v>
      </c>
      <c r="F6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8</v>
      </c>
      <c r="G6" s="96">
        <f>SUM(racers[[#This Row],[Tour de Bowness - Hill Climb (B)]]+racers[[#This Row],[CABC ITT Provincial Championships (A)]])</f>
        <v>0</v>
      </c>
      <c r="H6" s="97">
        <f>SUM(racers[[#This Row],[Tour de Bowness - Omnium (B)]]+racers[[#This Row],[RMCC - Omnium (B)]])</f>
        <v>0</v>
      </c>
      <c r="I6" s="98">
        <v>8</v>
      </c>
      <c r="J6" s="98"/>
      <c r="K6" s="98"/>
      <c r="L6" s="98"/>
      <c r="M6" s="98"/>
      <c r="N6" s="98"/>
      <c r="O6" s="63"/>
      <c r="P6" s="63"/>
      <c r="Q6" s="63"/>
      <c r="R6" s="63"/>
      <c r="S6" s="63"/>
      <c r="T6" s="63"/>
      <c r="U6" s="98"/>
      <c r="V6" s="63"/>
      <c r="W6" s="63"/>
      <c r="X6" s="63"/>
      <c r="Y6" s="63"/>
      <c r="Z6" s="63"/>
      <c r="AA6" s="99"/>
      <c r="AB6" s="90"/>
      <c r="AC6" s="90"/>
      <c r="AD6" s="90"/>
      <c r="AE6">
        <v>3</v>
      </c>
      <c r="AF6">
        <v>15</v>
      </c>
      <c r="AG6">
        <v>12</v>
      </c>
      <c r="AH6" s="90"/>
      <c r="AI6" s="90"/>
      <c r="AJ6" s="90"/>
      <c r="AK6" s="90"/>
      <c r="AL6" s="90"/>
      <c r="AM6" s="90"/>
      <c r="AN6" s="90"/>
      <c r="AP6" s="90"/>
      <c r="AR6" s="90"/>
      <c r="AS6" s="90"/>
    </row>
    <row r="7" spans="1:45" ht="15.75" thickBot="1" x14ac:dyDescent="0.3">
      <c r="A7" s="93">
        <f>A6+1</f>
        <v>6</v>
      </c>
      <c r="B7" s="94" t="s">
        <v>39</v>
      </c>
      <c r="C7" s="94" t="s">
        <v>40</v>
      </c>
      <c r="D7" s="94" t="s">
        <v>964</v>
      </c>
      <c r="E7" s="94">
        <f t="shared" si="0"/>
        <v>6</v>
      </c>
      <c r="F7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6</v>
      </c>
      <c r="G7" s="96">
        <f>SUM(racers[[#This Row],[Tour de Bowness - Hill Climb (B)]]+racers[[#This Row],[CABC ITT Provincial Championships (A)]])</f>
        <v>0</v>
      </c>
      <c r="H7" s="97">
        <f>SUM(racers[[#This Row],[Tour de Bowness - Omnium (B)]]+racers[[#This Row],[RMCC - Omnium (B)]])</f>
        <v>0</v>
      </c>
      <c r="I7" s="98">
        <v>6</v>
      </c>
      <c r="J7" s="98"/>
      <c r="K7" s="98"/>
      <c r="L7" s="98"/>
      <c r="M7" s="98"/>
      <c r="N7" s="98"/>
      <c r="O7" s="98"/>
      <c r="P7" s="63"/>
      <c r="Q7" s="63"/>
      <c r="R7" s="63"/>
      <c r="S7" s="63"/>
      <c r="T7" s="63"/>
      <c r="U7" s="98"/>
      <c r="V7" s="63"/>
      <c r="W7" s="63"/>
      <c r="X7" s="63"/>
      <c r="Y7" s="63"/>
      <c r="Z7" s="63"/>
      <c r="AA7" s="99"/>
      <c r="AB7" s="90"/>
      <c r="AC7" s="90"/>
      <c r="AD7" s="90"/>
      <c r="AE7">
        <v>4</v>
      </c>
      <c r="AF7">
        <v>12</v>
      </c>
      <c r="AG7">
        <v>10</v>
      </c>
      <c r="AH7" s="90"/>
      <c r="AI7" s="90"/>
      <c r="AJ7" s="90"/>
      <c r="AK7" s="90"/>
      <c r="AL7" s="90"/>
      <c r="AM7" s="90"/>
      <c r="AN7" s="90"/>
      <c r="AP7" s="90"/>
      <c r="AR7" s="90"/>
      <c r="AS7" s="90"/>
    </row>
    <row r="8" spans="1:45" ht="15.75" thickBot="1" x14ac:dyDescent="0.3">
      <c r="A8" s="93">
        <v>7</v>
      </c>
      <c r="B8" s="94" t="s">
        <v>965</v>
      </c>
      <c r="C8" s="94" t="s">
        <v>375</v>
      </c>
      <c r="D8" s="94"/>
      <c r="E8" s="94">
        <f t="shared" si="0"/>
        <v>4</v>
      </c>
      <c r="F8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4</v>
      </c>
      <c r="G8" s="96">
        <f>SUM(racers[[#This Row],[Tour de Bowness - Hill Climb (B)]]+racers[[#This Row],[CABC ITT Provincial Championships (A)]])</f>
        <v>0</v>
      </c>
      <c r="H8" s="97">
        <f>SUM(racers[[#This Row],[Tour de Bowness - Omnium (B)]]+racers[[#This Row],[RMCC - Omnium (B)]])</f>
        <v>0</v>
      </c>
      <c r="I8" s="98">
        <v>4</v>
      </c>
      <c r="J8" s="98"/>
      <c r="K8" s="98"/>
      <c r="L8" s="98"/>
      <c r="M8" s="98"/>
      <c r="N8" s="98"/>
      <c r="O8" s="63"/>
      <c r="P8" s="63"/>
      <c r="Q8" s="63"/>
      <c r="R8" s="63"/>
      <c r="S8" s="63"/>
      <c r="T8" s="63"/>
      <c r="U8" s="98"/>
      <c r="V8" s="63"/>
      <c r="W8" s="63"/>
      <c r="X8" s="63"/>
      <c r="Y8" s="63"/>
      <c r="Z8" s="63"/>
      <c r="AA8" s="99"/>
      <c r="AB8" s="90"/>
      <c r="AC8" s="90"/>
      <c r="AD8" s="90"/>
      <c r="AE8">
        <v>5</v>
      </c>
      <c r="AF8">
        <v>10</v>
      </c>
      <c r="AG8">
        <v>8</v>
      </c>
      <c r="AH8" s="90"/>
      <c r="AI8" s="90"/>
      <c r="AJ8" s="90"/>
      <c r="AK8" s="90"/>
      <c r="AL8" s="90"/>
      <c r="AM8" s="90"/>
      <c r="AN8" s="90"/>
      <c r="AP8" s="90"/>
      <c r="AR8" s="90"/>
      <c r="AS8" s="90"/>
    </row>
    <row r="9" spans="1:45" ht="15.75" thickBot="1" x14ac:dyDescent="0.3">
      <c r="A9" s="93">
        <v>8</v>
      </c>
      <c r="B9" s="8" t="s">
        <v>25</v>
      </c>
      <c r="C9" s="8" t="s">
        <v>26</v>
      </c>
      <c r="D9" s="8" t="s">
        <v>27</v>
      </c>
      <c r="E9" s="94">
        <f t="shared" si="0"/>
        <v>2</v>
      </c>
      <c r="F9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</v>
      </c>
      <c r="G9" s="96">
        <f>SUM(racers[[#This Row],[Tour de Bowness - Hill Climb (B)]]+racers[[#This Row],[CABC ITT Provincial Championships (A)]])</f>
        <v>0</v>
      </c>
      <c r="H9" s="97">
        <f>SUM(racers[[#This Row],[Tour de Bowness - Omnium (B)]]+racers[[#This Row],[RMCC - Omnium (B)]])</f>
        <v>0</v>
      </c>
      <c r="I9" s="98">
        <v>2</v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99"/>
      <c r="AB9" s="90"/>
      <c r="AC9" s="90"/>
      <c r="AD9" s="90"/>
      <c r="AE9">
        <v>6</v>
      </c>
      <c r="AF9">
        <v>8</v>
      </c>
      <c r="AG9">
        <v>6</v>
      </c>
      <c r="AH9" s="90"/>
      <c r="AI9" s="90"/>
      <c r="AJ9" s="90"/>
      <c r="AK9" s="90"/>
      <c r="AL9" s="90"/>
      <c r="AM9" s="90"/>
      <c r="AN9" s="90"/>
      <c r="AP9" s="90"/>
      <c r="AR9" s="90"/>
      <c r="AS9" s="90"/>
    </row>
    <row r="10" spans="1:45" ht="15.75" thickBot="1" x14ac:dyDescent="0.3">
      <c r="A10" s="93"/>
      <c r="B10" s="8" t="s">
        <v>65</v>
      </c>
      <c r="C10" s="8" t="s">
        <v>66</v>
      </c>
      <c r="D10" s="8" t="s">
        <v>67</v>
      </c>
      <c r="E10" s="94">
        <f t="shared" si="0"/>
        <v>0</v>
      </c>
      <c r="F10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0" s="96">
        <f>SUM(racers[[#This Row],[Tour de Bowness - Hill Climb (B)]]+racers[[#This Row],[CABC ITT Provincial Championships (A)]])</f>
        <v>0</v>
      </c>
      <c r="H10" s="97">
        <f>SUM(racers[[#This Row],[Tour de Bowness - Omnium (B)]]+racers[[#This Row],[RMCC - Omnium (B)]])</f>
        <v>0</v>
      </c>
      <c r="I10" s="98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99"/>
      <c r="AB10" s="90"/>
      <c r="AC10" s="90"/>
      <c r="AD10" s="90"/>
      <c r="AE10">
        <v>7</v>
      </c>
      <c r="AF10">
        <v>6</v>
      </c>
      <c r="AG10">
        <v>4</v>
      </c>
      <c r="AH10" s="90"/>
      <c r="AI10" s="90"/>
      <c r="AJ10" s="90"/>
      <c r="AK10" s="90"/>
      <c r="AL10" s="90"/>
      <c r="AM10" s="90"/>
      <c r="AN10" s="90"/>
      <c r="AP10" s="90"/>
      <c r="AR10" s="90"/>
      <c r="AS10" s="90"/>
    </row>
    <row r="11" spans="1:45" ht="15.75" thickBot="1" x14ac:dyDescent="0.3">
      <c r="A11" s="93"/>
      <c r="B11" s="94" t="s">
        <v>36</v>
      </c>
      <c r="C11" s="94" t="s">
        <v>37</v>
      </c>
      <c r="D11" s="94" t="s">
        <v>38</v>
      </c>
      <c r="E11" s="94">
        <f t="shared" si="0"/>
        <v>0</v>
      </c>
      <c r="F11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1" s="96">
        <f>SUM(racers[[#This Row],[Tour de Bowness - Hill Climb (B)]]+racers[[#This Row],[CABC ITT Provincial Championships (A)]])</f>
        <v>0</v>
      </c>
      <c r="H11" s="97">
        <f>SUM(racers[[#This Row],[Tour de Bowness - Omnium (B)]]+racers[[#This Row],[RMCC - Omnium (B)]])</f>
        <v>0</v>
      </c>
      <c r="I11" s="98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99"/>
      <c r="AB11" s="90"/>
      <c r="AC11" s="90"/>
      <c r="AD11" s="90"/>
      <c r="AE11">
        <v>8</v>
      </c>
      <c r="AF11">
        <v>4</v>
      </c>
      <c r="AG11">
        <v>2</v>
      </c>
      <c r="AH11" s="90"/>
      <c r="AI11" s="90"/>
      <c r="AJ11" s="90"/>
      <c r="AK11" s="90"/>
      <c r="AL11" s="90"/>
      <c r="AM11" s="90"/>
      <c r="AN11" s="90"/>
      <c r="AP11" s="90"/>
      <c r="AR11" s="90"/>
      <c r="AS11" s="90"/>
    </row>
    <row r="12" spans="1:45" ht="15.75" thickBot="1" x14ac:dyDescent="0.3">
      <c r="A12" s="93"/>
      <c r="B12" s="8" t="s">
        <v>172</v>
      </c>
      <c r="C12" s="8" t="s">
        <v>85</v>
      </c>
      <c r="D12" s="8" t="s">
        <v>173</v>
      </c>
      <c r="E12" s="94">
        <f t="shared" si="0"/>
        <v>0</v>
      </c>
      <c r="F12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2" s="96">
        <f>SUM(racers[[#This Row],[Tour de Bowness - Hill Climb (B)]]+racers[[#This Row],[CABC ITT Provincial Championships (A)]])</f>
        <v>0</v>
      </c>
      <c r="H12" s="97">
        <f>SUM(racers[[#This Row],[Tour de Bowness - Omnium (B)]]+racers[[#This Row],[RMCC - Omnium (B)]])</f>
        <v>0</v>
      </c>
      <c r="I12" s="98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99"/>
      <c r="AB12" s="90"/>
      <c r="AC12" s="90"/>
      <c r="AD12" s="90"/>
      <c r="AE12">
        <v>9</v>
      </c>
      <c r="AF12">
        <v>2</v>
      </c>
      <c r="AG12" s="78"/>
      <c r="AH12" s="90"/>
      <c r="AI12" s="90"/>
      <c r="AJ12" s="90"/>
      <c r="AK12" s="90"/>
      <c r="AL12" s="90"/>
      <c r="AM12" s="90"/>
      <c r="AN12" s="90"/>
      <c r="AP12" s="90"/>
      <c r="AR12" s="90"/>
      <c r="AS12" s="90"/>
    </row>
    <row r="13" spans="1:45" ht="15.75" thickBot="1" x14ac:dyDescent="0.3">
      <c r="A13" s="93"/>
      <c r="B13" s="8" t="s">
        <v>171</v>
      </c>
      <c r="C13" s="8" t="s">
        <v>23</v>
      </c>
      <c r="D13" s="8" t="s">
        <v>61</v>
      </c>
      <c r="E13" s="94">
        <f t="shared" si="0"/>
        <v>0</v>
      </c>
      <c r="F13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3" s="96">
        <f>SUM(racers[[#This Row],[Tour de Bowness - Hill Climb (B)]]+racers[[#This Row],[CABC ITT Provincial Championships (A)]])</f>
        <v>0</v>
      </c>
      <c r="H13" s="97">
        <f>SUM(racers[[#This Row],[Tour de Bowness - Omnium (B)]]+racers[[#This Row],[RMCC - Omnium (B)]])</f>
        <v>0</v>
      </c>
      <c r="I13" s="98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99"/>
      <c r="AB13" s="90"/>
      <c r="AC13" s="90"/>
      <c r="AD13" s="90"/>
      <c r="AE13">
        <v>10</v>
      </c>
      <c r="AF13">
        <v>1</v>
      </c>
      <c r="AG13"/>
      <c r="AH13" s="90"/>
      <c r="AI13" s="90"/>
      <c r="AJ13" s="90"/>
      <c r="AK13" s="90"/>
      <c r="AL13" s="90"/>
      <c r="AM13" s="90"/>
      <c r="AN13" s="90"/>
      <c r="AP13" s="90"/>
      <c r="AR13" s="90"/>
      <c r="AS13" s="90"/>
    </row>
    <row r="14" spans="1:45" ht="15.75" thickBot="1" x14ac:dyDescent="0.3">
      <c r="A14" s="93"/>
      <c r="B14" s="94" t="s">
        <v>41</v>
      </c>
      <c r="C14" s="94" t="s">
        <v>42</v>
      </c>
      <c r="D14" s="94" t="s">
        <v>43</v>
      </c>
      <c r="E14" s="94">
        <f t="shared" si="0"/>
        <v>0</v>
      </c>
      <c r="F14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4" s="96">
        <f>SUM(racers[[#This Row],[Tour de Bowness - Hill Climb (B)]]+racers[[#This Row],[CABC ITT Provincial Championships (A)]])</f>
        <v>0</v>
      </c>
      <c r="H14" s="97">
        <f>SUM(racers[[#This Row],[Tour de Bowness - Omnium (B)]]+racers[[#This Row],[RMCC - Omnium (B)]])</f>
        <v>0</v>
      </c>
      <c r="I14" s="98"/>
      <c r="J14" s="98"/>
      <c r="K14" s="98"/>
      <c r="L14" s="98"/>
      <c r="M14" s="98"/>
      <c r="N14" s="98"/>
      <c r="O14" s="98"/>
      <c r="P14" s="63"/>
      <c r="Q14" s="63"/>
      <c r="R14" s="63"/>
      <c r="S14" s="63"/>
      <c r="T14" s="63"/>
      <c r="U14" s="98"/>
      <c r="V14" s="63"/>
      <c r="W14" s="63"/>
      <c r="X14" s="63"/>
      <c r="Y14" s="63"/>
      <c r="Z14" s="63"/>
      <c r="AA14" s="99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P14" s="90"/>
      <c r="AR14" s="90"/>
      <c r="AS14" s="90"/>
    </row>
    <row r="15" spans="1:45" ht="15.75" thickBot="1" x14ac:dyDescent="0.3">
      <c r="A15" s="100"/>
      <c r="B15" s="8" t="s">
        <v>139</v>
      </c>
      <c r="C15" s="8" t="s">
        <v>140</v>
      </c>
      <c r="D15" s="8" t="s">
        <v>126</v>
      </c>
      <c r="E15" s="94">
        <f t="shared" si="0"/>
        <v>0</v>
      </c>
      <c r="F15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5" s="96">
        <f>SUM(racers[[#This Row],[Tour de Bowness - Hill Climb (B)]]+racers[[#This Row],[CABC ITT Provincial Championships (A)]])</f>
        <v>0</v>
      </c>
      <c r="H15" s="97">
        <f>SUM(racers[[#This Row],[Tour de Bowness - Omnium (B)]]+racers[[#This Row],[RMCC - Omnium (B)]])</f>
        <v>0</v>
      </c>
      <c r="I15" s="98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99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P15" s="90"/>
      <c r="AR15" s="90"/>
      <c r="AS15" s="90"/>
    </row>
    <row r="16" spans="1:45" ht="15.75" thickBot="1" x14ac:dyDescent="0.3">
      <c r="A16" s="100"/>
      <c r="B16" s="8" t="s">
        <v>127</v>
      </c>
      <c r="C16" s="8" t="s">
        <v>128</v>
      </c>
      <c r="D16" s="8" t="s">
        <v>126</v>
      </c>
      <c r="E16" s="94">
        <f t="shared" si="0"/>
        <v>0</v>
      </c>
      <c r="F16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6" s="96">
        <f>SUM(racers[[#This Row],[Tour de Bowness - Hill Climb (B)]]+racers[[#This Row],[CABC ITT Provincial Championships (A)]])</f>
        <v>0</v>
      </c>
      <c r="H16" s="97">
        <f>SUM(racers[[#This Row],[Tour de Bowness - Omnium (B)]]+racers[[#This Row],[RMCC - Omnium (B)]])</f>
        <v>0</v>
      </c>
      <c r="I16" s="98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99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P16" s="90"/>
      <c r="AR16" s="90"/>
      <c r="AS16" s="90"/>
    </row>
    <row r="17" spans="1:45" ht="15.75" thickBot="1" x14ac:dyDescent="0.3">
      <c r="A17" s="93"/>
      <c r="B17" s="94" t="s">
        <v>22</v>
      </c>
      <c r="C17" s="94" t="s">
        <v>23</v>
      </c>
      <c r="D17" s="101" t="s">
        <v>24</v>
      </c>
      <c r="E17" s="94">
        <f t="shared" si="0"/>
        <v>0</v>
      </c>
      <c r="F17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7" s="96">
        <f>SUM(racers[[#This Row],[Tour de Bowness - Hill Climb (B)]]+racers[[#This Row],[CABC ITT Provincial Championships (A)]])</f>
        <v>0</v>
      </c>
      <c r="H17" s="97">
        <f>SUM(racers[[#This Row],[Tour de Bowness - Omnium (B)]]+racers[[#This Row],[RMCC - Omnium (B)]])</f>
        <v>0</v>
      </c>
      <c r="I17" s="98"/>
      <c r="J17" s="98"/>
      <c r="K17" s="98"/>
      <c r="L17" s="98"/>
      <c r="M17" s="63"/>
      <c r="N17" s="63"/>
      <c r="O17" s="63"/>
      <c r="P17" s="63"/>
      <c r="Q17" s="63"/>
      <c r="R17" s="63"/>
      <c r="S17" s="63"/>
      <c r="T17" s="63"/>
      <c r="U17" s="98"/>
      <c r="V17" s="63"/>
      <c r="W17" s="63"/>
      <c r="X17" s="63"/>
      <c r="Y17" s="63"/>
      <c r="Z17" s="63"/>
      <c r="AA17" s="99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P17" s="90"/>
      <c r="AR17" s="90"/>
      <c r="AS17" s="90"/>
    </row>
    <row r="18" spans="1:45" ht="15.75" thickBot="1" x14ac:dyDescent="0.3">
      <c r="A18" s="93"/>
      <c r="B18" s="8" t="s">
        <v>96</v>
      </c>
      <c r="C18" s="8" t="s">
        <v>60</v>
      </c>
      <c r="D18" s="8" t="s">
        <v>91</v>
      </c>
      <c r="E18" s="94">
        <f t="shared" si="0"/>
        <v>0</v>
      </c>
      <c r="F18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8" s="96">
        <f>SUM(racers[[#This Row],[Tour de Bowness - Hill Climb (B)]]+racers[[#This Row],[CABC ITT Provincial Championships (A)]])</f>
        <v>0</v>
      </c>
      <c r="H18" s="97">
        <f>SUM(racers[[#This Row],[Tour de Bowness - Omnium (B)]]+racers[[#This Row],[RMCC - Omnium (B)]])</f>
        <v>0</v>
      </c>
      <c r="I18" s="98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99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P18" s="90"/>
      <c r="AR18" s="90"/>
      <c r="AS18" s="90"/>
    </row>
    <row r="19" spans="1:45" ht="15.75" thickBot="1" x14ac:dyDescent="0.3">
      <c r="A19" s="93"/>
      <c r="B19" s="94" t="s">
        <v>71</v>
      </c>
      <c r="C19" s="94" t="s">
        <v>72</v>
      </c>
      <c r="D19" s="94" t="s">
        <v>18</v>
      </c>
      <c r="E19" s="94">
        <f t="shared" si="0"/>
        <v>0</v>
      </c>
      <c r="F19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9" s="96">
        <f>SUM(racers[[#This Row],[Tour de Bowness - Hill Climb (B)]]+racers[[#This Row],[CABC ITT Provincial Championships (A)]])</f>
        <v>0</v>
      </c>
      <c r="H19" s="97">
        <f>SUM(racers[[#This Row],[Tour de Bowness - Omnium (B)]]+racers[[#This Row],[RMCC - Omnium (B)]])</f>
        <v>0</v>
      </c>
      <c r="I19" s="98"/>
      <c r="J19" s="98"/>
      <c r="K19" s="98"/>
      <c r="L19" s="98"/>
      <c r="M19" s="98"/>
      <c r="N19" s="98"/>
      <c r="O19" s="63"/>
      <c r="P19" s="63"/>
      <c r="Q19" s="63"/>
      <c r="R19" s="63"/>
      <c r="S19" s="63"/>
      <c r="T19" s="63"/>
      <c r="U19" s="98"/>
      <c r="V19" s="63"/>
      <c r="W19" s="63"/>
      <c r="X19" s="63"/>
      <c r="Y19" s="63"/>
      <c r="Z19" s="63"/>
      <c r="AA19" s="99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P19" s="90"/>
      <c r="AR19" s="90"/>
      <c r="AS19" s="90"/>
    </row>
    <row r="20" spans="1:45" ht="15.75" thickBot="1" x14ac:dyDescent="0.3">
      <c r="A20" s="93"/>
      <c r="B20" s="94" t="s">
        <v>154</v>
      </c>
      <c r="C20" s="94" t="s">
        <v>155</v>
      </c>
      <c r="D20" s="94" t="s">
        <v>33</v>
      </c>
      <c r="E20" s="94">
        <f t="shared" si="0"/>
        <v>0</v>
      </c>
      <c r="F20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20" s="96">
        <f>SUM(racers[[#This Row],[Tour de Bowness - Hill Climb (B)]]+racers[[#This Row],[CABC ITT Provincial Championships (A)]])</f>
        <v>0</v>
      </c>
      <c r="H20" s="97">
        <f>SUM(racers[[#This Row],[Tour de Bowness - Omnium (B)]]+racers[[#This Row],[RMCC - Omnium (B)]])</f>
        <v>0</v>
      </c>
      <c r="I20" s="98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99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P20" s="90"/>
      <c r="AR20" s="90"/>
      <c r="AS20" s="90"/>
    </row>
    <row r="21" spans="1:45" ht="15.75" thickBot="1" x14ac:dyDescent="0.3">
      <c r="A21" s="93"/>
      <c r="B21" s="94" t="s">
        <v>152</v>
      </c>
      <c r="C21" s="94" t="s">
        <v>93</v>
      </c>
      <c r="D21" s="94" t="s">
        <v>153</v>
      </c>
      <c r="E21" s="94">
        <f t="shared" si="0"/>
        <v>0</v>
      </c>
      <c r="F21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21" s="96">
        <f>SUM(racers[[#This Row],[Tour de Bowness - Hill Climb (B)]]+racers[[#This Row],[CABC ITT Provincial Championships (A)]])</f>
        <v>0</v>
      </c>
      <c r="H21" s="97">
        <f>SUM(racers[[#This Row],[Tour de Bowness - Omnium (B)]]+racers[[#This Row],[RMCC - Omnium (B)]])</f>
        <v>0</v>
      </c>
      <c r="I21" s="98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99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P21" s="90"/>
      <c r="AR21" s="90"/>
      <c r="AS21" s="90"/>
    </row>
    <row r="22" spans="1:45" ht="15.75" thickBot="1" x14ac:dyDescent="0.3">
      <c r="A22" s="93"/>
      <c r="B22" s="94" t="s">
        <v>901</v>
      </c>
      <c r="C22" s="94" t="s">
        <v>124</v>
      </c>
      <c r="D22" s="94" t="s">
        <v>767</v>
      </c>
      <c r="E22" s="94">
        <f t="shared" si="0"/>
        <v>0</v>
      </c>
      <c r="F22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22" s="96">
        <f>SUM(racers[[#This Row],[Tour de Bowness - Hill Climb (B)]]+racers[[#This Row],[CABC ITT Provincial Championships (A)]])</f>
        <v>0</v>
      </c>
      <c r="H22" s="97">
        <f>SUM(racers[[#This Row],[Tour de Bowness - Omnium (B)]]+racers[[#This Row],[RMCC - Omnium (B)]])</f>
        <v>0</v>
      </c>
      <c r="I22" s="98"/>
      <c r="J22" s="98"/>
      <c r="K22" s="98"/>
      <c r="L22" s="98"/>
      <c r="M22" s="98"/>
      <c r="N22" s="98"/>
      <c r="O22" s="63"/>
      <c r="P22" s="63"/>
      <c r="Q22" s="63"/>
      <c r="R22" s="63"/>
      <c r="S22" s="63"/>
      <c r="T22" s="63"/>
      <c r="U22" s="98"/>
      <c r="V22" s="63"/>
      <c r="W22" s="63"/>
      <c r="X22" s="63"/>
      <c r="Y22" s="63"/>
      <c r="Z22" s="63"/>
      <c r="AA22" s="99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P22" s="90"/>
      <c r="AR22" s="90"/>
      <c r="AS22" s="90"/>
    </row>
    <row r="23" spans="1:45" ht="15.75" thickBot="1" x14ac:dyDescent="0.3">
      <c r="A23" s="93"/>
      <c r="B23" s="8" t="s">
        <v>137</v>
      </c>
      <c r="C23" s="8" t="s">
        <v>138</v>
      </c>
      <c r="D23" s="8" t="s">
        <v>55</v>
      </c>
      <c r="E23" s="94">
        <f t="shared" si="0"/>
        <v>0</v>
      </c>
      <c r="F23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23" s="96">
        <f>SUM(racers[[#This Row],[Tour de Bowness - Hill Climb (B)]]+racers[[#This Row],[CABC ITT Provincial Championships (A)]])</f>
        <v>0</v>
      </c>
      <c r="H23" s="97">
        <f>SUM(racers[[#This Row],[Tour de Bowness - Omnium (B)]]+racers[[#This Row],[RMCC - Omnium (B)]])</f>
        <v>0</v>
      </c>
      <c r="I23" s="98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99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P23" s="90"/>
      <c r="AR23" s="90"/>
      <c r="AS23" s="90"/>
    </row>
    <row r="24" spans="1:45" ht="15.75" thickBot="1" x14ac:dyDescent="0.3">
      <c r="A24" s="93"/>
      <c r="B24" s="94" t="s">
        <v>16</v>
      </c>
      <c r="C24" s="94" t="s">
        <v>17</v>
      </c>
      <c r="D24" s="94" t="s">
        <v>18</v>
      </c>
      <c r="E24" s="95">
        <f t="shared" si="0"/>
        <v>0</v>
      </c>
      <c r="F24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24" s="96">
        <f>SUM(racers[[#This Row],[Tour de Bowness - Hill Climb (B)]]+racers[[#This Row],[CABC ITT Provincial Championships (A)]])</f>
        <v>0</v>
      </c>
      <c r="H24" s="97">
        <f>SUM(racers[[#This Row],[Tour de Bowness - Omnium (B)]]+racers[[#This Row],[RMCC - Omnium (B)]])</f>
        <v>0</v>
      </c>
      <c r="I24" s="98"/>
      <c r="J24" s="98"/>
      <c r="K24" s="98"/>
      <c r="L24" s="98"/>
      <c r="M24" s="63"/>
      <c r="N24" s="63"/>
      <c r="O24" s="63"/>
      <c r="P24" s="63"/>
      <c r="Q24" s="63"/>
      <c r="R24" s="63"/>
      <c r="S24" s="63"/>
      <c r="T24" s="63"/>
      <c r="U24" s="98"/>
      <c r="V24" s="63"/>
      <c r="W24" s="63"/>
      <c r="X24" s="63"/>
      <c r="Y24" s="63"/>
      <c r="Z24" s="63"/>
      <c r="AA24" s="99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P24" s="90"/>
      <c r="AR24" s="90"/>
      <c r="AS24" s="90"/>
    </row>
    <row r="25" spans="1:45" ht="15.75" thickBot="1" x14ac:dyDescent="0.3">
      <c r="A25" s="93"/>
      <c r="B25" s="8" t="s">
        <v>109</v>
      </c>
      <c r="C25" s="8" t="s">
        <v>110</v>
      </c>
      <c r="D25" s="8" t="s">
        <v>61</v>
      </c>
      <c r="E25" s="94">
        <f t="shared" si="0"/>
        <v>0</v>
      </c>
      <c r="F25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25" s="96">
        <f>SUM(racers[[#This Row],[Tour de Bowness - Hill Climb (B)]]+racers[[#This Row],[CABC ITT Provincial Championships (A)]])</f>
        <v>0</v>
      </c>
      <c r="H25" s="97">
        <f>SUM(racers[[#This Row],[Tour de Bowness - Omnium (B)]]+racers[[#This Row],[RMCC - Omnium (B)]])</f>
        <v>0</v>
      </c>
      <c r="I25" s="98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99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P25" s="90"/>
      <c r="AR25" s="90"/>
      <c r="AS25" s="90"/>
    </row>
    <row r="26" spans="1:45" ht="15.75" thickBot="1" x14ac:dyDescent="0.3">
      <c r="A26" s="93"/>
      <c r="B26" s="8" t="s">
        <v>50</v>
      </c>
      <c r="C26" s="8" t="s">
        <v>70</v>
      </c>
      <c r="D26" s="8" t="s">
        <v>55</v>
      </c>
      <c r="E26" s="94">
        <f t="shared" si="0"/>
        <v>0</v>
      </c>
      <c r="F26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26" s="96">
        <f>SUM(racers[[#This Row],[Tour de Bowness - Hill Climb (B)]]+racers[[#This Row],[CABC ITT Provincial Championships (A)]])</f>
        <v>0</v>
      </c>
      <c r="H26" s="97">
        <f>SUM(racers[[#This Row],[Tour de Bowness - Omnium (B)]]+racers[[#This Row],[RMCC - Omnium (B)]])</f>
        <v>0</v>
      </c>
      <c r="I26" s="98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99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P26" s="90"/>
      <c r="AR26" s="90"/>
      <c r="AS26" s="90"/>
    </row>
    <row r="27" spans="1:45" ht="15.75" thickBot="1" x14ac:dyDescent="0.3">
      <c r="A27" s="100"/>
      <c r="B27" s="8" t="s">
        <v>50</v>
      </c>
      <c r="C27" s="8" t="s">
        <v>51</v>
      </c>
      <c r="D27" s="8" t="s">
        <v>52</v>
      </c>
      <c r="E27" s="94">
        <f t="shared" si="0"/>
        <v>0</v>
      </c>
      <c r="F27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27" s="96">
        <f>SUM(racers[[#This Row],[Tour de Bowness - Hill Climb (B)]]+racers[[#This Row],[CABC ITT Provincial Championships (A)]])</f>
        <v>0</v>
      </c>
      <c r="H27" s="97">
        <f>SUM(racers[[#This Row],[Tour de Bowness - Omnium (B)]]+racers[[#This Row],[RMCC - Omnium (B)]])</f>
        <v>0</v>
      </c>
      <c r="I27" s="98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99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P27" s="90"/>
      <c r="AR27" s="90"/>
      <c r="AS27" s="90"/>
    </row>
    <row r="28" spans="1:45" ht="15.75" thickBot="1" x14ac:dyDescent="0.3">
      <c r="A28" s="93"/>
      <c r="B28" s="94" t="s">
        <v>198</v>
      </c>
      <c r="C28" s="94" t="s">
        <v>199</v>
      </c>
      <c r="D28" s="94" t="s">
        <v>64</v>
      </c>
      <c r="E28" s="94">
        <f t="shared" si="0"/>
        <v>0</v>
      </c>
      <c r="F28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28" s="96">
        <f>SUM(racers[[#This Row],[Tour de Bowness - Hill Climb (B)]]+racers[[#This Row],[CABC ITT Provincial Championships (A)]])</f>
        <v>0</v>
      </c>
      <c r="H28" s="97">
        <f>SUM(racers[[#This Row],[Tour de Bowness - Omnium (B)]]+racers[[#This Row],[RMCC - Omnium (B)]])</f>
        <v>0</v>
      </c>
      <c r="I28" s="98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99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P28" s="90"/>
      <c r="AR28" s="90"/>
      <c r="AS28" s="90"/>
    </row>
    <row r="29" spans="1:45" ht="15.75" thickBot="1" x14ac:dyDescent="0.3">
      <c r="A29" s="93"/>
      <c r="B29" s="8" t="s">
        <v>133</v>
      </c>
      <c r="C29" s="8" t="s">
        <v>134</v>
      </c>
      <c r="D29" s="8" t="s">
        <v>64</v>
      </c>
      <c r="E29" s="94">
        <f t="shared" si="0"/>
        <v>0</v>
      </c>
      <c r="F29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29" s="96">
        <f>SUM(racers[[#This Row],[Tour de Bowness - Hill Climb (B)]]+racers[[#This Row],[CABC ITT Provincial Championships (A)]])</f>
        <v>0</v>
      </c>
      <c r="H29" s="97">
        <f>SUM(racers[[#This Row],[Tour de Bowness - Omnium (B)]]+racers[[#This Row],[RMCC - Omnium (B)]])</f>
        <v>0</v>
      </c>
      <c r="I29" s="98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99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P29" s="90"/>
      <c r="AR29" s="90"/>
      <c r="AS29" s="90"/>
    </row>
    <row r="30" spans="1:45" ht="15.75" thickBot="1" x14ac:dyDescent="0.3">
      <c r="A30" s="93"/>
      <c r="B30" s="94" t="s">
        <v>728</v>
      </c>
      <c r="C30" s="94" t="s">
        <v>167</v>
      </c>
      <c r="D30" s="94" t="s">
        <v>240</v>
      </c>
      <c r="E30" s="94">
        <f t="shared" si="0"/>
        <v>0</v>
      </c>
      <c r="F30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0" s="96">
        <f>SUM(racers[[#This Row],[Tour de Bowness - Hill Climb (B)]]+racers[[#This Row],[CABC ITT Provincial Championships (A)]])</f>
        <v>0</v>
      </c>
      <c r="H30" s="97">
        <f>SUM(racers[[#This Row],[Tour de Bowness - Omnium (B)]]+racers[[#This Row],[RMCC - Omnium (B)]])</f>
        <v>0</v>
      </c>
      <c r="I30" s="98"/>
      <c r="J30" s="98"/>
      <c r="K30" s="98"/>
      <c r="L30" s="98"/>
      <c r="M30" s="63"/>
      <c r="N30" s="63"/>
      <c r="O30" s="63"/>
      <c r="P30" s="63"/>
      <c r="Q30" s="63"/>
      <c r="R30" s="63"/>
      <c r="S30" s="63"/>
      <c r="T30" s="63"/>
      <c r="U30" s="98"/>
      <c r="V30" s="63"/>
      <c r="W30" s="63"/>
      <c r="X30" s="63"/>
      <c r="Y30" s="63"/>
      <c r="Z30" s="63"/>
      <c r="AA30" s="99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P30" s="90"/>
      <c r="AR30" s="90"/>
      <c r="AS30" s="90"/>
    </row>
    <row r="31" spans="1:45" ht="15.75" thickBot="1" x14ac:dyDescent="0.3">
      <c r="A31" s="93"/>
      <c r="B31" s="94" t="s">
        <v>47</v>
      </c>
      <c r="C31" s="94" t="s">
        <v>48</v>
      </c>
      <c r="D31" s="101" t="s">
        <v>49</v>
      </c>
      <c r="E31" s="94">
        <f t="shared" si="0"/>
        <v>0</v>
      </c>
      <c r="F31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1" s="96">
        <f>SUM(racers[[#This Row],[Tour de Bowness - Hill Climb (B)]]+racers[[#This Row],[CABC ITT Provincial Championships (A)]])</f>
        <v>0</v>
      </c>
      <c r="H31" s="97">
        <f>SUM(racers[[#This Row],[Tour de Bowness - Omnium (B)]]+racers[[#This Row],[RMCC - Omnium (B)]])</f>
        <v>0</v>
      </c>
      <c r="I31" s="98"/>
      <c r="J31" s="98"/>
      <c r="K31" s="98"/>
      <c r="L31" s="98"/>
      <c r="M31" s="98"/>
      <c r="N31" s="98"/>
      <c r="O31" s="98"/>
      <c r="P31" s="63"/>
      <c r="Q31" s="63"/>
      <c r="R31" s="63"/>
      <c r="S31" s="63"/>
      <c r="T31" s="63"/>
      <c r="U31" s="98"/>
      <c r="V31" s="63"/>
      <c r="W31" s="63"/>
      <c r="X31" s="63"/>
      <c r="Y31" s="63"/>
      <c r="Z31" s="63"/>
      <c r="AA31" s="99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P31" s="90"/>
      <c r="AR31" s="90"/>
      <c r="AS31" s="90"/>
    </row>
    <row r="32" spans="1:45" ht="15.75" thickBot="1" x14ac:dyDescent="0.3">
      <c r="A32" s="93"/>
      <c r="B32" s="8" t="s">
        <v>182</v>
      </c>
      <c r="C32" s="8" t="s">
        <v>183</v>
      </c>
      <c r="D32" s="8" t="s">
        <v>178</v>
      </c>
      <c r="E32" s="94">
        <f t="shared" si="0"/>
        <v>0</v>
      </c>
      <c r="F32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2" s="96">
        <f>SUM(racers[[#This Row],[Tour de Bowness - Hill Climb (B)]]+racers[[#This Row],[CABC ITT Provincial Championships (A)]])</f>
        <v>0</v>
      </c>
      <c r="H32" s="97">
        <f>SUM(racers[[#This Row],[Tour de Bowness - Omnium (B)]]+racers[[#This Row],[RMCC - Omnium (B)]])</f>
        <v>0</v>
      </c>
      <c r="I32" s="98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99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P32" s="90"/>
      <c r="AR32" s="90"/>
      <c r="AS32" s="90"/>
    </row>
    <row r="33" spans="1:45" ht="15.75" thickBot="1" x14ac:dyDescent="0.3">
      <c r="A33" s="93"/>
      <c r="B33" s="8" t="s">
        <v>162</v>
      </c>
      <c r="C33" s="8" t="s">
        <v>163</v>
      </c>
      <c r="D33" s="8" t="s">
        <v>161</v>
      </c>
      <c r="E33" s="94">
        <f t="shared" si="0"/>
        <v>0</v>
      </c>
      <c r="F33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3" s="96">
        <f>SUM(racers[[#This Row],[Tour de Bowness - Hill Climb (B)]]+racers[[#This Row],[CABC ITT Provincial Championships (A)]])</f>
        <v>0</v>
      </c>
      <c r="H33" s="97">
        <f>SUM(racers[[#This Row],[Tour de Bowness - Omnium (B)]]+racers[[#This Row],[RMCC - Omnium (B)]])</f>
        <v>0</v>
      </c>
      <c r="I33" s="98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99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P33" s="90"/>
      <c r="AR33" s="90"/>
      <c r="AS33" s="90"/>
    </row>
    <row r="34" spans="1:45" ht="15.75" thickBot="1" x14ac:dyDescent="0.3">
      <c r="A34" s="100"/>
      <c r="B34" s="8" t="s">
        <v>176</v>
      </c>
      <c r="C34" s="8" t="s">
        <v>177</v>
      </c>
      <c r="D34" s="8" t="s">
        <v>178</v>
      </c>
      <c r="E34" s="94">
        <f t="shared" ref="E34:E65" si="1">SUM(F34,G34,H34)</f>
        <v>0</v>
      </c>
      <c r="F34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4" s="96">
        <f>SUM(racers[[#This Row],[Tour de Bowness - Hill Climb (B)]]+racers[[#This Row],[CABC ITT Provincial Championships (A)]])</f>
        <v>0</v>
      </c>
      <c r="H34" s="97">
        <f>SUM(racers[[#This Row],[Tour de Bowness - Omnium (B)]]+racers[[#This Row],[RMCC - Omnium (B)]])</f>
        <v>0</v>
      </c>
      <c r="I34" s="98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99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P34" s="90"/>
      <c r="AR34" s="90"/>
      <c r="AS34" s="90"/>
    </row>
    <row r="35" spans="1:45" ht="15.75" thickBot="1" x14ac:dyDescent="0.3">
      <c r="A35" s="93"/>
      <c r="B35" s="94" t="s">
        <v>208</v>
      </c>
      <c r="C35" s="94" t="s">
        <v>159</v>
      </c>
      <c r="D35" s="94" t="s">
        <v>33</v>
      </c>
      <c r="E35" s="94">
        <f t="shared" si="1"/>
        <v>0</v>
      </c>
      <c r="F35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5" s="96">
        <f>SUM(racers[[#This Row],[Tour de Bowness - Hill Climb (B)]]+racers[[#This Row],[CABC ITT Provincial Championships (A)]])</f>
        <v>0</v>
      </c>
      <c r="H35" s="97">
        <f>SUM(racers[[#This Row],[Tour de Bowness - Omnium (B)]]+racers[[#This Row],[RMCC - Omnium (B)]])</f>
        <v>0</v>
      </c>
      <c r="I35" s="98"/>
      <c r="J35" s="98"/>
      <c r="K35" s="98"/>
      <c r="L35" s="98"/>
      <c r="M35" s="63"/>
      <c r="N35" s="63"/>
      <c r="O35" s="63"/>
      <c r="P35" s="63"/>
      <c r="Q35" s="63"/>
      <c r="R35" s="63"/>
      <c r="S35" s="63"/>
      <c r="T35" s="63"/>
      <c r="U35" s="98"/>
      <c r="V35" s="63"/>
      <c r="W35" s="63"/>
      <c r="X35" s="63"/>
      <c r="Y35" s="63"/>
      <c r="Z35" s="63"/>
      <c r="AA35" s="99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P35" s="90"/>
      <c r="AR35" s="90"/>
      <c r="AS35" s="90"/>
    </row>
    <row r="36" spans="1:45" ht="15.75" thickBot="1" x14ac:dyDescent="0.3">
      <c r="A36" s="93"/>
      <c r="B36" s="8" t="s">
        <v>80</v>
      </c>
      <c r="C36" s="8" t="s">
        <v>37</v>
      </c>
      <c r="D36" s="8" t="s">
        <v>18</v>
      </c>
      <c r="E36" s="94">
        <f t="shared" si="1"/>
        <v>0</v>
      </c>
      <c r="F36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6" s="96">
        <f>SUM(racers[[#This Row],[Tour de Bowness - Hill Climb (B)]]+racers[[#This Row],[CABC ITT Provincial Championships (A)]])</f>
        <v>0</v>
      </c>
      <c r="H36" s="97">
        <f>SUM(racers[[#This Row],[Tour de Bowness - Omnium (B)]]+racers[[#This Row],[RMCC - Omnium (B)]])</f>
        <v>0</v>
      </c>
      <c r="I36" s="98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99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P36" s="90"/>
      <c r="AR36" s="90"/>
      <c r="AS36" s="90"/>
    </row>
    <row r="37" spans="1:45" ht="15.75" thickBot="1" x14ac:dyDescent="0.3">
      <c r="A37" s="100"/>
      <c r="B37" s="94" t="s">
        <v>107</v>
      </c>
      <c r="C37" s="94" t="s">
        <v>108</v>
      </c>
      <c r="D37" s="94" t="s">
        <v>38</v>
      </c>
      <c r="E37" s="94">
        <f t="shared" si="1"/>
        <v>0</v>
      </c>
      <c r="F37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7" s="96">
        <f>SUM(racers[[#This Row],[Tour de Bowness - Hill Climb (B)]]+racers[[#This Row],[CABC ITT Provincial Championships (A)]])</f>
        <v>0</v>
      </c>
      <c r="H37" s="97">
        <f>SUM(racers[[#This Row],[Tour de Bowness - Omnium (B)]]+racers[[#This Row],[RMCC - Omnium (B)]])</f>
        <v>0</v>
      </c>
      <c r="I37" s="98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99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P37" s="90"/>
      <c r="AR37" s="90"/>
      <c r="AS37" s="90"/>
    </row>
    <row r="38" spans="1:45" ht="15.75" thickBot="1" x14ac:dyDescent="0.3">
      <c r="A38" s="93"/>
      <c r="B38" s="94" t="s">
        <v>200</v>
      </c>
      <c r="C38" s="94" t="s">
        <v>201</v>
      </c>
      <c r="D38" s="94" t="s">
        <v>202</v>
      </c>
      <c r="E38" s="94">
        <f t="shared" si="1"/>
        <v>0</v>
      </c>
      <c r="F38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8" s="96">
        <f>SUM(racers[[#This Row],[Tour de Bowness - Hill Climb (B)]]+racers[[#This Row],[CABC ITT Provincial Championships (A)]])</f>
        <v>0</v>
      </c>
      <c r="H38" s="97">
        <f>SUM(racers[[#This Row],[Tour de Bowness - Omnium (B)]]+racers[[#This Row],[RMCC - Omnium (B)]])</f>
        <v>0</v>
      </c>
      <c r="I38" s="98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99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P38" s="90"/>
      <c r="AR38" s="90"/>
      <c r="AS38" s="90"/>
    </row>
    <row r="39" spans="1:45" ht="15.75" thickBot="1" x14ac:dyDescent="0.3">
      <c r="A39" s="93"/>
      <c r="B39" s="94" t="s">
        <v>205</v>
      </c>
      <c r="C39" s="94" t="s">
        <v>206</v>
      </c>
      <c r="D39" s="94" t="s">
        <v>207</v>
      </c>
      <c r="E39" s="94">
        <f t="shared" si="1"/>
        <v>0</v>
      </c>
      <c r="F39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9" s="96">
        <f>SUM(racers[[#This Row],[Tour de Bowness - Hill Climb (B)]]+racers[[#This Row],[CABC ITT Provincial Championships (A)]])</f>
        <v>0</v>
      </c>
      <c r="H39" s="97">
        <f>SUM(racers[[#This Row],[Tour de Bowness - Omnium (B)]]+racers[[#This Row],[RMCC - Omnium (B)]])</f>
        <v>0</v>
      </c>
      <c r="I39" s="98"/>
      <c r="J39" s="98"/>
      <c r="K39" s="98"/>
      <c r="L39" s="98"/>
      <c r="M39" s="63"/>
      <c r="N39" s="63"/>
      <c r="O39" s="63"/>
      <c r="P39" s="63"/>
      <c r="Q39" s="63"/>
      <c r="R39" s="63"/>
      <c r="S39" s="63"/>
      <c r="T39" s="63"/>
      <c r="U39" s="98"/>
      <c r="V39" s="98"/>
      <c r="W39" s="63"/>
      <c r="X39" s="63"/>
      <c r="Y39" s="63"/>
      <c r="Z39" s="63"/>
      <c r="AA39" s="99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P39" s="90"/>
      <c r="AR39" s="90"/>
      <c r="AS39" s="90"/>
    </row>
    <row r="40" spans="1:45" ht="15.75" thickBot="1" x14ac:dyDescent="0.3">
      <c r="A40" s="93"/>
      <c r="B40" s="94" t="s">
        <v>123</v>
      </c>
      <c r="C40" s="94" t="s">
        <v>124</v>
      </c>
      <c r="D40" s="94" t="s">
        <v>91</v>
      </c>
      <c r="E40" s="94">
        <f t="shared" si="1"/>
        <v>0</v>
      </c>
      <c r="F40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0" s="96">
        <f>SUM(racers[[#This Row],[Tour de Bowness - Hill Climb (B)]]+racers[[#This Row],[CABC ITT Provincial Championships (A)]])</f>
        <v>0</v>
      </c>
      <c r="H40" s="97">
        <f>SUM(racers[[#This Row],[Tour de Bowness - Omnium (B)]]+racers[[#This Row],[RMCC - Omnium (B)]])</f>
        <v>0</v>
      </c>
      <c r="I40" s="98"/>
      <c r="J40" s="98"/>
      <c r="K40" s="98"/>
      <c r="L40" s="98"/>
      <c r="M40" s="63"/>
      <c r="N40" s="63"/>
      <c r="O40" s="63"/>
      <c r="P40" s="63"/>
      <c r="Q40" s="63"/>
      <c r="R40" s="63"/>
      <c r="S40" s="63"/>
      <c r="T40" s="63"/>
      <c r="U40" s="98"/>
      <c r="V40" s="63"/>
      <c r="W40" s="63"/>
      <c r="X40" s="63"/>
      <c r="Y40" s="63"/>
      <c r="Z40" s="63"/>
      <c r="AA40" s="99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P40" s="90"/>
      <c r="AR40" s="90"/>
      <c r="AS40" s="90"/>
    </row>
    <row r="41" spans="1:45" ht="15.75" thickBot="1" x14ac:dyDescent="0.3">
      <c r="A41" s="93"/>
      <c r="B41" s="8" t="s">
        <v>74</v>
      </c>
      <c r="C41" s="8" t="s">
        <v>75</v>
      </c>
      <c r="D41" s="8" t="s">
        <v>38</v>
      </c>
      <c r="E41" s="94">
        <f t="shared" si="1"/>
        <v>0</v>
      </c>
      <c r="F41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1" s="96">
        <f>SUM(racers[[#This Row],[Tour de Bowness - Hill Climb (B)]]+racers[[#This Row],[CABC ITT Provincial Championships (A)]])</f>
        <v>0</v>
      </c>
      <c r="H41" s="97">
        <f>SUM(racers[[#This Row],[Tour de Bowness - Omnium (B)]]+racers[[#This Row],[RMCC - Omnium (B)]])</f>
        <v>0</v>
      </c>
      <c r="I41" s="98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99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P41" s="90"/>
      <c r="AR41" s="90"/>
      <c r="AS41" s="90"/>
    </row>
    <row r="42" spans="1:45" ht="15.75" thickBot="1" x14ac:dyDescent="0.3">
      <c r="A42" s="93"/>
      <c r="B42" s="8" t="s">
        <v>166</v>
      </c>
      <c r="C42" s="8" t="s">
        <v>167</v>
      </c>
      <c r="D42" s="8" t="s">
        <v>67</v>
      </c>
      <c r="E42" s="94">
        <f t="shared" si="1"/>
        <v>0</v>
      </c>
      <c r="F42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2" s="96">
        <f>SUM(racers[[#This Row],[Tour de Bowness - Hill Climb (B)]]+racers[[#This Row],[CABC ITT Provincial Championships (A)]])</f>
        <v>0</v>
      </c>
      <c r="H42" s="97">
        <f>SUM(racers[[#This Row],[Tour de Bowness - Omnium (B)]]+racers[[#This Row],[RMCC - Omnium (B)]])</f>
        <v>0</v>
      </c>
      <c r="I42" s="98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99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P42" s="90"/>
      <c r="AR42" s="90"/>
      <c r="AS42" s="90"/>
    </row>
    <row r="43" spans="1:45" ht="15.75" thickBot="1" x14ac:dyDescent="0.3">
      <c r="A43" s="100"/>
      <c r="B43" s="94" t="s">
        <v>111</v>
      </c>
      <c r="C43" s="94" t="s">
        <v>112</v>
      </c>
      <c r="D43" s="94" t="s">
        <v>113</v>
      </c>
      <c r="E43" s="94">
        <f t="shared" si="1"/>
        <v>0</v>
      </c>
      <c r="F43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3" s="96">
        <f>SUM(racers[[#This Row],[Tour de Bowness - Hill Climb (B)]]+racers[[#This Row],[CABC ITT Provincial Championships (A)]])</f>
        <v>0</v>
      </c>
      <c r="H43" s="97">
        <f>SUM(racers[[#This Row],[Tour de Bowness - Omnium (B)]]+racers[[#This Row],[RMCC - Omnium (B)]])</f>
        <v>0</v>
      </c>
      <c r="I43" s="98"/>
      <c r="J43" s="98"/>
      <c r="K43" s="98"/>
      <c r="L43" s="98"/>
      <c r="M43" s="63"/>
      <c r="N43" s="63"/>
      <c r="O43" s="63"/>
      <c r="P43" s="63"/>
      <c r="Q43" s="63"/>
      <c r="R43" s="63"/>
      <c r="S43" s="63"/>
      <c r="T43" s="63"/>
      <c r="U43" s="98"/>
      <c r="V43" s="63"/>
      <c r="W43" s="63"/>
      <c r="X43" s="63"/>
      <c r="Y43" s="63"/>
      <c r="Z43" s="63"/>
      <c r="AA43" s="99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P43" s="90"/>
      <c r="AR43" s="90"/>
      <c r="AS43" s="90"/>
    </row>
    <row r="44" spans="1:45" ht="15.75" thickBot="1" x14ac:dyDescent="0.3">
      <c r="A44" s="93"/>
      <c r="B44" s="8" t="s">
        <v>372</v>
      </c>
      <c r="C44" s="8" t="s">
        <v>373</v>
      </c>
      <c r="D44" s="8" t="s">
        <v>782</v>
      </c>
      <c r="E44" s="94">
        <f t="shared" si="1"/>
        <v>0</v>
      </c>
      <c r="F44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4" s="96">
        <f>SUM(racers[[#This Row],[Tour de Bowness - Hill Climb (B)]]+racers[[#This Row],[CABC ITT Provincial Championships (A)]])</f>
        <v>0</v>
      </c>
      <c r="H44" s="97">
        <f>SUM(racers[[#This Row],[Tour de Bowness - Omnium (B)]]+racers[[#This Row],[RMCC - Omnium (B)]])</f>
        <v>0</v>
      </c>
      <c r="I44" s="98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99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P44" s="90"/>
      <c r="AR44" s="90"/>
      <c r="AS44" s="90"/>
    </row>
    <row r="45" spans="1:45" ht="15.75" thickBot="1" x14ac:dyDescent="0.3">
      <c r="A45" s="100"/>
      <c r="B45" s="94" t="s">
        <v>145</v>
      </c>
      <c r="C45" s="94" t="s">
        <v>146</v>
      </c>
      <c r="D45" s="94" t="s">
        <v>21</v>
      </c>
      <c r="E45" s="94">
        <f t="shared" si="1"/>
        <v>0</v>
      </c>
      <c r="F45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5" s="96">
        <f>SUM(racers[[#This Row],[Tour de Bowness - Hill Climb (B)]]+racers[[#This Row],[CABC ITT Provincial Championships (A)]])</f>
        <v>0</v>
      </c>
      <c r="H45" s="97">
        <f>SUM(racers[[#This Row],[Tour de Bowness - Omnium (B)]]+racers[[#This Row],[RMCC - Omnium (B)]])</f>
        <v>0</v>
      </c>
      <c r="I45" s="98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99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P45" s="90"/>
      <c r="AR45" s="90"/>
      <c r="AS45" s="90"/>
    </row>
    <row r="46" spans="1:45" ht="15.75" thickBot="1" x14ac:dyDescent="0.3">
      <c r="A46" s="93"/>
      <c r="B46" s="8" t="s">
        <v>194</v>
      </c>
      <c r="C46" s="8" t="s">
        <v>195</v>
      </c>
      <c r="D46" s="8" t="s">
        <v>153</v>
      </c>
      <c r="E46" s="94">
        <f t="shared" si="1"/>
        <v>0</v>
      </c>
      <c r="F46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6" s="96">
        <f>SUM(racers[[#This Row],[Tour de Bowness - Hill Climb (B)]]+racers[[#This Row],[CABC ITT Provincial Championships (A)]])</f>
        <v>0</v>
      </c>
      <c r="H46" s="97">
        <f>SUM(racers[[#This Row],[Tour de Bowness - Omnium (B)]]+racers[[#This Row],[RMCC - Omnium (B)]])</f>
        <v>0</v>
      </c>
      <c r="I46" s="98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99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P46" s="90"/>
      <c r="AR46" s="90"/>
      <c r="AS46" s="90"/>
    </row>
    <row r="47" spans="1:45" ht="15.75" thickBot="1" x14ac:dyDescent="0.3">
      <c r="A47" s="93"/>
      <c r="B47" s="8" t="s">
        <v>179</v>
      </c>
      <c r="C47" s="8" t="s">
        <v>180</v>
      </c>
      <c r="D47" s="8" t="s">
        <v>181</v>
      </c>
      <c r="E47" s="94">
        <f t="shared" si="1"/>
        <v>0</v>
      </c>
      <c r="F47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7" s="96">
        <f>SUM(racers[[#This Row],[Tour de Bowness - Hill Climb (B)]]+racers[[#This Row],[CABC ITT Provincial Championships (A)]])</f>
        <v>0</v>
      </c>
      <c r="H47" s="97">
        <f>SUM(racers[[#This Row],[Tour de Bowness - Omnium (B)]]+racers[[#This Row],[RMCC - Omnium (B)]])</f>
        <v>0</v>
      </c>
      <c r="I47" s="98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99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P47" s="90"/>
      <c r="AR47" s="90"/>
      <c r="AS47" s="90"/>
    </row>
    <row r="48" spans="1:45" ht="15.75" thickBot="1" x14ac:dyDescent="0.3">
      <c r="A48" s="100"/>
      <c r="B48" s="8" t="s">
        <v>129</v>
      </c>
      <c r="C48" s="8" t="s">
        <v>130</v>
      </c>
      <c r="D48" s="8" t="s">
        <v>131</v>
      </c>
      <c r="E48" s="94">
        <f t="shared" si="1"/>
        <v>0</v>
      </c>
      <c r="F48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8" s="96">
        <f>SUM(racers[[#This Row],[Tour de Bowness - Hill Climb (B)]]+racers[[#This Row],[CABC ITT Provincial Championships (A)]])</f>
        <v>0</v>
      </c>
      <c r="H48" s="97">
        <f>SUM(racers[[#This Row],[Tour de Bowness - Omnium (B)]]+racers[[#This Row],[RMCC - Omnium (B)]])</f>
        <v>0</v>
      </c>
      <c r="I48" s="98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99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P48" s="90"/>
      <c r="AR48" s="90"/>
      <c r="AS48" s="90"/>
    </row>
    <row r="49" spans="1:45" ht="15.75" thickBot="1" x14ac:dyDescent="0.3">
      <c r="A49" s="93"/>
      <c r="B49" s="8" t="s">
        <v>62</v>
      </c>
      <c r="C49" s="8" t="s">
        <v>63</v>
      </c>
      <c r="D49" s="8" t="s">
        <v>64</v>
      </c>
      <c r="E49" s="94">
        <f t="shared" si="1"/>
        <v>0</v>
      </c>
      <c r="F49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9" s="96">
        <f>SUM(racers[[#This Row],[Tour de Bowness - Hill Climb (B)]]+racers[[#This Row],[CABC ITT Provincial Championships (A)]])</f>
        <v>0</v>
      </c>
      <c r="H49" s="97">
        <f>SUM(racers[[#This Row],[Tour de Bowness - Omnium (B)]]+racers[[#This Row],[RMCC - Omnium (B)]])</f>
        <v>0</v>
      </c>
      <c r="I49" s="98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99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P49" s="90"/>
      <c r="AR49" s="90"/>
      <c r="AS49" s="90"/>
    </row>
    <row r="50" spans="1:45" ht="15.75" thickBot="1" x14ac:dyDescent="0.3">
      <c r="A50" s="93"/>
      <c r="B50" s="94" t="s">
        <v>76</v>
      </c>
      <c r="C50" s="94" t="s">
        <v>77</v>
      </c>
      <c r="D50" s="94" t="s">
        <v>38</v>
      </c>
      <c r="E50" s="94">
        <f t="shared" si="1"/>
        <v>0</v>
      </c>
      <c r="F50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0" s="96">
        <f>SUM(racers[[#This Row],[Tour de Bowness - Hill Climb (B)]]+racers[[#This Row],[CABC ITT Provincial Championships (A)]])</f>
        <v>0</v>
      </c>
      <c r="H50" s="97">
        <f>SUM(racers[[#This Row],[Tour de Bowness - Omnium (B)]]+racers[[#This Row],[RMCC - Omnium (B)]])</f>
        <v>0</v>
      </c>
      <c r="I50" s="98"/>
      <c r="J50" s="98"/>
      <c r="K50" s="98"/>
      <c r="L50" s="98"/>
      <c r="M50" s="98"/>
      <c r="N50" s="98"/>
      <c r="O50" s="63"/>
      <c r="P50" s="63"/>
      <c r="Q50" s="63"/>
      <c r="R50" s="63"/>
      <c r="S50" s="63"/>
      <c r="T50" s="63"/>
      <c r="U50" s="98"/>
      <c r="V50" s="63"/>
      <c r="W50" s="63"/>
      <c r="X50" s="63"/>
      <c r="Y50" s="63"/>
      <c r="Z50" s="63"/>
      <c r="AA50" s="99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P50" s="90"/>
      <c r="AR50" s="90"/>
      <c r="AS50" s="90"/>
    </row>
    <row r="51" spans="1:45" ht="15.75" thickBot="1" x14ac:dyDescent="0.3">
      <c r="A51" s="93"/>
      <c r="B51" s="8" t="s">
        <v>349</v>
      </c>
      <c r="C51" s="8" t="s">
        <v>51</v>
      </c>
      <c r="D51" s="8" t="s">
        <v>67</v>
      </c>
      <c r="E51" s="94">
        <f t="shared" si="1"/>
        <v>0</v>
      </c>
      <c r="F51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1" s="96">
        <f>SUM(racers[[#This Row],[Tour de Bowness - Hill Climb (B)]]+racers[[#This Row],[CABC ITT Provincial Championships (A)]])</f>
        <v>0</v>
      </c>
      <c r="H51" s="97">
        <f>SUM(racers[[#This Row],[Tour de Bowness - Omnium (B)]]+racers[[#This Row],[RMCC - Omnium (B)]])</f>
        <v>0</v>
      </c>
      <c r="I51" s="98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99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P51" s="90"/>
      <c r="AR51" s="90"/>
      <c r="AS51" s="90"/>
    </row>
    <row r="52" spans="1:45" ht="15.75" thickBot="1" x14ac:dyDescent="0.3">
      <c r="A52" s="93"/>
      <c r="B52" s="94" t="s">
        <v>34</v>
      </c>
      <c r="C52" s="94" t="s">
        <v>35</v>
      </c>
      <c r="D52" s="94" t="s">
        <v>18</v>
      </c>
      <c r="E52" s="94">
        <f t="shared" si="1"/>
        <v>0</v>
      </c>
      <c r="F52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2" s="96">
        <f>SUM(racers[[#This Row],[Tour de Bowness - Hill Climb (B)]]+racers[[#This Row],[CABC ITT Provincial Championships (A)]])</f>
        <v>0</v>
      </c>
      <c r="H52" s="97">
        <f>SUM(racers[[#This Row],[Tour de Bowness - Omnium (B)]]+racers[[#This Row],[RMCC - Omnium (B)]])</f>
        <v>0</v>
      </c>
      <c r="I52" s="98"/>
      <c r="J52" s="98"/>
      <c r="K52" s="98"/>
      <c r="L52" s="98"/>
      <c r="M52" s="98"/>
      <c r="N52" s="98"/>
      <c r="O52" s="63"/>
      <c r="P52" s="63"/>
      <c r="Q52" s="63"/>
      <c r="R52" s="63"/>
      <c r="S52" s="63"/>
      <c r="T52" s="63"/>
      <c r="U52" s="98"/>
      <c r="V52" s="63"/>
      <c r="W52" s="63"/>
      <c r="X52" s="63"/>
      <c r="Y52" s="63"/>
      <c r="Z52" s="63"/>
      <c r="AA52" s="99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P52" s="90"/>
      <c r="AR52" s="90"/>
      <c r="AS52" s="90"/>
    </row>
    <row r="53" spans="1:45" ht="15.75" thickBot="1" x14ac:dyDescent="0.3">
      <c r="A53" s="93"/>
      <c r="B53" s="94" t="s">
        <v>203</v>
      </c>
      <c r="C53" s="94" t="s">
        <v>204</v>
      </c>
      <c r="D53" s="94" t="s">
        <v>55</v>
      </c>
      <c r="E53" s="94">
        <f t="shared" si="1"/>
        <v>0</v>
      </c>
      <c r="F53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3" s="96">
        <f>SUM(racers[[#This Row],[Tour de Bowness - Hill Climb (B)]]+racers[[#This Row],[CABC ITT Provincial Championships (A)]])</f>
        <v>0</v>
      </c>
      <c r="H53" s="97">
        <f>SUM(racers[[#This Row],[Tour de Bowness - Omnium (B)]]+racers[[#This Row],[RMCC - Omnium (B)]])</f>
        <v>0</v>
      </c>
      <c r="I53" s="98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99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P53" s="90"/>
      <c r="AR53" s="90"/>
      <c r="AS53" s="90"/>
    </row>
    <row r="54" spans="1:45" ht="15.75" thickBot="1" x14ac:dyDescent="0.3">
      <c r="A54" s="102"/>
      <c r="B54" s="19" t="s">
        <v>119</v>
      </c>
      <c r="C54" s="19" t="s">
        <v>120</v>
      </c>
      <c r="D54" s="19" t="s">
        <v>91</v>
      </c>
      <c r="E54" s="103">
        <f t="shared" si="1"/>
        <v>0</v>
      </c>
      <c r="F54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4" s="96">
        <f>SUM(racers[[#This Row],[Tour de Bowness - Hill Climb (B)]]+racers[[#This Row],[CABC ITT Provincial Championships (A)]])</f>
        <v>0</v>
      </c>
      <c r="H54" s="104">
        <f>SUM(racers[[#This Row],[Tour de Bowness - Omnium (B)]]+racers[[#This Row],[RMCC - Omnium (B)]])</f>
        <v>0</v>
      </c>
      <c r="I54" s="105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106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P54" s="90"/>
      <c r="AR54" s="90"/>
      <c r="AS54" s="90"/>
    </row>
    <row r="55" spans="1:45" ht="15.75" thickBot="1" x14ac:dyDescent="0.3">
      <c r="A55" s="93"/>
      <c r="B55" s="94" t="s">
        <v>86</v>
      </c>
      <c r="C55" s="94" t="s">
        <v>87</v>
      </c>
      <c r="D55" s="94" t="s">
        <v>88</v>
      </c>
      <c r="E55" s="94">
        <f t="shared" si="1"/>
        <v>0</v>
      </c>
      <c r="F55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5" s="96">
        <f>SUM(racers[[#This Row],[Tour de Bowness - Hill Climb (B)]]+racers[[#This Row],[CABC ITT Provincial Championships (A)]])</f>
        <v>0</v>
      </c>
      <c r="H55" s="97">
        <f>SUM(racers[[#This Row],[Tour de Bowness - Omnium (B)]]+racers[[#This Row],[RMCC - Omnium (B)]])</f>
        <v>0</v>
      </c>
      <c r="I55" s="98"/>
      <c r="J55" s="98"/>
      <c r="K55" s="98"/>
      <c r="L55" s="98"/>
      <c r="M55" s="98"/>
      <c r="N55" s="98"/>
      <c r="O55" s="63"/>
      <c r="P55" s="63"/>
      <c r="Q55" s="63"/>
      <c r="R55" s="63"/>
      <c r="S55" s="63"/>
      <c r="T55" s="63"/>
      <c r="U55" s="98"/>
      <c r="V55" s="63"/>
      <c r="W55" s="63"/>
      <c r="X55" s="63"/>
      <c r="Y55" s="63"/>
      <c r="Z55" s="63"/>
      <c r="AA55" s="99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P55" s="90"/>
      <c r="AR55" s="90"/>
      <c r="AS55" s="90"/>
    </row>
    <row r="56" spans="1:45" ht="15.75" thickBot="1" x14ac:dyDescent="0.3">
      <c r="A56" s="102"/>
      <c r="B56" s="103" t="s">
        <v>175</v>
      </c>
      <c r="C56" s="103" t="s">
        <v>93</v>
      </c>
      <c r="D56" s="103" t="s">
        <v>161</v>
      </c>
      <c r="E56" s="103">
        <f t="shared" si="1"/>
        <v>0</v>
      </c>
      <c r="F56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6" s="96">
        <f>SUM(racers[[#This Row],[Tour de Bowness - Hill Climb (B)]]+racers[[#This Row],[CABC ITT Provincial Championships (A)]])</f>
        <v>0</v>
      </c>
      <c r="H56" s="104">
        <f>SUM(racers[[#This Row],[Tour de Bowness - Omnium (B)]]+racers[[#This Row],[RMCC - Omnium (B)]])</f>
        <v>0</v>
      </c>
      <c r="I56" s="105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106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P56" s="90"/>
      <c r="AR56" s="90"/>
      <c r="AS56" s="90"/>
    </row>
    <row r="57" spans="1:45" ht="15.75" thickBot="1" x14ac:dyDescent="0.3">
      <c r="A57" s="102"/>
      <c r="B57" s="103" t="s">
        <v>31</v>
      </c>
      <c r="C57" s="103" t="s">
        <v>32</v>
      </c>
      <c r="D57" s="103" t="s">
        <v>18</v>
      </c>
      <c r="E57" s="103">
        <f t="shared" si="1"/>
        <v>0</v>
      </c>
      <c r="F57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7" s="96">
        <f>SUM(racers[[#This Row],[Tour de Bowness - Hill Climb (B)]]+racers[[#This Row],[CABC ITT Provincial Championships (A)]])</f>
        <v>0</v>
      </c>
      <c r="H57" s="104">
        <f>SUM(racers[[#This Row],[Tour de Bowness - Omnium (B)]]+racers[[#This Row],[RMCC - Omnium (B)]])</f>
        <v>0</v>
      </c>
      <c r="I57" s="105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106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P57" s="90"/>
      <c r="AR57" s="90"/>
      <c r="AS57" s="90"/>
    </row>
    <row r="58" spans="1:45" ht="15.75" thickBot="1" x14ac:dyDescent="0.3">
      <c r="A58" s="93"/>
      <c r="B58" s="8" t="s">
        <v>135</v>
      </c>
      <c r="C58" s="8" t="s">
        <v>136</v>
      </c>
      <c r="D58" s="8" t="s">
        <v>27</v>
      </c>
      <c r="E58" s="94">
        <f t="shared" si="1"/>
        <v>0</v>
      </c>
      <c r="F58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8" s="96">
        <f>SUM(racers[[#This Row],[Tour de Bowness - Hill Climb (B)]]+racers[[#This Row],[CABC ITT Provincial Championships (A)]])</f>
        <v>0</v>
      </c>
      <c r="H58" s="97">
        <f>SUM(racers[[#This Row],[Tour de Bowness - Omnium (B)]]+racers[[#This Row],[RMCC - Omnium (B)]])</f>
        <v>0</v>
      </c>
      <c r="I58" s="98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99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P58" s="90"/>
      <c r="AR58" s="90"/>
      <c r="AS58" s="90"/>
    </row>
    <row r="59" spans="1:45" ht="15.75" thickBot="1" x14ac:dyDescent="0.3">
      <c r="A59" s="102"/>
      <c r="B59" s="19" t="s">
        <v>28</v>
      </c>
      <c r="C59" s="19" t="s">
        <v>29</v>
      </c>
      <c r="D59" s="19" t="s">
        <v>30</v>
      </c>
      <c r="E59" s="103">
        <f t="shared" si="1"/>
        <v>0</v>
      </c>
      <c r="F59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9" s="96">
        <f>SUM(racers[[#This Row],[Tour de Bowness - Hill Climb (B)]]+racers[[#This Row],[CABC ITT Provincial Championships (A)]])</f>
        <v>0</v>
      </c>
      <c r="H59" s="104">
        <f>SUM(racers[[#This Row],[Tour de Bowness - Omnium (B)]]+racers[[#This Row],[RMCC - Omnium (B)]])</f>
        <v>0</v>
      </c>
      <c r="I59" s="10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106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P59" s="90"/>
      <c r="AR59" s="90"/>
      <c r="AS59" s="90"/>
    </row>
    <row r="60" spans="1:45" ht="15.75" thickBot="1" x14ac:dyDescent="0.3">
      <c r="A60" s="102"/>
      <c r="B60" s="103" t="s">
        <v>28</v>
      </c>
      <c r="C60" s="103" t="s">
        <v>116</v>
      </c>
      <c r="D60" s="103" t="s">
        <v>91</v>
      </c>
      <c r="E60" s="103">
        <f t="shared" si="1"/>
        <v>0</v>
      </c>
      <c r="F60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0" s="96">
        <f>SUM(racers[[#This Row],[Tour de Bowness - Hill Climb (B)]]+racers[[#This Row],[CABC ITT Provincial Championships (A)]])</f>
        <v>0</v>
      </c>
      <c r="H60" s="104">
        <f>SUM(racers[[#This Row],[Tour de Bowness - Omnium (B)]]+racers[[#This Row],[RMCC - Omnium (B)]])</f>
        <v>0</v>
      </c>
      <c r="I60" s="105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106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P60" s="90"/>
      <c r="AR60" s="90"/>
      <c r="AS60" s="90"/>
    </row>
    <row r="61" spans="1:45" ht="15.75" thickBot="1" x14ac:dyDescent="0.3">
      <c r="A61" s="107"/>
      <c r="B61" s="19" t="s">
        <v>68</v>
      </c>
      <c r="C61" s="19" t="s">
        <v>69</v>
      </c>
      <c r="D61" s="19" t="s">
        <v>27</v>
      </c>
      <c r="E61" s="103">
        <f t="shared" si="1"/>
        <v>0</v>
      </c>
      <c r="F61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1" s="96">
        <f>SUM(racers[[#This Row],[Tour de Bowness - Hill Climb (B)]]+racers[[#This Row],[CABC ITT Provincial Championships (A)]])</f>
        <v>0</v>
      </c>
      <c r="H61" s="104">
        <f>SUM(racers[[#This Row],[Tour de Bowness - Omnium (B)]]+racers[[#This Row],[RMCC - Omnium (B)]])</f>
        <v>0</v>
      </c>
      <c r="I61" s="105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106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P61" s="90"/>
      <c r="AR61" s="90"/>
      <c r="AS61" s="90"/>
    </row>
    <row r="62" spans="1:45" ht="15.75" thickBot="1" x14ac:dyDescent="0.3">
      <c r="A62" s="107"/>
      <c r="B62" s="19" t="s">
        <v>114</v>
      </c>
      <c r="C62" s="19" t="s">
        <v>115</v>
      </c>
      <c r="D62" s="19" t="s">
        <v>38</v>
      </c>
      <c r="E62" s="103">
        <f t="shared" si="1"/>
        <v>0</v>
      </c>
      <c r="F62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2" s="96">
        <f>SUM(racers[[#This Row],[Tour de Bowness - Hill Climb (B)]]+racers[[#This Row],[CABC ITT Provincial Championships (A)]])</f>
        <v>0</v>
      </c>
      <c r="H62" s="104">
        <f>SUM(racers[[#This Row],[Tour de Bowness - Omnium (B)]]+racers[[#This Row],[RMCC - Omnium (B)]])</f>
        <v>0</v>
      </c>
      <c r="I62" s="10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106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P62" s="90"/>
      <c r="AR62" s="90"/>
      <c r="AS62" s="90"/>
    </row>
    <row r="63" spans="1:45" ht="15.75" thickBot="1" x14ac:dyDescent="0.3">
      <c r="A63" s="100"/>
      <c r="B63" s="94" t="s">
        <v>189</v>
      </c>
      <c r="C63" s="94" t="s">
        <v>190</v>
      </c>
      <c r="D63" s="94" t="s">
        <v>27</v>
      </c>
      <c r="E63" s="94">
        <f t="shared" si="1"/>
        <v>0</v>
      </c>
      <c r="F63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3" s="96">
        <f>SUM(racers[[#This Row],[Tour de Bowness - Hill Climb (B)]]+racers[[#This Row],[CABC ITT Provincial Championships (A)]])</f>
        <v>0</v>
      </c>
      <c r="H63" s="97">
        <f>SUM(racers[[#This Row],[Tour de Bowness - Omnium (B)]]+racers[[#This Row],[RMCC - Omnium (B)]])</f>
        <v>0</v>
      </c>
      <c r="I63" s="98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99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P63" s="90"/>
      <c r="AR63" s="90"/>
      <c r="AS63" s="90"/>
    </row>
    <row r="64" spans="1:45" ht="15.75" thickBot="1" x14ac:dyDescent="0.3">
      <c r="A64" s="102"/>
      <c r="B64" s="103" t="s">
        <v>94</v>
      </c>
      <c r="C64" s="103" t="s">
        <v>95</v>
      </c>
      <c r="D64" s="103" t="s">
        <v>38</v>
      </c>
      <c r="E64" s="103">
        <f t="shared" si="1"/>
        <v>0</v>
      </c>
      <c r="F64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4" s="96">
        <f>SUM(racers[[#This Row],[Tour de Bowness - Hill Climb (B)]]+racers[[#This Row],[CABC ITT Provincial Championships (A)]])</f>
        <v>0</v>
      </c>
      <c r="H64" s="104">
        <f>SUM(racers[[#This Row],[Tour de Bowness - Omnium (B)]]+racers[[#This Row],[RMCC - Omnium (B)]])</f>
        <v>0</v>
      </c>
      <c r="I64" s="105"/>
      <c r="J64" s="105"/>
      <c r="K64" s="105"/>
      <c r="L64" s="105"/>
      <c r="M64" s="105"/>
      <c r="N64" s="105"/>
      <c r="O64" s="105"/>
      <c r="P64" s="66"/>
      <c r="Q64" s="66"/>
      <c r="R64" s="66"/>
      <c r="S64" s="66"/>
      <c r="T64" s="66"/>
      <c r="U64" s="105"/>
      <c r="V64" s="66"/>
      <c r="W64" s="66"/>
      <c r="X64" s="66"/>
      <c r="Y64" s="66"/>
      <c r="Z64" s="66"/>
      <c r="AA64" s="106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P64" s="90"/>
      <c r="AR64" s="90"/>
      <c r="AS64" s="90"/>
    </row>
    <row r="65" spans="1:45" ht="15.75" thickBot="1" x14ac:dyDescent="0.3">
      <c r="A65" s="93"/>
      <c r="B65" s="8" t="s">
        <v>147</v>
      </c>
      <c r="C65" s="8" t="s">
        <v>148</v>
      </c>
      <c r="D65" s="19" t="s">
        <v>55</v>
      </c>
      <c r="E65" s="94">
        <f t="shared" si="1"/>
        <v>0</v>
      </c>
      <c r="F65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5" s="96">
        <f>SUM(racers[[#This Row],[Tour de Bowness - Hill Climb (B)]]+racers[[#This Row],[CABC ITT Provincial Championships (A)]])</f>
        <v>0</v>
      </c>
      <c r="H65" s="97">
        <f>SUM(racers[[#This Row],[Tour de Bowness - Omnium (B)]]+racers[[#This Row],[RMCC - Omnium (B)]])</f>
        <v>0</v>
      </c>
      <c r="I65" s="98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99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P65" s="90"/>
      <c r="AR65" s="90"/>
      <c r="AS65" s="90"/>
    </row>
    <row r="66" spans="1:45" ht="15.75" thickBot="1" x14ac:dyDescent="0.3">
      <c r="A66" s="107"/>
      <c r="B66" s="103" t="s">
        <v>168</v>
      </c>
      <c r="C66" s="103" t="s">
        <v>169</v>
      </c>
      <c r="D66" s="103" t="s">
        <v>170</v>
      </c>
      <c r="E66" s="103">
        <f t="shared" ref="E66:E97" si="2">SUM(F66,G66,H66)</f>
        <v>0</v>
      </c>
      <c r="F66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6" s="96">
        <f>SUM(racers[[#This Row],[Tour de Bowness - Hill Climb (B)]]+racers[[#This Row],[CABC ITT Provincial Championships (A)]])</f>
        <v>0</v>
      </c>
      <c r="H66" s="104">
        <f>SUM(racers[[#This Row],[Tour de Bowness - Omnium (B)]]+racers[[#This Row],[RMCC - Omnium (B)]])</f>
        <v>0</v>
      </c>
      <c r="I66" s="105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106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P66" s="90"/>
      <c r="AR66" s="90"/>
      <c r="AS66" s="90"/>
    </row>
    <row r="67" spans="1:45" ht="15.75" thickBot="1" x14ac:dyDescent="0.3">
      <c r="A67" s="102"/>
      <c r="B67" s="103" t="s">
        <v>56</v>
      </c>
      <c r="C67" s="103" t="s">
        <v>57</v>
      </c>
      <c r="D67" s="103" t="s">
        <v>58</v>
      </c>
      <c r="E67" s="103">
        <f t="shared" si="2"/>
        <v>0</v>
      </c>
      <c r="F67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7" s="96">
        <f>SUM(racers[[#This Row],[Tour de Bowness - Hill Climb (B)]]+racers[[#This Row],[CABC ITT Provincial Championships (A)]])</f>
        <v>0</v>
      </c>
      <c r="H67" s="104">
        <f>SUM(racers[[#This Row],[Tour de Bowness - Omnium (B)]]+racers[[#This Row],[RMCC - Omnium (B)]])</f>
        <v>0</v>
      </c>
      <c r="I67" s="105"/>
      <c r="J67" s="105"/>
      <c r="K67" s="105"/>
      <c r="L67" s="105"/>
      <c r="M67" s="66"/>
      <c r="N67" s="66"/>
      <c r="O67" s="66"/>
      <c r="P67" s="66"/>
      <c r="Q67" s="66"/>
      <c r="R67" s="66"/>
      <c r="S67" s="66"/>
      <c r="T67" s="66"/>
      <c r="U67" s="105"/>
      <c r="V67" s="66"/>
      <c r="W67" s="66"/>
      <c r="X67" s="66"/>
      <c r="Y67" s="66"/>
      <c r="Z67" s="66"/>
      <c r="AA67" s="106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P67" s="90"/>
      <c r="AR67" s="90"/>
      <c r="AS67" s="90"/>
    </row>
    <row r="68" spans="1:45" ht="15.75" thickBot="1" x14ac:dyDescent="0.3">
      <c r="A68" s="102"/>
      <c r="B68" s="103" t="s">
        <v>81</v>
      </c>
      <c r="C68" s="103" t="s">
        <v>82</v>
      </c>
      <c r="D68" s="103" t="s">
        <v>46</v>
      </c>
      <c r="E68" s="103">
        <f t="shared" si="2"/>
        <v>0</v>
      </c>
      <c r="F68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8" s="96">
        <f>SUM(racers[[#This Row],[Tour de Bowness - Hill Climb (B)]]+racers[[#This Row],[CABC ITT Provincial Championships (A)]])</f>
        <v>0</v>
      </c>
      <c r="H68" s="104">
        <f>SUM(racers[[#This Row],[Tour de Bowness - Omnium (B)]]+racers[[#This Row],[RMCC - Omnium (B)]])</f>
        <v>0</v>
      </c>
      <c r="I68" s="105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106"/>
      <c r="AB68" s="108"/>
      <c r="AC68" s="108"/>
      <c r="AE68" s="109"/>
      <c r="AF68" s="90"/>
      <c r="AG68" s="108"/>
      <c r="AH68" s="90"/>
      <c r="AI68" s="91"/>
      <c r="AJ68" s="92"/>
      <c r="AK68" s="90"/>
      <c r="AL68" s="90"/>
      <c r="AM68" s="90"/>
      <c r="AN68" s="90"/>
      <c r="AP68" s="90"/>
      <c r="AR68" s="90"/>
      <c r="AS68" s="90"/>
    </row>
    <row r="69" spans="1:45" ht="15.75" thickBot="1" x14ac:dyDescent="0.3">
      <c r="A69" s="102"/>
      <c r="B69" s="103" t="s">
        <v>218</v>
      </c>
      <c r="C69" s="103" t="s">
        <v>219</v>
      </c>
      <c r="D69" s="103" t="s">
        <v>352</v>
      </c>
      <c r="E69" s="103">
        <f t="shared" si="2"/>
        <v>0</v>
      </c>
      <c r="F69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9" s="96">
        <f>SUM(racers[[#This Row],[Tour de Bowness - Hill Climb (B)]]+racers[[#This Row],[CABC ITT Provincial Championships (A)]])</f>
        <v>0</v>
      </c>
      <c r="H69" s="104">
        <f>SUM(racers[[#This Row],[Tour de Bowness - Omnium (B)]]+racers[[#This Row],[RMCC - Omnium (B)]])</f>
        <v>0</v>
      </c>
      <c r="I69" s="105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106"/>
      <c r="AB69" s="108"/>
      <c r="AC69" s="108"/>
      <c r="AE69" s="109"/>
      <c r="AF69" s="90"/>
      <c r="AG69" s="108"/>
      <c r="AH69" s="90"/>
      <c r="AI69" s="91"/>
      <c r="AJ69" s="92"/>
      <c r="AK69" s="90"/>
      <c r="AL69" s="90"/>
      <c r="AM69" s="90"/>
      <c r="AN69" s="90"/>
      <c r="AP69" s="90"/>
      <c r="AR69" s="90"/>
      <c r="AS69" s="90"/>
    </row>
    <row r="70" spans="1:45" ht="15.75" thickBot="1" x14ac:dyDescent="0.3">
      <c r="A70" s="102"/>
      <c r="B70" s="19" t="s">
        <v>164</v>
      </c>
      <c r="C70" s="19" t="s">
        <v>165</v>
      </c>
      <c r="D70" s="19" t="s">
        <v>67</v>
      </c>
      <c r="E70" s="103">
        <f t="shared" si="2"/>
        <v>0</v>
      </c>
      <c r="F70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0" s="96">
        <f>SUM(racers[[#This Row],[Tour de Bowness - Hill Climb (B)]]+racers[[#This Row],[CABC ITT Provincial Championships (A)]])</f>
        <v>0</v>
      </c>
      <c r="H70" s="104">
        <f>SUM(racers[[#This Row],[Tour de Bowness - Omnium (B)]]+racers[[#This Row],[RMCC - Omnium (B)]])</f>
        <v>0</v>
      </c>
      <c r="I70" s="105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106"/>
      <c r="AB70" s="108"/>
      <c r="AC70" s="108"/>
      <c r="AE70" s="109"/>
      <c r="AF70" s="90"/>
      <c r="AG70" s="108"/>
      <c r="AH70" s="90"/>
      <c r="AI70" s="91"/>
      <c r="AJ70" s="92"/>
      <c r="AK70" s="90"/>
      <c r="AL70" s="90"/>
      <c r="AM70" s="90"/>
      <c r="AN70" s="90"/>
      <c r="AP70" s="90"/>
      <c r="AR70" s="90"/>
      <c r="AS70" s="90"/>
    </row>
    <row r="71" spans="1:45" ht="15.75" thickBot="1" x14ac:dyDescent="0.3">
      <c r="A71" s="107"/>
      <c r="B71" s="103" t="s">
        <v>184</v>
      </c>
      <c r="C71" s="103" t="s">
        <v>185</v>
      </c>
      <c r="D71" s="103" t="s">
        <v>55</v>
      </c>
      <c r="E71" s="103">
        <f t="shared" si="2"/>
        <v>0</v>
      </c>
      <c r="F71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1" s="96">
        <f>SUM(racers[[#This Row],[Tour de Bowness - Hill Climb (B)]]+racers[[#This Row],[CABC ITT Provincial Championships (A)]])</f>
        <v>0</v>
      </c>
      <c r="H71" s="104">
        <f>SUM(racers[[#This Row],[Tour de Bowness - Omnium (B)]]+racers[[#This Row],[RMCC - Omnium (B)]])</f>
        <v>0</v>
      </c>
      <c r="I71" s="105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106"/>
      <c r="AB71" s="108"/>
      <c r="AC71" s="108"/>
      <c r="AE71" s="109"/>
      <c r="AF71" s="90"/>
      <c r="AG71" s="108"/>
      <c r="AH71" s="90"/>
      <c r="AI71" s="91"/>
      <c r="AJ71" s="92"/>
      <c r="AK71" s="90"/>
      <c r="AL71" s="90"/>
      <c r="AM71" s="90"/>
      <c r="AN71" s="90"/>
      <c r="AP71" s="90"/>
      <c r="AR71" s="90"/>
      <c r="AS71" s="90"/>
    </row>
    <row r="72" spans="1:45" ht="15.75" thickBot="1" x14ac:dyDescent="0.3">
      <c r="A72" s="102"/>
      <c r="B72" s="103" t="s">
        <v>783</v>
      </c>
      <c r="C72" s="103" t="s">
        <v>138</v>
      </c>
      <c r="D72" s="103" t="s">
        <v>771</v>
      </c>
      <c r="E72" s="103">
        <f t="shared" si="2"/>
        <v>0</v>
      </c>
      <c r="F72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2" s="96">
        <f>SUM(racers[[#This Row],[Tour de Bowness - Hill Climb (B)]]+racers[[#This Row],[CABC ITT Provincial Championships (A)]])</f>
        <v>0</v>
      </c>
      <c r="H72" s="104">
        <f>SUM(racers[[#This Row],[Tour de Bowness - Omnium (B)]]+racers[[#This Row],[RMCC - Omnium (B)]])</f>
        <v>0</v>
      </c>
      <c r="I72" s="105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106"/>
      <c r="AB72" s="108"/>
      <c r="AC72" s="108"/>
      <c r="AE72" s="109"/>
      <c r="AF72" s="90"/>
      <c r="AG72" s="108"/>
      <c r="AH72" s="90"/>
      <c r="AI72" s="91"/>
      <c r="AJ72" s="92"/>
      <c r="AK72" s="90"/>
      <c r="AL72" s="90"/>
      <c r="AM72" s="90"/>
      <c r="AN72" s="90"/>
      <c r="AP72" s="90"/>
      <c r="AR72" s="90"/>
      <c r="AS72" s="90"/>
    </row>
    <row r="73" spans="1:45" ht="15.75" thickBot="1" x14ac:dyDescent="0.3">
      <c r="A73" s="102"/>
      <c r="B73" s="103" t="s">
        <v>53</v>
      </c>
      <c r="C73" s="103" t="s">
        <v>54</v>
      </c>
      <c r="D73" s="19" t="s">
        <v>782</v>
      </c>
      <c r="E73" s="103">
        <f t="shared" si="2"/>
        <v>0</v>
      </c>
      <c r="F73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3" s="96">
        <f>SUM(racers[[#This Row],[Tour de Bowness - Hill Climb (B)]]+racers[[#This Row],[CABC ITT Provincial Championships (A)]])</f>
        <v>0</v>
      </c>
      <c r="H73" s="104">
        <f>SUM(racers[[#This Row],[Tour de Bowness - Omnium (B)]]+racers[[#This Row],[RMCC - Omnium (B)]])</f>
        <v>0</v>
      </c>
      <c r="I73" s="105"/>
      <c r="J73" s="105"/>
      <c r="K73" s="105"/>
      <c r="L73" s="105"/>
      <c r="M73" s="105"/>
      <c r="N73" s="105"/>
      <c r="O73" s="66"/>
      <c r="P73" s="66"/>
      <c r="Q73" s="66"/>
      <c r="R73" s="66"/>
      <c r="S73" s="66"/>
      <c r="T73" s="66"/>
      <c r="U73" s="105"/>
      <c r="V73" s="66"/>
      <c r="W73" s="66"/>
      <c r="X73" s="66"/>
      <c r="Y73" s="66"/>
      <c r="Z73" s="66"/>
      <c r="AA73" s="106"/>
      <c r="AB73" s="108"/>
      <c r="AC73" s="108"/>
      <c r="AE73" s="109"/>
      <c r="AF73" s="90"/>
      <c r="AG73" s="108"/>
      <c r="AH73" s="90"/>
      <c r="AI73" s="91"/>
      <c r="AJ73" s="92"/>
      <c r="AK73" s="90"/>
      <c r="AL73" s="90"/>
      <c r="AM73" s="90"/>
      <c r="AN73" s="90"/>
      <c r="AP73" s="90"/>
      <c r="AR73" s="90"/>
      <c r="AS73" s="90"/>
    </row>
    <row r="74" spans="1:45" ht="15.75" thickBot="1" x14ac:dyDescent="0.3">
      <c r="A74" s="93"/>
      <c r="B74" s="94" t="s">
        <v>191</v>
      </c>
      <c r="C74" s="94" t="s">
        <v>192</v>
      </c>
      <c r="D74" s="94" t="s">
        <v>21</v>
      </c>
      <c r="E74" s="94">
        <f t="shared" si="2"/>
        <v>0</v>
      </c>
      <c r="F74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4" s="96">
        <f>SUM(racers[[#This Row],[Tour de Bowness - Hill Climb (B)]]+racers[[#This Row],[CABC ITT Provincial Championships (A)]])</f>
        <v>0</v>
      </c>
      <c r="H74" s="97">
        <f>SUM(racers[[#This Row],[Tour de Bowness - Omnium (B)]]+racers[[#This Row],[RMCC - Omnium (B)]])</f>
        <v>0</v>
      </c>
      <c r="I74" s="98"/>
      <c r="J74" s="105"/>
      <c r="K74" s="105"/>
      <c r="L74" s="98"/>
      <c r="M74" s="98"/>
      <c r="N74" s="98"/>
      <c r="O74" s="66"/>
      <c r="P74" s="66"/>
      <c r="Q74" s="66"/>
      <c r="R74" s="66"/>
      <c r="S74" s="66"/>
      <c r="T74" s="66"/>
      <c r="U74" s="105"/>
      <c r="V74" s="66"/>
      <c r="W74" s="63"/>
      <c r="X74" s="63"/>
      <c r="Y74" s="63"/>
      <c r="Z74" s="63"/>
      <c r="AA74" s="106"/>
      <c r="AB74" s="108"/>
      <c r="AC74" s="108"/>
      <c r="AE74" s="109"/>
      <c r="AF74" s="90"/>
      <c r="AG74" s="108"/>
      <c r="AH74" s="90"/>
      <c r="AI74" s="91"/>
      <c r="AJ74" s="92"/>
      <c r="AK74" s="90"/>
      <c r="AL74" s="90"/>
      <c r="AM74" s="90"/>
      <c r="AN74" s="90"/>
      <c r="AP74" s="90"/>
      <c r="AR74" s="90"/>
      <c r="AS74" s="90"/>
    </row>
    <row r="75" spans="1:45" ht="15.75" thickBot="1" x14ac:dyDescent="0.3">
      <c r="A75" s="100"/>
      <c r="B75" s="8" t="s">
        <v>191</v>
      </c>
      <c r="C75" s="8" t="s">
        <v>192</v>
      </c>
      <c r="D75" s="8" t="s">
        <v>193</v>
      </c>
      <c r="E75" s="94">
        <f t="shared" si="2"/>
        <v>0</v>
      </c>
      <c r="F75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5" s="96">
        <f>SUM(racers[[#This Row],[Tour de Bowness - Hill Climb (B)]]+racers[[#This Row],[CABC ITT Provincial Championships (A)]])</f>
        <v>0</v>
      </c>
      <c r="H75" s="97">
        <f>SUM(racers[[#This Row],[Tour de Bowness - Omnium (B)]]+racers[[#This Row],[RMCC - Omnium (B)]])</f>
        <v>0</v>
      </c>
      <c r="I75" s="98"/>
      <c r="J75" s="66"/>
      <c r="K75" s="66"/>
      <c r="L75" s="63"/>
      <c r="M75" s="63"/>
      <c r="N75" s="63"/>
      <c r="O75" s="66"/>
      <c r="P75" s="66"/>
      <c r="Q75" s="66"/>
      <c r="R75" s="66"/>
      <c r="S75" s="66"/>
      <c r="T75" s="66"/>
      <c r="U75" s="66"/>
      <c r="V75" s="66"/>
      <c r="W75" s="63"/>
      <c r="X75" s="63"/>
      <c r="Y75" s="63"/>
      <c r="Z75" s="63"/>
      <c r="AA75" s="106"/>
      <c r="AB75" s="108"/>
      <c r="AC75" s="108"/>
      <c r="AE75" s="109"/>
      <c r="AF75" s="90"/>
      <c r="AG75" s="108"/>
      <c r="AH75" s="90"/>
      <c r="AI75" s="91"/>
      <c r="AJ75" s="92"/>
      <c r="AK75" s="90"/>
      <c r="AL75" s="90"/>
      <c r="AM75" s="90"/>
      <c r="AN75" s="90"/>
      <c r="AP75" s="90"/>
      <c r="AR75" s="90"/>
      <c r="AS75" s="90"/>
    </row>
    <row r="76" spans="1:45" ht="15.75" thickBot="1" x14ac:dyDescent="0.3">
      <c r="A76" s="102"/>
      <c r="B76" s="103" t="s">
        <v>44</v>
      </c>
      <c r="C76" s="103" t="s">
        <v>45</v>
      </c>
      <c r="D76" s="103" t="s">
        <v>46</v>
      </c>
      <c r="E76" s="103">
        <f t="shared" si="2"/>
        <v>0</v>
      </c>
      <c r="F76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6" s="96">
        <f>SUM(racers[[#This Row],[Tour de Bowness - Hill Climb (B)]]+racers[[#This Row],[CABC ITT Provincial Championships (A)]])</f>
        <v>0</v>
      </c>
      <c r="H76" s="104">
        <f>SUM(racers[[#This Row],[Tour de Bowness - Omnium (B)]]+racers[[#This Row],[RMCC - Omnium (B)]])</f>
        <v>0</v>
      </c>
      <c r="I76" s="105"/>
      <c r="J76" s="105"/>
      <c r="K76" s="105"/>
      <c r="L76" s="105"/>
      <c r="M76" s="105"/>
      <c r="N76" s="105"/>
      <c r="O76" s="66"/>
      <c r="P76" s="66"/>
      <c r="Q76" s="66"/>
      <c r="R76" s="66"/>
      <c r="S76" s="66"/>
      <c r="T76" s="66"/>
      <c r="U76" s="105"/>
      <c r="V76" s="66"/>
      <c r="W76" s="66"/>
      <c r="X76" s="66"/>
      <c r="Y76" s="66"/>
      <c r="Z76" s="66"/>
      <c r="AA76" s="106"/>
      <c r="AB76" s="108"/>
      <c r="AC76" s="108"/>
      <c r="AE76" s="109"/>
      <c r="AF76" s="90"/>
      <c r="AG76" s="108"/>
      <c r="AH76" s="90"/>
      <c r="AI76" s="91"/>
      <c r="AJ76" s="92"/>
      <c r="AK76" s="90"/>
      <c r="AL76" s="90"/>
      <c r="AM76" s="90"/>
      <c r="AN76" s="90"/>
      <c r="AP76" s="90"/>
      <c r="AR76" s="90"/>
      <c r="AS76" s="90"/>
    </row>
    <row r="77" spans="1:45" ht="15.75" thickBot="1" x14ac:dyDescent="0.3">
      <c r="A77" s="102"/>
      <c r="B77" s="103" t="s">
        <v>78</v>
      </c>
      <c r="C77" s="103" t="s">
        <v>79</v>
      </c>
      <c r="D77" s="103" t="s">
        <v>27</v>
      </c>
      <c r="E77" s="103">
        <f t="shared" si="2"/>
        <v>0</v>
      </c>
      <c r="F77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7" s="96">
        <f>SUM(racers[[#This Row],[Tour de Bowness - Hill Climb (B)]]+racers[[#This Row],[CABC ITT Provincial Championships (A)]])</f>
        <v>0</v>
      </c>
      <c r="H77" s="104">
        <f>SUM(racers[[#This Row],[Tour de Bowness - Omnium (B)]]+racers[[#This Row],[RMCC - Omnium (B)]])</f>
        <v>0</v>
      </c>
      <c r="I77" s="105"/>
      <c r="J77" s="105"/>
      <c r="K77" s="105"/>
      <c r="L77" s="105"/>
      <c r="M77" s="105"/>
      <c r="N77" s="105"/>
      <c r="O77" s="105"/>
      <c r="P77" s="66"/>
      <c r="Q77" s="66"/>
      <c r="R77" s="66"/>
      <c r="S77" s="66"/>
      <c r="T77" s="66"/>
      <c r="U77" s="105"/>
      <c r="V77" s="66"/>
      <c r="W77" s="66"/>
      <c r="X77" s="66"/>
      <c r="Y77" s="66"/>
      <c r="Z77" s="66"/>
      <c r="AA77" s="106"/>
      <c r="AB77" s="108"/>
      <c r="AC77" s="108"/>
      <c r="AE77" s="109"/>
      <c r="AF77" s="90"/>
      <c r="AG77" s="108"/>
      <c r="AH77" s="90"/>
      <c r="AI77" s="91"/>
      <c r="AJ77" s="92"/>
      <c r="AK77" s="90"/>
      <c r="AL77" s="90"/>
      <c r="AM77" s="90"/>
      <c r="AN77" s="90"/>
      <c r="AP77" s="90"/>
      <c r="AR77" s="90"/>
      <c r="AS77" s="90"/>
    </row>
    <row r="78" spans="1:45" ht="15.75" thickBot="1" x14ac:dyDescent="0.3">
      <c r="A78" s="102"/>
      <c r="B78" s="19" t="s">
        <v>160</v>
      </c>
      <c r="C78" s="19" t="s">
        <v>140</v>
      </c>
      <c r="D78" s="19" t="s">
        <v>161</v>
      </c>
      <c r="E78" s="103">
        <f t="shared" si="2"/>
        <v>0</v>
      </c>
      <c r="F78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8" s="96">
        <f>SUM(racers[[#This Row],[Tour de Bowness - Hill Climb (B)]]+racers[[#This Row],[CABC ITT Provincial Championships (A)]])</f>
        <v>0</v>
      </c>
      <c r="H78" s="104">
        <f>SUM(racers[[#This Row],[Tour de Bowness - Omnium (B)]]+racers[[#This Row],[RMCC - Omnium (B)]])</f>
        <v>0</v>
      </c>
      <c r="I78" s="105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106"/>
      <c r="AC78" s="91"/>
      <c r="AD78" s="92"/>
      <c r="AF78" s="91"/>
      <c r="AH78" s="108"/>
      <c r="AI78" s="91"/>
      <c r="AJ78" s="108"/>
      <c r="AL78" s="91"/>
      <c r="AM78" s="109"/>
      <c r="AN78" s="90"/>
      <c r="AO78" s="108"/>
      <c r="AP78" s="90"/>
      <c r="AQ78" s="91"/>
      <c r="AR78" s="92"/>
      <c r="AS78" s="90"/>
    </row>
    <row r="79" spans="1:45" ht="15.75" thickBot="1" x14ac:dyDescent="0.3">
      <c r="A79" s="102"/>
      <c r="B79" s="103" t="s">
        <v>99</v>
      </c>
      <c r="C79" s="103" t="s">
        <v>100</v>
      </c>
      <c r="D79" s="103" t="s">
        <v>21</v>
      </c>
      <c r="E79" s="103">
        <f t="shared" si="2"/>
        <v>0</v>
      </c>
      <c r="F79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9" s="96">
        <f>SUM(racers[[#This Row],[Tour de Bowness - Hill Climb (B)]]+racers[[#This Row],[CABC ITT Provincial Championships (A)]])</f>
        <v>0</v>
      </c>
      <c r="H79" s="104">
        <f>SUM(racers[[#This Row],[Tour de Bowness - Omnium (B)]]+racers[[#This Row],[RMCC - Omnium (B)]])</f>
        <v>0</v>
      </c>
      <c r="I79" s="105"/>
      <c r="J79" s="105"/>
      <c r="K79" s="105"/>
      <c r="L79" s="105"/>
      <c r="M79" s="105"/>
      <c r="N79" s="105"/>
      <c r="O79" s="66"/>
      <c r="P79" s="66"/>
      <c r="Q79" s="66"/>
      <c r="R79" s="66"/>
      <c r="S79" s="66"/>
      <c r="T79" s="66"/>
      <c r="U79" s="105"/>
      <c r="V79" s="66"/>
      <c r="W79" s="66"/>
      <c r="X79" s="66"/>
      <c r="Y79" s="66"/>
      <c r="Z79" s="66"/>
      <c r="AA79" s="106"/>
      <c r="AC79" s="91"/>
      <c r="AD79" s="92"/>
      <c r="AF79" s="91"/>
      <c r="AH79" s="108"/>
      <c r="AI79" s="91"/>
      <c r="AJ79" s="108"/>
      <c r="AL79" s="91"/>
      <c r="AM79" s="109"/>
      <c r="AN79" s="90"/>
      <c r="AO79" s="108"/>
      <c r="AP79" s="90"/>
      <c r="AQ79" s="91"/>
      <c r="AR79" s="92"/>
      <c r="AS79" s="90"/>
    </row>
    <row r="80" spans="1:45" ht="15.75" thickBot="1" x14ac:dyDescent="0.3">
      <c r="A80" s="107"/>
      <c r="B80" s="19" t="s">
        <v>143</v>
      </c>
      <c r="C80" s="19" t="s">
        <v>144</v>
      </c>
      <c r="D80" s="19" t="s">
        <v>91</v>
      </c>
      <c r="E80" s="103">
        <f t="shared" si="2"/>
        <v>0</v>
      </c>
      <c r="F80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0" s="96">
        <f>SUM(racers[[#This Row],[Tour de Bowness - Hill Climb (B)]]+racers[[#This Row],[CABC ITT Provincial Championships (A)]])</f>
        <v>0</v>
      </c>
      <c r="H80" s="104">
        <f>SUM(racers[[#This Row],[Tour de Bowness - Omnium (B)]]+racers[[#This Row],[RMCC - Omnium (B)]])</f>
        <v>0</v>
      </c>
      <c r="I80" s="105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106"/>
      <c r="AC80" s="91"/>
      <c r="AD80" s="92"/>
      <c r="AF80" s="91"/>
      <c r="AH80" s="108"/>
      <c r="AI80" s="91"/>
      <c r="AJ80" s="108"/>
      <c r="AL80" s="91"/>
      <c r="AM80" s="109"/>
      <c r="AN80" s="90"/>
      <c r="AO80" s="108"/>
      <c r="AP80" s="90"/>
      <c r="AQ80" s="91"/>
      <c r="AR80" s="92"/>
      <c r="AS80" s="90"/>
    </row>
    <row r="81" spans="1:45" ht="15.75" thickBot="1" x14ac:dyDescent="0.3">
      <c r="A81" s="102"/>
      <c r="B81" s="103" t="s">
        <v>186</v>
      </c>
      <c r="C81" s="103" t="s">
        <v>187</v>
      </c>
      <c r="D81" s="103" t="s">
        <v>21</v>
      </c>
      <c r="E81" s="103">
        <f t="shared" si="2"/>
        <v>0</v>
      </c>
      <c r="F81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1" s="96">
        <f>SUM(racers[[#This Row],[Tour de Bowness - Hill Climb (B)]]+racers[[#This Row],[CABC ITT Provincial Championships (A)]])</f>
        <v>0</v>
      </c>
      <c r="H81" s="104">
        <f>SUM(racers[[#This Row],[Tour de Bowness - Omnium (B)]]+racers[[#This Row],[RMCC - Omnium (B)]])</f>
        <v>0</v>
      </c>
      <c r="I81" s="105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106"/>
      <c r="AC81" s="91"/>
      <c r="AD81" s="92"/>
      <c r="AF81" s="91"/>
      <c r="AH81" s="108"/>
      <c r="AI81" s="91"/>
      <c r="AJ81" s="108"/>
      <c r="AL81" s="91"/>
      <c r="AM81" s="109"/>
      <c r="AN81" s="90"/>
      <c r="AO81" s="108"/>
      <c r="AP81" s="90"/>
      <c r="AQ81" s="91"/>
      <c r="AR81" s="92"/>
      <c r="AS81" s="90"/>
    </row>
    <row r="82" spans="1:45" ht="15.75" thickBot="1" x14ac:dyDescent="0.3">
      <c r="A82" s="102"/>
      <c r="B82" s="103" t="s">
        <v>216</v>
      </c>
      <c r="C82" s="103" t="s">
        <v>843</v>
      </c>
      <c r="D82" s="103" t="s">
        <v>766</v>
      </c>
      <c r="E82" s="103">
        <f t="shared" si="2"/>
        <v>0</v>
      </c>
      <c r="F82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2" s="96">
        <f>SUM(racers[[#This Row],[Tour de Bowness - Hill Climb (B)]]+racers[[#This Row],[CABC ITT Provincial Championships (A)]])</f>
        <v>0</v>
      </c>
      <c r="H82" s="104">
        <f>SUM(racers[[#This Row],[Tour de Bowness - Omnium (B)]]+racers[[#This Row],[RMCC - Omnium (B)]])</f>
        <v>0</v>
      </c>
      <c r="I82" s="105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106"/>
      <c r="AC82" s="91"/>
      <c r="AD82" s="92"/>
      <c r="AF82" s="91"/>
      <c r="AH82" s="108"/>
      <c r="AI82" s="91"/>
      <c r="AJ82" s="108"/>
      <c r="AL82" s="91"/>
      <c r="AM82" s="109"/>
      <c r="AN82" s="90"/>
      <c r="AO82" s="108"/>
      <c r="AP82" s="90"/>
      <c r="AQ82" s="91"/>
      <c r="AR82" s="92"/>
      <c r="AS82" s="90"/>
    </row>
    <row r="83" spans="1:45" ht="15.75" thickBot="1" x14ac:dyDescent="0.3">
      <c r="A83" s="107"/>
      <c r="B83" s="19" t="s">
        <v>117</v>
      </c>
      <c r="C83" s="19" t="s">
        <v>118</v>
      </c>
      <c r="D83" s="19" t="s">
        <v>91</v>
      </c>
      <c r="E83" s="103">
        <f t="shared" si="2"/>
        <v>0</v>
      </c>
      <c r="F83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3" s="96">
        <f>SUM(racers[[#This Row],[Tour de Bowness - Hill Climb (B)]]+racers[[#This Row],[CABC ITT Provincial Championships (A)]])</f>
        <v>0</v>
      </c>
      <c r="H83" s="104">
        <f>SUM(racers[[#This Row],[Tour de Bowness - Omnium (B)]]+racers[[#This Row],[RMCC - Omnium (B)]])</f>
        <v>0</v>
      </c>
      <c r="I83" s="105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106"/>
      <c r="AC83" s="91"/>
      <c r="AD83" s="92"/>
      <c r="AF83" s="91"/>
      <c r="AH83" s="108"/>
      <c r="AI83" s="91"/>
      <c r="AJ83" s="108"/>
      <c r="AL83" s="91"/>
      <c r="AM83" s="109"/>
      <c r="AN83" s="90"/>
      <c r="AO83" s="108"/>
      <c r="AP83" s="90"/>
      <c r="AQ83" s="91"/>
      <c r="AR83" s="92"/>
      <c r="AS83" s="90"/>
    </row>
    <row r="84" spans="1:45" ht="15.75" thickBot="1" x14ac:dyDescent="0.3">
      <c r="A84" s="102"/>
      <c r="B84" s="103" t="s">
        <v>188</v>
      </c>
      <c r="C84" s="103" t="s">
        <v>93</v>
      </c>
      <c r="D84" s="103" t="s">
        <v>38</v>
      </c>
      <c r="E84" s="103">
        <f t="shared" si="2"/>
        <v>0</v>
      </c>
      <c r="F84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4" s="96">
        <f>SUM(racers[[#This Row],[Tour de Bowness - Hill Climb (B)]]+racers[[#This Row],[CABC ITT Provincial Championships (A)]])</f>
        <v>0</v>
      </c>
      <c r="H84" s="104">
        <f>SUM(racers[[#This Row],[Tour de Bowness - Omnium (B)]]+racers[[#This Row],[RMCC - Omnium (B)]])</f>
        <v>0</v>
      </c>
      <c r="I84" s="105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106"/>
      <c r="AC84" s="91"/>
      <c r="AD84" s="92"/>
      <c r="AF84" s="91"/>
      <c r="AH84" s="108"/>
      <c r="AI84" s="91"/>
      <c r="AJ84" s="108"/>
      <c r="AL84" s="91"/>
      <c r="AM84" s="109"/>
      <c r="AN84" s="90"/>
      <c r="AO84" s="108"/>
      <c r="AP84" s="90"/>
      <c r="AQ84" s="91"/>
      <c r="AR84" s="92"/>
      <c r="AS84" s="90"/>
    </row>
    <row r="85" spans="1:45" ht="15.75" thickBot="1" x14ac:dyDescent="0.3">
      <c r="A85" s="102"/>
      <c r="B85" s="103" t="s">
        <v>748</v>
      </c>
      <c r="C85" s="103" t="s">
        <v>806</v>
      </c>
      <c r="D85" s="103" t="s">
        <v>753</v>
      </c>
      <c r="E85" s="103">
        <f t="shared" si="2"/>
        <v>0</v>
      </c>
      <c r="F85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5" s="96">
        <f>SUM(racers[[#This Row],[Tour de Bowness - Hill Climb (B)]]+racers[[#This Row],[CABC ITT Provincial Championships (A)]])</f>
        <v>0</v>
      </c>
      <c r="H85" s="104">
        <f>SUM(racers[[#This Row],[Tour de Bowness - Omnium (B)]]+racers[[#This Row],[RMCC - Omnium (B)]])</f>
        <v>0</v>
      </c>
      <c r="I85" s="10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106"/>
      <c r="AC85" s="91"/>
      <c r="AD85" s="92"/>
      <c r="AF85" s="91"/>
      <c r="AH85" s="108"/>
      <c r="AI85" s="91"/>
      <c r="AJ85" s="108"/>
      <c r="AL85" s="91"/>
      <c r="AM85" s="109"/>
      <c r="AN85" s="90"/>
      <c r="AO85" s="108"/>
      <c r="AP85" s="90"/>
      <c r="AQ85" s="91"/>
      <c r="AR85" s="92"/>
      <c r="AS85" s="90"/>
    </row>
    <row r="86" spans="1:45" ht="15.75" thickBot="1" x14ac:dyDescent="0.3">
      <c r="A86" s="102"/>
      <c r="B86" s="103" t="s">
        <v>353</v>
      </c>
      <c r="C86" s="103" t="s">
        <v>354</v>
      </c>
      <c r="D86" s="103" t="s">
        <v>779</v>
      </c>
      <c r="E86" s="103">
        <f t="shared" si="2"/>
        <v>0</v>
      </c>
      <c r="F86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6" s="96">
        <f>SUM(racers[[#This Row],[Tour de Bowness - Hill Climb (B)]]+racers[[#This Row],[CABC ITT Provincial Championships (A)]])</f>
        <v>0</v>
      </c>
      <c r="H86" s="104">
        <f>SUM(racers[[#This Row],[Tour de Bowness - Omnium (B)]]+racers[[#This Row],[RMCC - Omnium (B)]])</f>
        <v>0</v>
      </c>
      <c r="I86" s="105"/>
      <c r="J86" s="105"/>
      <c r="K86" s="105"/>
      <c r="L86" s="105"/>
      <c r="M86" s="105"/>
      <c r="N86" s="105"/>
      <c r="O86" s="66"/>
      <c r="P86" s="66"/>
      <c r="Q86" s="66"/>
      <c r="R86" s="66"/>
      <c r="S86" s="66"/>
      <c r="T86" s="66"/>
      <c r="U86" s="105"/>
      <c r="V86" s="66"/>
      <c r="W86" s="66"/>
      <c r="X86" s="66"/>
      <c r="Y86" s="66"/>
      <c r="Z86" s="66"/>
      <c r="AA86" s="106"/>
      <c r="AC86" s="91"/>
      <c r="AD86" s="92"/>
      <c r="AF86" s="91"/>
      <c r="AH86" s="108"/>
      <c r="AI86" s="91"/>
      <c r="AJ86" s="108"/>
      <c r="AL86" s="91"/>
      <c r="AM86" s="109"/>
      <c r="AN86" s="90"/>
      <c r="AO86" s="108"/>
      <c r="AP86" s="90"/>
      <c r="AQ86" s="91"/>
      <c r="AR86" s="92"/>
      <c r="AS86" s="90"/>
    </row>
    <row r="87" spans="1:45" ht="15.75" thickBot="1" x14ac:dyDescent="0.3">
      <c r="A87" s="102"/>
      <c r="B87" s="19" t="s">
        <v>358</v>
      </c>
      <c r="C87" s="19" t="s">
        <v>323</v>
      </c>
      <c r="D87" s="19" t="s">
        <v>33</v>
      </c>
      <c r="E87" s="103">
        <f t="shared" si="2"/>
        <v>0</v>
      </c>
      <c r="F87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7" s="96">
        <f>SUM(racers[[#This Row],[Tour de Bowness - Hill Climb (B)]]+racers[[#This Row],[CABC ITT Provincial Championships (A)]])</f>
        <v>0</v>
      </c>
      <c r="H87" s="104">
        <f>SUM(racers[[#This Row],[Tour de Bowness - Omnium (B)]]+racers[[#This Row],[RMCC - Omnium (B)]])</f>
        <v>0</v>
      </c>
      <c r="I87" s="105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106"/>
      <c r="AC87" s="91"/>
      <c r="AD87" s="92"/>
      <c r="AF87" s="91"/>
      <c r="AH87" s="108"/>
      <c r="AI87" s="91"/>
      <c r="AJ87" s="108"/>
      <c r="AL87" s="91"/>
      <c r="AM87" s="109"/>
      <c r="AN87" s="90"/>
      <c r="AO87" s="108"/>
      <c r="AP87" s="90"/>
      <c r="AQ87" s="91"/>
      <c r="AR87" s="92"/>
      <c r="AS87" s="90"/>
    </row>
    <row r="88" spans="1:45" ht="15.75" thickBot="1" x14ac:dyDescent="0.3">
      <c r="A88" s="93"/>
      <c r="B88" s="8" t="s">
        <v>735</v>
      </c>
      <c r="C88" s="8" t="s">
        <v>93</v>
      </c>
      <c r="D88" s="8" t="s">
        <v>767</v>
      </c>
      <c r="E88" s="94">
        <f t="shared" si="2"/>
        <v>0</v>
      </c>
      <c r="F88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8" s="96">
        <f>SUM(racers[[#This Row],[Tour de Bowness - Hill Climb (B)]]+racers[[#This Row],[CABC ITT Provincial Championships (A)]])</f>
        <v>0</v>
      </c>
      <c r="H88" s="97">
        <f>SUM(racers[[#This Row],[Tour de Bowness - Omnium (B)]]+racers[[#This Row],[RMCC - Omnium (B)]])</f>
        <v>0</v>
      </c>
      <c r="I88" s="105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3"/>
      <c r="X88" s="63"/>
      <c r="Y88" s="63"/>
      <c r="Z88" s="63"/>
      <c r="AA88" s="106"/>
      <c r="AC88" s="91"/>
      <c r="AD88" s="92"/>
      <c r="AF88" s="91"/>
      <c r="AH88" s="108"/>
      <c r="AI88" s="91"/>
      <c r="AJ88" s="108"/>
      <c r="AL88" s="91"/>
      <c r="AM88" s="109"/>
      <c r="AN88" s="90"/>
      <c r="AO88" s="108"/>
      <c r="AP88" s="90"/>
      <c r="AQ88" s="91"/>
      <c r="AR88" s="92"/>
      <c r="AS88" s="90"/>
    </row>
    <row r="89" spans="1:45" ht="15.75" thickBot="1" x14ac:dyDescent="0.3">
      <c r="A89" s="93"/>
      <c r="B89" s="94" t="s">
        <v>841</v>
      </c>
      <c r="C89" s="94" t="s">
        <v>842</v>
      </c>
      <c r="D89" s="94" t="s">
        <v>352</v>
      </c>
      <c r="E89" s="94">
        <f t="shared" si="2"/>
        <v>0</v>
      </c>
      <c r="F89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9" s="96">
        <f>SUM(racers[[#This Row],[Tour de Bowness - Hill Climb (B)]]+racers[[#This Row],[CABC ITT Provincial Championships (A)]])</f>
        <v>0</v>
      </c>
      <c r="H89" s="97">
        <f>SUM(racers[[#This Row],[Tour de Bowness - Omnium (B)]]+racers[[#This Row],[RMCC - Omnium (B)]])</f>
        <v>0</v>
      </c>
      <c r="I89" s="105"/>
      <c r="J89" s="105"/>
      <c r="K89" s="105"/>
      <c r="L89" s="105"/>
      <c r="M89" s="105"/>
      <c r="N89" s="105"/>
      <c r="O89" s="66"/>
      <c r="P89" s="66"/>
      <c r="Q89" s="66"/>
      <c r="R89" s="66"/>
      <c r="S89" s="66"/>
      <c r="T89" s="66"/>
      <c r="U89" s="105"/>
      <c r="V89" s="66"/>
      <c r="W89" s="63"/>
      <c r="X89" s="63"/>
      <c r="Y89" s="63"/>
      <c r="Z89" s="63"/>
      <c r="AA89" s="106"/>
      <c r="AC89" s="91"/>
      <c r="AD89" s="92"/>
      <c r="AF89" s="91"/>
      <c r="AH89" s="108"/>
      <c r="AI89" s="91"/>
      <c r="AJ89" s="108"/>
      <c r="AL89" s="91"/>
      <c r="AM89" s="109"/>
      <c r="AN89" s="90"/>
      <c r="AO89" s="108"/>
      <c r="AP89" s="90"/>
      <c r="AQ89" s="91"/>
      <c r="AR89" s="92"/>
      <c r="AS89" s="90"/>
    </row>
    <row r="90" spans="1:45" ht="15.75" thickBot="1" x14ac:dyDescent="0.3">
      <c r="A90" s="93"/>
      <c r="B90" s="94" t="s">
        <v>92</v>
      </c>
      <c r="C90" s="94" t="s">
        <v>93</v>
      </c>
      <c r="D90" s="94" t="s">
        <v>782</v>
      </c>
      <c r="E90" s="94">
        <f t="shared" si="2"/>
        <v>0</v>
      </c>
      <c r="F90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0" s="96">
        <f>SUM(racers[[#This Row],[Tour de Bowness - Hill Climb (B)]]+racers[[#This Row],[CABC ITT Provincial Championships (A)]])</f>
        <v>0</v>
      </c>
      <c r="H90" s="97">
        <f>SUM(racers[[#This Row],[Tour de Bowness - Omnium (B)]]+racers[[#This Row],[RMCC - Omnium (B)]])</f>
        <v>0</v>
      </c>
      <c r="I90" s="105"/>
      <c r="J90" s="105"/>
      <c r="K90" s="105"/>
      <c r="L90" s="105"/>
      <c r="M90" s="105"/>
      <c r="N90" s="105"/>
      <c r="O90" s="66"/>
      <c r="P90" s="66"/>
      <c r="Q90" s="66"/>
      <c r="R90" s="66"/>
      <c r="S90" s="66"/>
      <c r="T90" s="66"/>
      <c r="U90" s="105"/>
      <c r="V90" s="66"/>
      <c r="W90" s="63"/>
      <c r="X90" s="63"/>
      <c r="Y90" s="63"/>
      <c r="Z90" s="63"/>
      <c r="AA90" s="106"/>
      <c r="AC90" s="91"/>
      <c r="AD90" s="92"/>
      <c r="AF90" s="91"/>
      <c r="AH90" s="108"/>
      <c r="AI90" s="91"/>
      <c r="AJ90" s="108"/>
      <c r="AL90" s="91"/>
      <c r="AM90" s="109"/>
      <c r="AN90" s="90"/>
      <c r="AO90" s="108"/>
      <c r="AP90" s="90"/>
      <c r="AQ90" s="91"/>
      <c r="AR90" s="92"/>
      <c r="AS90" s="90"/>
    </row>
    <row r="91" spans="1:45" ht="15.75" thickBot="1" x14ac:dyDescent="0.3">
      <c r="A91" s="100"/>
      <c r="B91" s="94" t="s">
        <v>103</v>
      </c>
      <c r="C91" s="94" t="s">
        <v>104</v>
      </c>
      <c r="D91" s="94" t="s">
        <v>38</v>
      </c>
      <c r="E91" s="94">
        <f t="shared" si="2"/>
        <v>0</v>
      </c>
      <c r="F91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1" s="96">
        <f>SUM(racers[[#This Row],[Tour de Bowness - Hill Climb (B)]]+racers[[#This Row],[CABC ITT Provincial Championships (A)]])</f>
        <v>0</v>
      </c>
      <c r="H91" s="97">
        <f>SUM(racers[[#This Row],[Tour de Bowness - Omnium (B)]]+racers[[#This Row],[RMCC - Omnium (B)]])</f>
        <v>0</v>
      </c>
      <c r="I91" s="105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3"/>
      <c r="X91" s="63"/>
      <c r="Y91" s="63"/>
      <c r="Z91" s="63"/>
      <c r="AA91" s="106"/>
      <c r="AC91" s="91"/>
      <c r="AD91" s="92"/>
      <c r="AF91" s="91"/>
      <c r="AH91" s="108"/>
      <c r="AI91" s="91"/>
      <c r="AJ91" s="108"/>
      <c r="AL91" s="91"/>
      <c r="AM91" s="109"/>
      <c r="AN91" s="90"/>
      <c r="AO91" s="108"/>
      <c r="AP91" s="90"/>
      <c r="AQ91" s="91"/>
      <c r="AR91" s="92"/>
      <c r="AS91" s="90"/>
    </row>
    <row r="92" spans="1:45" ht="15.75" thickBot="1" x14ac:dyDescent="0.3">
      <c r="A92" s="93"/>
      <c r="B92" s="94" t="s">
        <v>101</v>
      </c>
      <c r="C92" s="94" t="s">
        <v>102</v>
      </c>
      <c r="D92" s="94" t="s">
        <v>782</v>
      </c>
      <c r="E92" s="94">
        <f t="shared" si="2"/>
        <v>0</v>
      </c>
      <c r="F92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2" s="96">
        <f>SUM(racers[[#This Row],[Tour de Bowness - Hill Climb (B)]]+racers[[#This Row],[CABC ITT Provincial Championships (A)]])</f>
        <v>0</v>
      </c>
      <c r="H92" s="97">
        <f>SUM(racers[[#This Row],[Tour de Bowness - Omnium (B)]]+racers[[#This Row],[RMCC - Omnium (B)]])</f>
        <v>0</v>
      </c>
      <c r="I92" s="105"/>
      <c r="J92" s="105"/>
      <c r="K92" s="105"/>
      <c r="L92" s="105"/>
      <c r="M92" s="105"/>
      <c r="N92" s="105"/>
      <c r="O92" s="66"/>
      <c r="P92" s="66"/>
      <c r="Q92" s="66"/>
      <c r="R92" s="66"/>
      <c r="S92" s="66"/>
      <c r="T92" s="66"/>
      <c r="U92" s="105"/>
      <c r="V92" s="66"/>
      <c r="W92" s="63"/>
      <c r="X92" s="63"/>
      <c r="Y92" s="63"/>
      <c r="Z92" s="63"/>
      <c r="AA92" s="106"/>
      <c r="AC92" s="91"/>
      <c r="AD92" s="92"/>
      <c r="AF92" s="91"/>
      <c r="AH92" s="108"/>
      <c r="AI92" s="91"/>
      <c r="AJ92" s="108"/>
      <c r="AL92" s="91"/>
      <c r="AM92" s="109"/>
      <c r="AN92" s="90"/>
      <c r="AO92" s="108"/>
      <c r="AP92" s="90"/>
      <c r="AQ92" s="91"/>
      <c r="AR92" s="92"/>
      <c r="AS92" s="90"/>
    </row>
    <row r="93" spans="1:45" ht="15.75" thickBot="1" x14ac:dyDescent="0.3">
      <c r="A93" s="93"/>
      <c r="B93" s="94" t="s">
        <v>73</v>
      </c>
      <c r="C93" s="94" t="s">
        <v>125</v>
      </c>
      <c r="D93" s="94" t="s">
        <v>126</v>
      </c>
      <c r="E93" s="94">
        <f t="shared" si="2"/>
        <v>0</v>
      </c>
      <c r="F93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3" s="96">
        <f>SUM(racers[[#This Row],[Tour de Bowness - Hill Climb (B)]]+racers[[#This Row],[CABC ITT Provincial Championships (A)]])</f>
        <v>0</v>
      </c>
      <c r="H93" s="97">
        <f>SUM(racers[[#This Row],[Tour de Bowness - Omnium (B)]]+racers[[#This Row],[RMCC - Omnium (B)]])</f>
        <v>0</v>
      </c>
      <c r="I93" s="105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3"/>
      <c r="X93" s="63"/>
      <c r="Y93" s="63"/>
      <c r="Z93" s="63"/>
      <c r="AA93" s="106"/>
      <c r="AC93" s="91"/>
      <c r="AD93" s="92"/>
      <c r="AF93" s="91"/>
      <c r="AH93" s="108"/>
      <c r="AI93" s="91"/>
      <c r="AJ93" s="108"/>
      <c r="AL93" s="91"/>
      <c r="AM93" s="109"/>
      <c r="AN93" s="90"/>
      <c r="AO93" s="108"/>
      <c r="AP93" s="90"/>
      <c r="AQ93" s="91"/>
      <c r="AR93" s="92"/>
      <c r="AS93" s="90"/>
    </row>
    <row r="94" spans="1:45" ht="15.75" thickBot="1" x14ac:dyDescent="0.3">
      <c r="A94" s="102"/>
      <c r="B94" s="103" t="s">
        <v>83</v>
      </c>
      <c r="C94" s="103" t="s">
        <v>84</v>
      </c>
      <c r="D94" s="103" t="s">
        <v>38</v>
      </c>
      <c r="E94" s="103">
        <f t="shared" si="2"/>
        <v>0</v>
      </c>
      <c r="F94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4" s="96">
        <f>SUM(racers[[#This Row],[Tour de Bowness - Hill Climb (B)]]+racers[[#This Row],[CABC ITT Provincial Championships (A)]])</f>
        <v>0</v>
      </c>
      <c r="H94" s="104">
        <f>SUM(racers[[#This Row],[Tour de Bowness - Omnium (B)]]+racers[[#This Row],[RMCC - Omnium (B)]])</f>
        <v>0</v>
      </c>
      <c r="I94" s="105"/>
      <c r="J94" s="105"/>
      <c r="K94" s="105"/>
      <c r="L94" s="105"/>
      <c r="M94" s="105"/>
      <c r="N94" s="105"/>
      <c r="O94" s="66"/>
      <c r="P94" s="66"/>
      <c r="Q94" s="66"/>
      <c r="R94" s="66"/>
      <c r="S94" s="66"/>
      <c r="T94" s="66"/>
      <c r="U94" s="105"/>
      <c r="V94" s="66"/>
      <c r="W94" s="66"/>
      <c r="X94" s="66"/>
      <c r="Y94" s="66"/>
      <c r="Z94" s="66"/>
      <c r="AA94" s="106"/>
      <c r="AC94" s="91"/>
      <c r="AD94" s="92"/>
      <c r="AF94" s="91"/>
      <c r="AH94" s="108"/>
      <c r="AI94" s="91"/>
      <c r="AJ94" s="108"/>
      <c r="AL94" s="91"/>
      <c r="AM94" s="109"/>
      <c r="AN94" s="90"/>
      <c r="AO94" s="108"/>
      <c r="AP94" s="90"/>
      <c r="AQ94" s="91"/>
      <c r="AR94" s="92"/>
      <c r="AS94" s="90"/>
    </row>
    <row r="95" spans="1:45" ht="15.75" thickBot="1" x14ac:dyDescent="0.3">
      <c r="A95" s="102"/>
      <c r="B95" s="103" t="s">
        <v>816</v>
      </c>
      <c r="C95" s="103" t="s">
        <v>817</v>
      </c>
      <c r="D95" s="103" t="s">
        <v>21</v>
      </c>
      <c r="E95" s="103">
        <f t="shared" si="2"/>
        <v>0</v>
      </c>
      <c r="F95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5" s="96">
        <f>SUM(racers[[#This Row],[Tour de Bowness - Hill Climb (B)]]+racers[[#This Row],[CABC ITT Provincial Championships (A)]])</f>
        <v>0</v>
      </c>
      <c r="H95" s="104">
        <f>SUM(racers[[#This Row],[Tour de Bowness - Omnium (B)]]+racers[[#This Row],[RMCC - Omnium (B)]])</f>
        <v>0</v>
      </c>
      <c r="I95" s="105"/>
      <c r="J95" s="105"/>
      <c r="K95" s="105"/>
      <c r="L95" s="105"/>
      <c r="M95" s="105"/>
      <c r="N95" s="105"/>
      <c r="O95" s="66"/>
      <c r="P95" s="66"/>
      <c r="Q95" s="66"/>
      <c r="R95" s="66"/>
      <c r="S95" s="66"/>
      <c r="T95" s="66"/>
      <c r="U95" s="105"/>
      <c r="V95" s="66"/>
      <c r="W95" s="66"/>
      <c r="X95" s="66"/>
      <c r="Y95" s="66"/>
      <c r="Z95" s="66"/>
      <c r="AA95" s="106"/>
      <c r="AC95" s="91"/>
      <c r="AD95" s="92"/>
      <c r="AF95" s="91"/>
      <c r="AH95" s="108"/>
      <c r="AI95" s="91"/>
      <c r="AJ95" s="108"/>
      <c r="AL95" s="91"/>
      <c r="AM95" s="109"/>
      <c r="AN95" s="90"/>
      <c r="AO95" s="108"/>
      <c r="AP95" s="90"/>
      <c r="AQ95" s="91"/>
      <c r="AR95" s="92"/>
      <c r="AS95" s="90"/>
    </row>
    <row r="96" spans="1:45" ht="15.75" thickBot="1" x14ac:dyDescent="0.3">
      <c r="A96" s="107"/>
      <c r="B96" s="19" t="s">
        <v>157</v>
      </c>
      <c r="C96" s="19" t="s">
        <v>158</v>
      </c>
      <c r="D96" s="19" t="s">
        <v>55</v>
      </c>
      <c r="E96" s="103">
        <f t="shared" si="2"/>
        <v>0</v>
      </c>
      <c r="F96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6" s="96">
        <f>SUM(racers[[#This Row],[Tour de Bowness - Hill Climb (B)]]+racers[[#This Row],[CABC ITT Provincial Championships (A)]])</f>
        <v>0</v>
      </c>
      <c r="H96" s="104">
        <f>SUM(racers[[#This Row],[Tour de Bowness - Omnium (B)]]+racers[[#This Row],[RMCC - Omnium (B)]])</f>
        <v>0</v>
      </c>
      <c r="I96" s="105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106"/>
      <c r="AC96" s="91"/>
      <c r="AD96" s="92"/>
      <c r="AF96" s="91"/>
      <c r="AH96" s="108"/>
      <c r="AI96" s="91"/>
      <c r="AJ96" s="108"/>
      <c r="AL96" s="91"/>
      <c r="AM96" s="109"/>
      <c r="AN96" s="90"/>
      <c r="AO96" s="108"/>
      <c r="AP96" s="90"/>
      <c r="AQ96" s="91"/>
      <c r="AR96" s="92"/>
      <c r="AS96" s="90"/>
    </row>
    <row r="97" spans="1:45" ht="15.75" thickBot="1" x14ac:dyDescent="0.3">
      <c r="A97" s="102"/>
      <c r="B97" s="103" t="s">
        <v>89</v>
      </c>
      <c r="C97" s="103" t="s">
        <v>90</v>
      </c>
      <c r="D97" s="103" t="s">
        <v>91</v>
      </c>
      <c r="E97" s="103">
        <f t="shared" si="2"/>
        <v>0</v>
      </c>
      <c r="F97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7" s="96">
        <f>SUM(racers[[#This Row],[Tour de Bowness - Hill Climb (B)]]+racers[[#This Row],[CABC ITT Provincial Championships (A)]])</f>
        <v>0</v>
      </c>
      <c r="H97" s="104">
        <f>SUM(racers[[#This Row],[Tour de Bowness - Omnium (B)]]+racers[[#This Row],[RMCC - Omnium (B)]])</f>
        <v>0</v>
      </c>
      <c r="I97" s="105"/>
      <c r="J97" s="105"/>
      <c r="K97" s="105"/>
      <c r="L97" s="105"/>
      <c r="M97" s="105"/>
      <c r="N97" s="105"/>
      <c r="O97" s="66"/>
      <c r="P97" s="66"/>
      <c r="Q97" s="66"/>
      <c r="R97" s="66"/>
      <c r="S97" s="66"/>
      <c r="T97" s="66"/>
      <c r="U97" s="105"/>
      <c r="V97" s="66"/>
      <c r="W97" s="66"/>
      <c r="X97" s="66"/>
      <c r="Y97" s="66"/>
      <c r="Z97" s="66"/>
      <c r="AA97" s="106"/>
      <c r="AC97" s="91"/>
      <c r="AD97" s="92"/>
      <c r="AF97" s="91"/>
      <c r="AH97" s="108"/>
      <c r="AI97" s="91"/>
      <c r="AJ97" s="108"/>
      <c r="AL97" s="91"/>
      <c r="AM97" s="109"/>
      <c r="AN97" s="90"/>
      <c r="AO97" s="108"/>
      <c r="AP97" s="90"/>
      <c r="AQ97" s="91"/>
      <c r="AR97" s="92"/>
      <c r="AS97" s="90"/>
    </row>
    <row r="98" spans="1:45" ht="15.75" thickBot="1" x14ac:dyDescent="0.3">
      <c r="A98" s="93"/>
      <c r="B98" s="94" t="s">
        <v>150</v>
      </c>
      <c r="C98" s="94" t="s">
        <v>151</v>
      </c>
      <c r="D98" s="94" t="s">
        <v>38</v>
      </c>
      <c r="E98" s="94">
        <f t="shared" ref="E98:E102" si="3">SUM(F98,G98,H98)</f>
        <v>0</v>
      </c>
      <c r="F98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8" s="96">
        <f>SUM(racers[[#This Row],[Tour de Bowness - Hill Climb (B)]]+racers[[#This Row],[CABC ITT Provincial Championships (A)]])</f>
        <v>0</v>
      </c>
      <c r="H98" s="97">
        <f>SUM(racers[[#This Row],[Tour de Bowness - Omnium (B)]]+racers[[#This Row],[RMCC - Omnium (B)]])</f>
        <v>0</v>
      </c>
      <c r="I98" s="105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3"/>
      <c r="X98" s="63"/>
      <c r="Y98" s="63"/>
      <c r="Z98" s="63"/>
      <c r="AA98" s="106"/>
      <c r="AC98" s="91"/>
      <c r="AD98" s="92"/>
      <c r="AF98" s="91"/>
      <c r="AH98" s="108"/>
      <c r="AI98" s="91"/>
      <c r="AJ98" s="108"/>
      <c r="AL98" s="91"/>
      <c r="AM98" s="109"/>
      <c r="AN98" s="90"/>
      <c r="AO98" s="108"/>
      <c r="AP98" s="90"/>
      <c r="AQ98" s="91"/>
      <c r="AR98" s="92"/>
      <c r="AS98" s="90"/>
    </row>
    <row r="99" spans="1:45" ht="15.75" thickBot="1" x14ac:dyDescent="0.3">
      <c r="A99" s="102"/>
      <c r="B99" s="19" t="s">
        <v>141</v>
      </c>
      <c r="C99" s="19" t="s">
        <v>142</v>
      </c>
      <c r="D99" s="19" t="s">
        <v>55</v>
      </c>
      <c r="E99" s="103">
        <f t="shared" si="3"/>
        <v>0</v>
      </c>
      <c r="F99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9" s="96">
        <f>SUM(racers[[#This Row],[Tour de Bowness - Hill Climb (B)]]+racers[[#This Row],[CABC ITT Provincial Championships (A)]])</f>
        <v>0</v>
      </c>
      <c r="H99" s="104">
        <f>SUM(racers[[#This Row],[Tour de Bowness - Omnium (B)]]+racers[[#This Row],[RMCC - Omnium (B)]])</f>
        <v>0</v>
      </c>
      <c r="I99" s="105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106"/>
    </row>
    <row r="100" spans="1:45" ht="15.75" thickBot="1" x14ac:dyDescent="0.3">
      <c r="A100" s="102"/>
      <c r="B100" s="103" t="s">
        <v>196</v>
      </c>
      <c r="C100" s="103" t="s">
        <v>197</v>
      </c>
      <c r="D100" s="103" t="s">
        <v>58</v>
      </c>
      <c r="E100" s="103">
        <f t="shared" si="3"/>
        <v>0</v>
      </c>
      <c r="F100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00" s="96">
        <f>SUM(racers[[#This Row],[Tour de Bowness - Hill Climb (B)]]+racers[[#This Row],[CABC ITT Provincial Championships (A)]])</f>
        <v>0</v>
      </c>
      <c r="H100" s="104">
        <f>SUM(racers[[#This Row],[Tour de Bowness - Omnium (B)]]+racers[[#This Row],[RMCC - Omnium (B)]])</f>
        <v>0</v>
      </c>
      <c r="I100" s="105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106"/>
    </row>
    <row r="101" spans="1:45" ht="15.75" thickBot="1" x14ac:dyDescent="0.3">
      <c r="A101" s="102"/>
      <c r="B101" s="103" t="s">
        <v>209</v>
      </c>
      <c r="C101" s="103" t="s">
        <v>210</v>
      </c>
      <c r="D101" s="103" t="s">
        <v>38</v>
      </c>
      <c r="E101" s="103">
        <f t="shared" si="3"/>
        <v>0</v>
      </c>
      <c r="F101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01" s="96">
        <f>SUM(racers[[#This Row],[Tour de Bowness - Hill Climb (B)]]+racers[[#This Row],[CABC ITT Provincial Championships (A)]])</f>
        <v>0</v>
      </c>
      <c r="H101" s="104">
        <f>SUM(racers[[#This Row],[Tour de Bowness - Omnium (B)]]+racers[[#This Row],[RMCC - Omnium (B)]])</f>
        <v>0</v>
      </c>
      <c r="I101" s="105"/>
      <c r="J101" s="105"/>
      <c r="K101" s="105"/>
      <c r="L101" s="105"/>
      <c r="M101" s="66"/>
      <c r="N101" s="66"/>
      <c r="O101" s="66"/>
      <c r="P101" s="66"/>
      <c r="Q101" s="66"/>
      <c r="R101" s="66"/>
      <c r="S101" s="66"/>
      <c r="T101" s="66"/>
      <c r="U101" s="105"/>
      <c r="V101" s="66"/>
      <c r="W101" s="66"/>
      <c r="X101" s="66"/>
      <c r="Y101" s="66"/>
      <c r="Z101" s="66"/>
      <c r="AA101" s="106"/>
    </row>
    <row r="102" spans="1:45" ht="15.75" thickBot="1" x14ac:dyDescent="0.3">
      <c r="A102" s="102"/>
      <c r="B102" s="103" t="s">
        <v>818</v>
      </c>
      <c r="C102" s="103" t="s">
        <v>819</v>
      </c>
      <c r="D102" s="103" t="s">
        <v>782</v>
      </c>
      <c r="E102" s="103">
        <f t="shared" si="3"/>
        <v>0</v>
      </c>
      <c r="F102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02" s="96">
        <f>SUM(racers[[#This Row],[Tour de Bowness - Hill Climb (B)]]+racers[[#This Row],[CABC ITT Provincial Championships (A)]])</f>
        <v>0</v>
      </c>
      <c r="H102" s="104">
        <f>SUM(racers[[#This Row],[Tour de Bowness - Omnium (B)]]+racers[[#This Row],[RMCC - Omnium (B)]])</f>
        <v>0</v>
      </c>
      <c r="I102" s="105"/>
      <c r="J102" s="105"/>
      <c r="K102" s="105"/>
      <c r="L102" s="105"/>
      <c r="M102" s="105"/>
      <c r="N102" s="105"/>
      <c r="O102" s="66"/>
      <c r="P102" s="66"/>
      <c r="Q102" s="66"/>
      <c r="R102" s="66"/>
      <c r="S102" s="66"/>
      <c r="T102" s="66"/>
      <c r="U102" s="105"/>
      <c r="V102" s="66"/>
      <c r="W102" s="66"/>
      <c r="X102" s="66"/>
      <c r="Y102" s="66"/>
      <c r="Z102" s="66"/>
      <c r="AA102" s="106"/>
    </row>
    <row r="103" spans="1:45" ht="15.75" thickBot="1" x14ac:dyDescent="0.3">
      <c r="A103" s="102"/>
      <c r="B103" s="103" t="s">
        <v>211</v>
      </c>
      <c r="C103" s="103" t="s">
        <v>158</v>
      </c>
      <c r="D103" s="103" t="s">
        <v>46</v>
      </c>
      <c r="E103" s="103"/>
      <c r="F103" s="95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03" s="96">
        <f>SUM(racers[[#This Row],[Tour de Bowness - Hill Climb (B)]]+racers[[#This Row],[CABC ITT Provincial Championships (A)]])</f>
        <v>0</v>
      </c>
      <c r="H103" s="104">
        <f>SUM(racers[[#This Row],[Tour de Bowness - Omnium (B)]]+racers[[#This Row],[RMCC - Omnium (B)]])</f>
        <v>0</v>
      </c>
      <c r="I103" s="105"/>
      <c r="J103" s="105"/>
      <c r="K103" s="105"/>
      <c r="L103" s="105"/>
      <c r="M103" s="105"/>
      <c r="N103" s="105"/>
      <c r="O103" s="66"/>
      <c r="P103" s="66"/>
      <c r="Q103" s="66"/>
      <c r="R103" s="66"/>
      <c r="S103" s="66"/>
      <c r="T103" s="66"/>
      <c r="U103" s="105"/>
      <c r="V103" s="66"/>
      <c r="W103" s="66"/>
      <c r="X103" s="66"/>
      <c r="Y103" s="66"/>
      <c r="Z103" s="66"/>
      <c r="AA103" s="106"/>
    </row>
  </sheetData>
  <conditionalFormatting sqref="A3:E55">
    <cfRule type="expression" dxfId="7" priority="5">
      <formula>" =MOD(ROW(),2)=0"</formula>
    </cfRule>
  </conditionalFormatting>
  <conditionalFormatting sqref="A2:T2 AB2:XFD52 U2:AA55 H3:T55 F3:G103">
    <cfRule type="expression" dxfId="6" priority="7">
      <formula>" =MOD(ROW(),2)=0"</formula>
    </cfRule>
  </conditionalFormatting>
  <dataValidations count="1">
    <dataValidation type="list" allowBlank="1" showInputMessage="1" showErrorMessage="1" sqref="D97:D98" xr:uid="{8E588CDE-A8FC-4888-BC8C-5D6292CF3919}">
      <formula1>"Team Duponzoo"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E51812-C424-4FF4-BCB5-08AB826BB1AE}">
          <x14:formula1>
            <xm:f>Teams!$A:$A</xm:f>
          </x14:formula1>
          <xm:sqref>D6:D9 D1:D3 D11:D14 D16 D99:D1048576 D18:D96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145C-C833-4152-B5ED-B663ABBCDDA4}">
  <dimension ref="A1:AF63"/>
  <sheetViews>
    <sheetView workbookViewId="0">
      <pane ySplit="1" topLeftCell="A2" activePane="bottomLeft" state="frozen"/>
      <selection pane="bottomLeft" activeCell="A10" sqref="A10:A62"/>
    </sheetView>
  </sheetViews>
  <sheetFormatPr defaultRowHeight="15" x14ac:dyDescent="0.25"/>
  <cols>
    <col min="3" max="3" width="17" bestFit="1" customWidth="1"/>
    <col min="4" max="4" width="12" bestFit="1" customWidth="1"/>
    <col min="5" max="5" width="29.42578125" customWidth="1"/>
    <col min="8" max="8" width="5.42578125" style="27" customWidth="1"/>
    <col min="9" max="9" width="4.7109375" style="28" customWidth="1"/>
    <col min="10" max="12" width="4" bestFit="1" customWidth="1"/>
    <col min="13" max="15" width="5.7109375" customWidth="1"/>
    <col min="16" max="16" width="5.7109375" hidden="1" customWidth="1"/>
    <col min="17" max="28" width="4" bestFit="1" customWidth="1"/>
  </cols>
  <sheetData>
    <row r="1" spans="1:32" ht="212.25" thickBot="1" x14ac:dyDescent="0.3">
      <c r="A1" s="1" t="s">
        <v>0</v>
      </c>
      <c r="B1" s="59" t="s">
        <v>470</v>
      </c>
      <c r="C1" s="2" t="s">
        <v>1</v>
      </c>
      <c r="D1" s="60" t="s">
        <v>2</v>
      </c>
      <c r="E1" s="2" t="s">
        <v>3</v>
      </c>
      <c r="F1" s="51" t="s">
        <v>867</v>
      </c>
      <c r="G1" s="51" t="s">
        <v>868</v>
      </c>
      <c r="H1" s="4" t="s">
        <v>869</v>
      </c>
      <c r="I1" s="4" t="s">
        <v>870</v>
      </c>
      <c r="J1" s="4" t="s">
        <v>7</v>
      </c>
      <c r="K1" s="5" t="s">
        <v>10</v>
      </c>
      <c r="L1" s="79" t="s">
        <v>8</v>
      </c>
      <c r="M1" s="5" t="s">
        <v>9</v>
      </c>
      <c r="N1" s="5" t="s">
        <v>705</v>
      </c>
      <c r="O1" s="5" t="s">
        <v>871</v>
      </c>
      <c r="P1" s="5" t="s">
        <v>11</v>
      </c>
      <c r="Q1" s="79" t="s">
        <v>873</v>
      </c>
      <c r="R1" s="79" t="s">
        <v>872</v>
      </c>
      <c r="S1" s="122" t="s">
        <v>840</v>
      </c>
      <c r="T1" s="5" t="s">
        <v>12</v>
      </c>
      <c r="U1" s="5" t="s">
        <v>880</v>
      </c>
      <c r="V1" s="6" t="s">
        <v>874</v>
      </c>
      <c r="W1" s="6" t="s">
        <v>13</v>
      </c>
      <c r="X1" s="5" t="s">
        <v>14</v>
      </c>
      <c r="Y1" s="5" t="s">
        <v>706</v>
      </c>
      <c r="Z1" s="5" t="s">
        <v>707</v>
      </c>
      <c r="AA1" s="5" t="s">
        <v>708</v>
      </c>
      <c r="AB1" s="7" t="s">
        <v>15</v>
      </c>
      <c r="AD1" s="123"/>
    </row>
    <row r="2" spans="1:32" ht="15.75" thickBot="1" x14ac:dyDescent="0.3">
      <c r="A2" s="61">
        <v>1</v>
      </c>
      <c r="B2" s="62" t="s">
        <v>471</v>
      </c>
      <c r="C2" s="63" t="s">
        <v>504</v>
      </c>
      <c r="D2" s="63" t="s">
        <v>490</v>
      </c>
      <c r="E2" s="63" t="s">
        <v>38</v>
      </c>
      <c r="F2" s="62">
        <f t="shared" ref="F2:F33" si="0">SUM(G2,H2,I2)</f>
        <v>20</v>
      </c>
      <c r="G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20</v>
      </c>
      <c r="H2" s="10">
        <f>racers4[[#This Row],[Tour de Bowness - Hill Climb (B)]]+racers4[[#This Row],[CABC ITT Provincial Championships (A)]]</f>
        <v>0</v>
      </c>
      <c r="I2" s="11">
        <f>SUM(racers4[[#This Row],[Tour de Bowness - Omnium (B)]]+racers4[[#This Row],[RMCC - Omnium (B)]])</f>
        <v>0</v>
      </c>
      <c r="J2" s="13">
        <v>20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40"/>
    </row>
    <row r="3" spans="1:32" ht="15.75" thickBot="1" x14ac:dyDescent="0.3">
      <c r="A3" s="61">
        <v>2</v>
      </c>
      <c r="B3" s="62" t="s">
        <v>471</v>
      </c>
      <c r="C3" s="8" t="s">
        <v>588</v>
      </c>
      <c r="D3" s="8" t="s">
        <v>589</v>
      </c>
      <c r="E3" s="8" t="s">
        <v>771</v>
      </c>
      <c r="F3" s="62">
        <f t="shared" si="0"/>
        <v>15</v>
      </c>
      <c r="G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15</v>
      </c>
      <c r="H3" s="10">
        <f>racers4[[#This Row],[Tour de Bowness - Hill Climb (B)]]+racers4[[#This Row],[CABC ITT Provincial Championships (A)]]</f>
        <v>0</v>
      </c>
      <c r="I3" s="11">
        <f>SUM(racers4[[#This Row],[Tour de Bowness - Omnium (B)]]+racers4[[#This Row],[RMCC - Omnium (B)]])</f>
        <v>0</v>
      </c>
      <c r="J3" s="13">
        <v>15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D3" t="s">
        <v>696</v>
      </c>
      <c r="AE3" t="s">
        <v>697</v>
      </c>
      <c r="AF3" t="s">
        <v>698</v>
      </c>
    </row>
    <row r="4" spans="1:32" ht="15.75" thickBot="1" x14ac:dyDescent="0.3">
      <c r="A4" s="61">
        <v>3</v>
      </c>
      <c r="B4" s="62" t="s">
        <v>471</v>
      </c>
      <c r="C4" s="63" t="s">
        <v>414</v>
      </c>
      <c r="D4" s="63" t="s">
        <v>572</v>
      </c>
      <c r="E4" s="63" t="s">
        <v>33</v>
      </c>
      <c r="F4" s="62">
        <f t="shared" si="0"/>
        <v>12</v>
      </c>
      <c r="G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12</v>
      </c>
      <c r="H4" s="10">
        <f>racers4[[#This Row],[Tour de Bowness - Hill Climb (B)]]+racers4[[#This Row],[CABC ITT Provincial Championships (A)]]</f>
        <v>0</v>
      </c>
      <c r="I4" s="11">
        <f>SUM(racers4[[#This Row],[Tour de Bowness - Omnium (B)]]+racers4[[#This Row],[RMCC - Omnium (B)]])</f>
        <v>0</v>
      </c>
      <c r="J4" s="13">
        <v>12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D4">
        <v>1</v>
      </c>
      <c r="AE4">
        <v>25</v>
      </c>
      <c r="AF4">
        <v>20</v>
      </c>
    </row>
    <row r="5" spans="1:32" ht="15.75" thickBot="1" x14ac:dyDescent="0.3">
      <c r="A5" s="61">
        <v>4</v>
      </c>
      <c r="B5" s="62" t="s">
        <v>471</v>
      </c>
      <c r="C5" s="8" t="s">
        <v>437</v>
      </c>
      <c r="D5" s="8" t="s">
        <v>828</v>
      </c>
      <c r="E5" s="8" t="s">
        <v>761</v>
      </c>
      <c r="F5" s="12">
        <f t="shared" si="0"/>
        <v>10</v>
      </c>
      <c r="G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10</v>
      </c>
      <c r="H5" s="10">
        <f>racers4[[#This Row],[Tour de Bowness - Hill Climb (B)]]+racers4[[#This Row],[CABC ITT Provincial Championships (A)]]</f>
        <v>0</v>
      </c>
      <c r="I5" s="11">
        <f>SUM(racers4[[#This Row],[Tour de Bowness - Omnium (B)]]+racers4[[#This Row],[RMCC - Omnium (B)]])</f>
        <v>0</v>
      </c>
      <c r="J5" s="13">
        <v>10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D5">
        <v>2</v>
      </c>
      <c r="AE5">
        <v>20</v>
      </c>
      <c r="AF5">
        <v>15</v>
      </c>
    </row>
    <row r="6" spans="1:32" ht="15.75" thickBot="1" x14ac:dyDescent="0.3">
      <c r="A6" s="61">
        <v>5</v>
      </c>
      <c r="B6" s="62" t="s">
        <v>471</v>
      </c>
      <c r="C6" s="8" t="s">
        <v>216</v>
      </c>
      <c r="D6" s="8" t="s">
        <v>966</v>
      </c>
      <c r="E6" s="8"/>
      <c r="F6" s="62">
        <f t="shared" si="0"/>
        <v>8</v>
      </c>
      <c r="G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8</v>
      </c>
      <c r="H6" s="10">
        <f>racers4[[#This Row],[Tour de Bowness - Hill Climb (B)]]+racers4[[#This Row],[CABC ITT Provincial Championships (A)]]</f>
        <v>0</v>
      </c>
      <c r="I6" s="11">
        <f>SUM(racers4[[#This Row],[Tour de Bowness - Omnium (B)]]+racers4[[#This Row],[RMCC - Omnium (B)]])</f>
        <v>0</v>
      </c>
      <c r="J6" s="13">
        <v>8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D6">
        <v>3</v>
      </c>
      <c r="AE6">
        <v>15</v>
      </c>
      <c r="AF6">
        <v>12</v>
      </c>
    </row>
    <row r="7" spans="1:32" ht="15.75" thickBot="1" x14ac:dyDescent="0.3">
      <c r="A7" s="61">
        <v>6</v>
      </c>
      <c r="B7" s="62" t="s">
        <v>471</v>
      </c>
      <c r="C7" s="63" t="s">
        <v>579</v>
      </c>
      <c r="D7" s="63" t="s">
        <v>580</v>
      </c>
      <c r="E7" s="63" t="s">
        <v>55</v>
      </c>
      <c r="F7" s="12">
        <f t="shared" si="0"/>
        <v>6</v>
      </c>
      <c r="G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6</v>
      </c>
      <c r="H7" s="10">
        <f>racers4[[#This Row],[Tour de Bowness - Hill Climb (B)]]+racers4[[#This Row],[CABC ITT Provincial Championships (A)]]</f>
        <v>0</v>
      </c>
      <c r="I7" s="11">
        <f>SUM(racers4[[#This Row],[Tour de Bowness - Omnium (B)]]+racers4[[#This Row],[RMCC - Omnium (B)]])</f>
        <v>0</v>
      </c>
      <c r="J7" s="13">
        <v>6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D7">
        <v>4</v>
      </c>
      <c r="AE7">
        <v>12</v>
      </c>
      <c r="AF7">
        <v>10</v>
      </c>
    </row>
    <row r="8" spans="1:32" ht="15.75" thickBot="1" x14ac:dyDescent="0.3">
      <c r="A8" s="61">
        <v>7</v>
      </c>
      <c r="B8" s="62" t="s">
        <v>492</v>
      </c>
      <c r="C8" s="63" t="s">
        <v>493</v>
      </c>
      <c r="D8" s="63" t="s">
        <v>494</v>
      </c>
      <c r="E8" s="63" t="s">
        <v>46</v>
      </c>
      <c r="F8" s="62">
        <f t="shared" si="0"/>
        <v>4</v>
      </c>
      <c r="G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4</v>
      </c>
      <c r="H8" s="10">
        <f>racers4[[#This Row],[Tour de Bowness - Hill Climb (B)]]+racers4[[#This Row],[CABC ITT Provincial Championships (A)]]</f>
        <v>0</v>
      </c>
      <c r="I8" s="11">
        <f>SUM(racers4[[#This Row],[Tour de Bowness - Omnium (B)]]+racers4[[#This Row],[RMCC - Omnium (B)]])</f>
        <v>0</v>
      </c>
      <c r="J8" s="13">
        <v>4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D8">
        <v>5</v>
      </c>
      <c r="AE8">
        <v>10</v>
      </c>
      <c r="AF8">
        <v>8</v>
      </c>
    </row>
    <row r="9" spans="1:32" ht="15.75" thickBot="1" x14ac:dyDescent="0.3">
      <c r="A9" s="61">
        <v>8</v>
      </c>
      <c r="B9" s="62" t="s">
        <v>471</v>
      </c>
      <c r="C9" s="8" t="s">
        <v>967</v>
      </c>
      <c r="D9" s="8" t="s">
        <v>626</v>
      </c>
      <c r="E9" s="8"/>
      <c r="F9" s="62">
        <f t="shared" si="0"/>
        <v>2</v>
      </c>
      <c r="G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2</v>
      </c>
      <c r="H9" s="10">
        <f>racers4[[#This Row],[Tour de Bowness - Hill Climb (B)]]+racers4[[#This Row],[CABC ITT Provincial Championships (A)]]</f>
        <v>0</v>
      </c>
      <c r="I9" s="11">
        <f>SUM(racers4[[#This Row],[Tour de Bowness - Omnium (B)]]+racers4[[#This Row],[RMCC - Omnium (B)]])</f>
        <v>0</v>
      </c>
      <c r="J9" s="13">
        <v>2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D9">
        <v>6</v>
      </c>
      <c r="AE9">
        <v>8</v>
      </c>
      <c r="AF9">
        <v>6</v>
      </c>
    </row>
    <row r="10" spans="1:32" ht="15.75" thickBot="1" x14ac:dyDescent="0.3">
      <c r="A10" s="61"/>
      <c r="B10" s="62" t="s">
        <v>474</v>
      </c>
      <c r="C10" s="63" t="s">
        <v>496</v>
      </c>
      <c r="D10" s="63" t="s">
        <v>497</v>
      </c>
      <c r="E10" s="63" t="s">
        <v>55</v>
      </c>
      <c r="F10" s="62">
        <f t="shared" si="0"/>
        <v>0</v>
      </c>
      <c r="G1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10" s="10">
        <f>racers4[[#This Row],[Tour de Bowness - Hill Climb (B)]]+racers4[[#This Row],[CABC ITT Provincial Championships (A)]]</f>
        <v>0</v>
      </c>
      <c r="I10" s="11">
        <f>SUM(racers4[[#This Row],[Tour de Bowness - Omnium (B)]]+racers4[[#This Row],[RMCC - Omnium (B)]])</f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D10">
        <v>7</v>
      </c>
      <c r="AE10">
        <v>6</v>
      </c>
      <c r="AF10">
        <v>4</v>
      </c>
    </row>
    <row r="11" spans="1:32" ht="15.75" thickBot="1" x14ac:dyDescent="0.3">
      <c r="A11" s="61"/>
      <c r="B11" s="62" t="s">
        <v>492</v>
      </c>
      <c r="C11" s="8" t="s">
        <v>512</v>
      </c>
      <c r="D11" s="8" t="s">
        <v>513</v>
      </c>
      <c r="E11" s="8" t="s">
        <v>55</v>
      </c>
      <c r="F11" s="62">
        <f t="shared" si="0"/>
        <v>0</v>
      </c>
      <c r="G1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11" s="10">
        <f>racers4[[#This Row],[Tour de Bowness - Hill Climb (B)]]+racers4[[#This Row],[CABC ITT Provincial Championships (A)]]</f>
        <v>0</v>
      </c>
      <c r="I11" s="11">
        <f>SUM(racers4[[#This Row],[Tour de Bowness - Omnium (B)]]+racers4[[#This Row],[RMCC - Omnium (B)]])</f>
        <v>0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D11">
        <v>8</v>
      </c>
      <c r="AE11">
        <v>4</v>
      </c>
      <c r="AF11">
        <v>2</v>
      </c>
    </row>
    <row r="12" spans="1:32" ht="15.75" thickBot="1" x14ac:dyDescent="0.3">
      <c r="A12" s="61"/>
      <c r="B12" s="62" t="s">
        <v>492</v>
      </c>
      <c r="C12" s="63" t="s">
        <v>498</v>
      </c>
      <c r="D12" s="63" t="s">
        <v>499</v>
      </c>
      <c r="E12" s="63" t="s">
        <v>55</v>
      </c>
      <c r="F12" s="62">
        <f t="shared" si="0"/>
        <v>0</v>
      </c>
      <c r="G1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12" s="10">
        <f>racers4[[#This Row],[Tour de Bowness - Hill Climb (B)]]+racers4[[#This Row],[CABC ITT Provincial Championships (A)]]</f>
        <v>0</v>
      </c>
      <c r="I12" s="11">
        <f>SUM(racers4[[#This Row],[Tour de Bowness - Omnium (B)]]+racers4[[#This Row],[RMCC - Omnium (B)]])</f>
        <v>0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D12">
        <v>9</v>
      </c>
      <c r="AE12">
        <v>2</v>
      </c>
      <c r="AF12" s="78"/>
    </row>
    <row r="13" spans="1:32" ht="15.75" thickBot="1" x14ac:dyDescent="0.3">
      <c r="A13" s="61"/>
      <c r="B13" s="62" t="s">
        <v>492</v>
      </c>
      <c r="C13" s="63" t="s">
        <v>475</v>
      </c>
      <c r="D13" s="63" t="s">
        <v>476</v>
      </c>
      <c r="E13" s="63" t="s">
        <v>18</v>
      </c>
      <c r="F13" s="62">
        <f t="shared" si="0"/>
        <v>0</v>
      </c>
      <c r="G1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13" s="10">
        <f>racers4[[#This Row],[Tour de Bowness - Hill Climb (B)]]+racers4[[#This Row],[CABC ITT Provincial Championships (A)]]</f>
        <v>0</v>
      </c>
      <c r="I13" s="11">
        <f>SUM(racers4[[#This Row],[Tour de Bowness - Omnium (B)]]+racers4[[#This Row],[RMCC - Omnium (B)]])</f>
        <v>0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D13">
        <v>10</v>
      </c>
      <c r="AE13">
        <v>1</v>
      </c>
    </row>
    <row r="14" spans="1:32" ht="15.75" thickBot="1" x14ac:dyDescent="0.3">
      <c r="A14" s="61"/>
      <c r="B14" s="62" t="s">
        <v>471</v>
      </c>
      <c r="C14" s="63" t="s">
        <v>289</v>
      </c>
      <c r="D14" s="63" t="s">
        <v>511</v>
      </c>
      <c r="E14" s="63" t="s">
        <v>64</v>
      </c>
      <c r="F14" s="12">
        <f t="shared" si="0"/>
        <v>0</v>
      </c>
      <c r="G1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14" s="10">
        <f>racers4[[#This Row],[Tour de Bowness - Hill Climb (B)]]+racers4[[#This Row],[CABC ITT Provincial Championships (A)]]</f>
        <v>0</v>
      </c>
      <c r="I14" s="11">
        <f>SUM(racers4[[#This Row],[Tour de Bowness - Omnium (B)]]+racers4[[#This Row],[RMCC - Omnium (B)]])</f>
        <v>0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32" ht="15.75" thickBot="1" x14ac:dyDescent="0.3">
      <c r="A15" s="61"/>
      <c r="B15" s="64" t="s">
        <v>474</v>
      </c>
      <c r="C15" s="8" t="s">
        <v>371</v>
      </c>
      <c r="D15" s="8" t="s">
        <v>491</v>
      </c>
      <c r="E15" s="8" t="s">
        <v>18</v>
      </c>
      <c r="F15" s="12">
        <f t="shared" si="0"/>
        <v>0</v>
      </c>
      <c r="G1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15" s="10">
        <f>racers4[[#This Row],[Tour de Bowness - Hill Climb (B)]]+racers4[[#This Row],[CABC ITT Provincial Championships (A)]]</f>
        <v>0</v>
      </c>
      <c r="I15" s="11">
        <f>SUM(racers4[[#This Row],[Tour de Bowness - Omnium (B)]]+racers4[[#This Row],[RMCC - Omnium (B)]])</f>
        <v>0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1:32" ht="15.75" thickBot="1" x14ac:dyDescent="0.3">
      <c r="A16" s="61"/>
      <c r="B16" s="62" t="s">
        <v>471</v>
      </c>
      <c r="C16" s="8" t="s">
        <v>530</v>
      </c>
      <c r="D16" s="8" t="s">
        <v>531</v>
      </c>
      <c r="E16" s="8" t="s">
        <v>173</v>
      </c>
      <c r="F16" s="62">
        <f t="shared" si="0"/>
        <v>0</v>
      </c>
      <c r="G1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16" s="10">
        <f>racers4[[#This Row],[Tour de Bowness - Hill Climb (B)]]+racers4[[#This Row],[CABC ITT Provincial Championships (A)]]</f>
        <v>0</v>
      </c>
      <c r="I16" s="11">
        <f>SUM(racers4[[#This Row],[Tour de Bowness - Omnium (B)]]+racers4[[#This Row],[RMCC - Omnium (B)]])</f>
        <v>0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1:28" ht="15.75" thickBot="1" x14ac:dyDescent="0.3">
      <c r="A17" s="61"/>
      <c r="B17" s="62" t="s">
        <v>471</v>
      </c>
      <c r="C17" s="63" t="s">
        <v>509</v>
      </c>
      <c r="D17" s="63" t="s">
        <v>510</v>
      </c>
      <c r="E17" s="63" t="s">
        <v>38</v>
      </c>
      <c r="F17" s="62">
        <f t="shared" si="0"/>
        <v>0</v>
      </c>
      <c r="G17" s="65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17" s="22">
        <f>racers4[[#This Row],[Tour de Bowness - Hill Climb (B)]]+racers4[[#This Row],[CABC ITT Provincial Championships (A)]]</f>
        <v>0</v>
      </c>
      <c r="I17" s="23">
        <f>SUM(racers4[[#This Row],[Tour de Bowness - Omnium (B)]]+racers4[[#This Row],[RMCC - Omnium (B)]])</f>
        <v>0</v>
      </c>
      <c r="J17" s="13"/>
      <c r="K17" s="13"/>
      <c r="L17" s="13"/>
      <c r="M17" s="13"/>
      <c r="N17" s="25"/>
      <c r="O17" s="13"/>
      <c r="P17" s="25"/>
      <c r="Q17" s="13"/>
      <c r="R17" s="13"/>
      <c r="S17" s="25"/>
      <c r="T17" s="13"/>
      <c r="U17" s="13"/>
      <c r="V17" s="13"/>
      <c r="W17" s="13"/>
      <c r="X17" s="13"/>
      <c r="Y17" s="13"/>
      <c r="Z17" s="13"/>
      <c r="AA17" s="13"/>
      <c r="AB17" s="13"/>
    </row>
    <row r="18" spans="1:28" ht="15.75" thickBot="1" x14ac:dyDescent="0.3">
      <c r="A18" s="61"/>
      <c r="B18" s="62" t="s">
        <v>471</v>
      </c>
      <c r="C18" s="63" t="s">
        <v>523</v>
      </c>
      <c r="D18" s="63" t="s">
        <v>524</v>
      </c>
      <c r="E18" s="63" t="s">
        <v>178</v>
      </c>
      <c r="F18" s="62">
        <f t="shared" si="0"/>
        <v>0</v>
      </c>
      <c r="G1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18" s="10">
        <f>racers4[[#This Row],[Tour de Bowness - Hill Climb (B)]]+racers4[[#This Row],[CABC ITT Provincial Championships (A)]]</f>
        <v>0</v>
      </c>
      <c r="I18" s="11">
        <f>SUM(racers4[[#This Row],[Tour de Bowness - Omnium (B)]]+racers4[[#This Row],[RMCC - Omnium (B)]])</f>
        <v>0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ht="15.75" thickBot="1" x14ac:dyDescent="0.3">
      <c r="A19" s="61"/>
      <c r="B19" s="62" t="s">
        <v>474</v>
      </c>
      <c r="C19" s="63" t="s">
        <v>472</v>
      </c>
      <c r="D19" s="63" t="s">
        <v>473</v>
      </c>
      <c r="E19" s="63" t="s">
        <v>38</v>
      </c>
      <c r="F19" s="12">
        <f t="shared" si="0"/>
        <v>0</v>
      </c>
      <c r="G1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19" s="10">
        <f>racers4[[#This Row],[Tour de Bowness - Hill Climb (B)]]+racers4[[#This Row],[CABC ITT Provincial Championships (A)]]</f>
        <v>0</v>
      </c>
      <c r="I19" s="11">
        <f>SUM(racers4[[#This Row],[Tour de Bowness - Omnium (B)]]+racers4[[#This Row],[RMCC - Omnium (B)]])</f>
        <v>0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ht="15.75" thickBot="1" x14ac:dyDescent="0.3">
      <c r="A20" s="61"/>
      <c r="B20" s="62" t="s">
        <v>471</v>
      </c>
      <c r="C20" s="8" t="s">
        <v>364</v>
      </c>
      <c r="D20" s="8" t="s">
        <v>544</v>
      </c>
      <c r="E20" s="8" t="s">
        <v>55</v>
      </c>
      <c r="F20" s="62">
        <f t="shared" si="0"/>
        <v>0</v>
      </c>
      <c r="G2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0" s="10">
        <f>racers4[[#This Row],[Tour de Bowness - Hill Climb (B)]]+racers4[[#This Row],[CABC ITT Provincial Championships (A)]]</f>
        <v>0</v>
      </c>
      <c r="I20" s="11">
        <f>SUM(racers4[[#This Row],[Tour de Bowness - Omnium (B)]]+racers4[[#This Row],[RMCC - Omnium (B)]])</f>
        <v>0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ht="15.75" thickBot="1" x14ac:dyDescent="0.3">
      <c r="A21" s="61"/>
      <c r="B21" s="62" t="s">
        <v>471</v>
      </c>
      <c r="C21" s="15" t="s">
        <v>712</v>
      </c>
      <c r="D21" s="15" t="s">
        <v>713</v>
      </c>
      <c r="E21" s="15" t="s">
        <v>21</v>
      </c>
      <c r="F21" s="12">
        <f t="shared" si="0"/>
        <v>0</v>
      </c>
      <c r="G2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1" s="10">
        <f>racers4[[#This Row],[Tour de Bowness - Hill Climb (B)]]+racers4[[#This Row],[CABC ITT Provincial Championships (A)]]</f>
        <v>0</v>
      </c>
      <c r="I21" s="11">
        <f>SUM(racers4[[#This Row],[Tour de Bowness - Omnium (B)]]+racers4[[#This Row],[RMCC - Omnium (B)]])</f>
        <v>0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ht="15.75" thickBot="1" x14ac:dyDescent="0.3">
      <c r="A22" s="61"/>
      <c r="B22" s="62" t="s">
        <v>471</v>
      </c>
      <c r="C22" s="8" t="s">
        <v>539</v>
      </c>
      <c r="D22" s="8" t="s">
        <v>540</v>
      </c>
      <c r="E22" s="8" t="s">
        <v>27</v>
      </c>
      <c r="F22" s="62">
        <f t="shared" si="0"/>
        <v>0</v>
      </c>
      <c r="G2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2" s="10">
        <f>racers4[[#This Row],[Tour de Bowness - Hill Climb (B)]]+racers4[[#This Row],[CABC ITT Provincial Championships (A)]]</f>
        <v>0</v>
      </c>
      <c r="I22" s="11">
        <f>SUM(racers4[[#This Row],[Tour de Bowness - Omnium (B)]]+racers4[[#This Row],[RMCC - Omnium (B)]])</f>
        <v>0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ht="15.75" thickBot="1" x14ac:dyDescent="0.3">
      <c r="A23" s="61"/>
      <c r="B23" s="64" t="s">
        <v>471</v>
      </c>
      <c r="C23" s="8" t="s">
        <v>545</v>
      </c>
      <c r="D23" s="8" t="s">
        <v>546</v>
      </c>
      <c r="E23" s="8" t="s">
        <v>506</v>
      </c>
      <c r="F23" s="12">
        <f t="shared" si="0"/>
        <v>0</v>
      </c>
      <c r="G2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3" s="10">
        <f>racers4[[#This Row],[Tour de Bowness - Hill Climb (B)]]+racers4[[#This Row],[CABC ITT Provincial Championships (A)]]</f>
        <v>0</v>
      </c>
      <c r="I23" s="11">
        <f>SUM(racers4[[#This Row],[Tour de Bowness - Omnium (B)]]+racers4[[#This Row],[RMCC - Omnium (B)]])</f>
        <v>0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ht="15.75" thickBot="1" x14ac:dyDescent="0.3">
      <c r="A24" s="61"/>
      <c r="B24" s="62" t="s">
        <v>492</v>
      </c>
      <c r="C24" s="63" t="s">
        <v>372</v>
      </c>
      <c r="D24" s="63" t="s">
        <v>500</v>
      </c>
      <c r="E24" s="63" t="s">
        <v>501</v>
      </c>
      <c r="F24" s="62">
        <f t="shared" si="0"/>
        <v>0</v>
      </c>
      <c r="G2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4" s="10">
        <f>racers4[[#This Row],[Tour de Bowness - Hill Climb (B)]]+racers4[[#This Row],[CABC ITT Provincial Championships (A)]]</f>
        <v>0</v>
      </c>
      <c r="I24" s="11">
        <f>SUM(racers4[[#This Row],[Tour de Bowness - Omnium (B)]]+racers4[[#This Row],[RMCC - Omnium (B)]])</f>
        <v>0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ht="15.75" thickBot="1" x14ac:dyDescent="0.3">
      <c r="A25" s="61"/>
      <c r="B25" s="62" t="s">
        <v>471</v>
      </c>
      <c r="C25" s="8" t="s">
        <v>518</v>
      </c>
      <c r="D25" s="8" t="s">
        <v>490</v>
      </c>
      <c r="E25" s="8" t="s">
        <v>27</v>
      </c>
      <c r="F25" s="62">
        <f t="shared" si="0"/>
        <v>0</v>
      </c>
      <c r="G2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5" s="10">
        <f>racers4[[#This Row],[Tour de Bowness - Hill Climb (B)]]+racers4[[#This Row],[CABC ITT Provincial Championships (A)]]</f>
        <v>0</v>
      </c>
      <c r="I25" s="11">
        <f>SUM(racers4[[#This Row],[Tour de Bowness - Omnium (B)]]+racers4[[#This Row],[RMCC - Omnium (B)]])</f>
        <v>0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ht="15.75" thickBot="1" x14ac:dyDescent="0.3">
      <c r="A26" s="61"/>
      <c r="B26" s="62" t="s">
        <v>471</v>
      </c>
      <c r="C26" s="63" t="s">
        <v>532</v>
      </c>
      <c r="D26" s="63" t="s">
        <v>533</v>
      </c>
      <c r="E26" s="63" t="s">
        <v>91</v>
      </c>
      <c r="F26" s="62">
        <f t="shared" si="0"/>
        <v>0</v>
      </c>
      <c r="G2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6" s="10">
        <f>racers4[[#This Row],[Tour de Bowness - Hill Climb (B)]]+racers4[[#This Row],[CABC ITT Provincial Championships (A)]]</f>
        <v>0</v>
      </c>
      <c r="I26" s="11">
        <f>SUM(racers4[[#This Row],[Tour de Bowness - Omnium (B)]]+racers4[[#This Row],[RMCC - Omnium (B)]])</f>
        <v>0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ht="15.75" thickBot="1" x14ac:dyDescent="0.3">
      <c r="A27" s="61"/>
      <c r="B27" s="62" t="s">
        <v>471</v>
      </c>
      <c r="C27" s="8" t="s">
        <v>447</v>
      </c>
      <c r="D27" s="8" t="s">
        <v>543</v>
      </c>
      <c r="E27" s="8" t="s">
        <v>64</v>
      </c>
      <c r="F27" s="62">
        <f t="shared" si="0"/>
        <v>0</v>
      </c>
      <c r="G2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7" s="10">
        <f>racers4[[#This Row],[Tour de Bowness - Hill Climb (B)]]+racers4[[#This Row],[CABC ITT Provincial Championships (A)]]</f>
        <v>0</v>
      </c>
      <c r="I27" s="11">
        <f>SUM(racers4[[#This Row],[Tour de Bowness - Omnium (B)]]+racers4[[#This Row],[RMCC - Omnium (B)]])</f>
        <v>0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5.75" thickBot="1" x14ac:dyDescent="0.3">
      <c r="A28" s="61"/>
      <c r="B28" s="64" t="s">
        <v>471</v>
      </c>
      <c r="C28" s="8" t="s">
        <v>809</v>
      </c>
      <c r="D28" s="8" t="s">
        <v>810</v>
      </c>
      <c r="E28" s="8" t="s">
        <v>21</v>
      </c>
      <c r="F28" s="12">
        <f t="shared" si="0"/>
        <v>0</v>
      </c>
      <c r="G2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8" s="10">
        <f>racers4[[#This Row],[Tour de Bowness - Hill Climb (B)]]+racers4[[#This Row],[CABC ITT Provincial Championships (A)]]</f>
        <v>0</v>
      </c>
      <c r="I28" s="11">
        <f>SUM(racers4[[#This Row],[Tour de Bowness - Omnium (B)]]+racers4[[#This Row],[RMCC - Omnium (B)]])</f>
        <v>0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ht="15.75" thickBot="1" x14ac:dyDescent="0.3">
      <c r="A29" s="61"/>
      <c r="B29" s="62" t="s">
        <v>471</v>
      </c>
      <c r="C29" s="8" t="s">
        <v>514</v>
      </c>
      <c r="D29" s="8" t="s">
        <v>515</v>
      </c>
      <c r="E29" s="8" t="s">
        <v>67</v>
      </c>
      <c r="F29" s="12">
        <f t="shared" si="0"/>
        <v>0</v>
      </c>
      <c r="G2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9" s="10">
        <f>racers4[[#This Row],[Tour de Bowness - Hill Climb (B)]]+racers4[[#This Row],[CABC ITT Provincial Championships (A)]]</f>
        <v>0</v>
      </c>
      <c r="I29" s="11">
        <f>SUM(racers4[[#This Row],[Tour de Bowness - Omnium (B)]]+racers4[[#This Row],[RMCC - Omnium (B)]])</f>
        <v>0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ht="15.75" thickBot="1" x14ac:dyDescent="0.3">
      <c r="A30" s="61"/>
      <c r="B30" s="62" t="s">
        <v>471</v>
      </c>
      <c r="C30" s="8" t="s">
        <v>534</v>
      </c>
      <c r="D30" s="8" t="s">
        <v>535</v>
      </c>
      <c r="E30" s="8" t="s">
        <v>170</v>
      </c>
      <c r="F30" s="62">
        <f t="shared" si="0"/>
        <v>0</v>
      </c>
      <c r="G3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0" s="10">
        <f>racers4[[#This Row],[Tour de Bowness - Hill Climb (B)]]+racers4[[#This Row],[CABC ITT Provincial Championships (A)]]</f>
        <v>0</v>
      </c>
      <c r="I30" s="11">
        <f>SUM(racers4[[#This Row],[Tour de Bowness - Omnium (B)]]+racers4[[#This Row],[RMCC - Omnium (B)]])</f>
        <v>0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ht="15.75" thickBot="1" x14ac:dyDescent="0.3">
      <c r="A31" s="61"/>
      <c r="B31" s="62" t="s">
        <v>492</v>
      </c>
      <c r="C31" s="8" t="s">
        <v>811</v>
      </c>
      <c r="D31" s="8" t="s">
        <v>812</v>
      </c>
      <c r="E31" s="8" t="s">
        <v>813</v>
      </c>
      <c r="F31" s="62">
        <f t="shared" si="0"/>
        <v>0</v>
      </c>
      <c r="G3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1" s="10">
        <f>racers4[[#This Row],[Tour de Bowness - Hill Climb (B)]]+racers4[[#This Row],[CABC ITT Provincial Championships (A)]]</f>
        <v>0</v>
      </c>
      <c r="I31" s="11">
        <f>SUM(racers4[[#This Row],[Tour de Bowness - Omnium (B)]]+racers4[[#This Row],[RMCC - Omnium (B)]])</f>
        <v>0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spans="1:28" ht="15.75" thickBot="1" x14ac:dyDescent="0.3">
      <c r="A32" s="61"/>
      <c r="B32" s="62" t="s">
        <v>471</v>
      </c>
      <c r="C32" s="63" t="s">
        <v>268</v>
      </c>
      <c r="D32" s="63" t="s">
        <v>502</v>
      </c>
      <c r="E32" s="63" t="s">
        <v>64</v>
      </c>
      <c r="F32" s="62">
        <f t="shared" si="0"/>
        <v>0</v>
      </c>
      <c r="G3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2" s="10">
        <f>racers4[[#This Row],[Tour de Bowness - Hill Climb (B)]]+racers4[[#This Row],[CABC ITT Provincial Championships (A)]]</f>
        <v>0</v>
      </c>
      <c r="I32" s="11">
        <f>SUM(racers4[[#This Row],[Tour de Bowness - Omnium (B)]]+racers4[[#This Row],[RMCC - Omnium (B)]])</f>
        <v>0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1:28" ht="15.75" thickBot="1" x14ac:dyDescent="0.3">
      <c r="A33" s="61"/>
      <c r="B33" s="62" t="s">
        <v>471</v>
      </c>
      <c r="C33" s="63" t="s">
        <v>481</v>
      </c>
      <c r="D33" s="63" t="s">
        <v>482</v>
      </c>
      <c r="E33" s="63" t="s">
        <v>38</v>
      </c>
      <c r="F33" s="62">
        <f t="shared" si="0"/>
        <v>0</v>
      </c>
      <c r="G3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3" s="10">
        <f>racers4[[#This Row],[Tour de Bowness - Hill Climb (B)]]+racers4[[#This Row],[CABC ITT Provincial Championships (A)]]</f>
        <v>0</v>
      </c>
      <c r="I33" s="11">
        <f>SUM(racers4[[#This Row],[Tour de Bowness - Omnium (B)]]+racers4[[#This Row],[RMCC - Omnium (B)]])</f>
        <v>0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t="15.75" thickBot="1" x14ac:dyDescent="0.3">
      <c r="A34" s="61"/>
      <c r="B34" s="62" t="s">
        <v>471</v>
      </c>
      <c r="C34" s="8" t="s">
        <v>525</v>
      </c>
      <c r="D34" s="8" t="s">
        <v>526</v>
      </c>
      <c r="E34" s="8" t="s">
        <v>27</v>
      </c>
      <c r="F34" s="62">
        <f t="shared" ref="F34:F63" si="1">SUM(G34,H34,I34)</f>
        <v>0</v>
      </c>
      <c r="G3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4" s="10">
        <f>racers4[[#This Row],[Tour de Bowness - Hill Climb (B)]]+racers4[[#This Row],[CABC ITT Provincial Championships (A)]]</f>
        <v>0</v>
      </c>
      <c r="I34" s="11">
        <f>SUM(racers4[[#This Row],[Tour de Bowness - Omnium (B)]]+racers4[[#This Row],[RMCC - Omnium (B)]])</f>
        <v>0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1:28" ht="15.75" thickBot="1" x14ac:dyDescent="0.3">
      <c r="A35" s="61"/>
      <c r="B35" s="62" t="s">
        <v>471</v>
      </c>
      <c r="C35" s="63" t="s">
        <v>550</v>
      </c>
      <c r="D35" s="63" t="s">
        <v>551</v>
      </c>
      <c r="E35" s="63" t="s">
        <v>38</v>
      </c>
      <c r="F35" s="62">
        <f t="shared" si="1"/>
        <v>0</v>
      </c>
      <c r="G3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5" s="10">
        <f>racers4[[#This Row],[Tour de Bowness - Hill Climb (B)]]+racers4[[#This Row],[CABC ITT Provincial Championships (A)]]</f>
        <v>0</v>
      </c>
      <c r="I35" s="11">
        <f>SUM(racers4[[#This Row],[Tour de Bowness - Omnium (B)]]+racers4[[#This Row],[RMCC - Omnium (B)]])</f>
        <v>0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8" ht="15.75" thickBot="1" x14ac:dyDescent="0.3">
      <c r="A36" s="61"/>
      <c r="B36" s="65" t="s">
        <v>471</v>
      </c>
      <c r="C36" s="66" t="s">
        <v>435</v>
      </c>
      <c r="D36" s="66" t="s">
        <v>505</v>
      </c>
      <c r="E36" s="66" t="s">
        <v>506</v>
      </c>
      <c r="F36" s="65">
        <f t="shared" si="1"/>
        <v>0</v>
      </c>
      <c r="G3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6" s="10">
        <f>racers4[[#This Row],[Tour de Bowness - Hill Climb (B)]]+racers4[[#This Row],[CABC ITT Provincial Championships (A)]]</f>
        <v>0</v>
      </c>
      <c r="I36" s="11">
        <f>SUM(racers4[[#This Row],[Tour de Bowness - Omnium (B)]]+racers4[[#This Row],[RMCC - Omnium (B)]])</f>
        <v>0</v>
      </c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13"/>
    </row>
    <row r="37" spans="1:28" ht="15.75" thickBot="1" x14ac:dyDescent="0.3">
      <c r="A37" s="61"/>
      <c r="B37" s="67" t="s">
        <v>474</v>
      </c>
      <c r="C37" s="19" t="s">
        <v>557</v>
      </c>
      <c r="D37" s="19" t="s">
        <v>558</v>
      </c>
      <c r="E37" s="19" t="s">
        <v>91</v>
      </c>
      <c r="F37" s="24">
        <f t="shared" si="1"/>
        <v>0</v>
      </c>
      <c r="G3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7" s="10">
        <f>racers4[[#This Row],[Tour de Bowness - Hill Climb (B)]]+racers4[[#This Row],[CABC ITT Provincial Championships (A)]]</f>
        <v>0</v>
      </c>
      <c r="I37" s="11">
        <f>SUM(racers4[[#This Row],[Tour de Bowness - Omnium (B)]]+racers4[[#This Row],[RMCC - Omnium (B)]])</f>
        <v>0</v>
      </c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13"/>
    </row>
    <row r="38" spans="1:28" ht="15.75" thickBot="1" x14ac:dyDescent="0.3">
      <c r="A38" s="61"/>
      <c r="B38" s="65" t="s">
        <v>474</v>
      </c>
      <c r="C38" s="66" t="s">
        <v>552</v>
      </c>
      <c r="D38" s="66" t="s">
        <v>515</v>
      </c>
      <c r="E38" s="66" t="s">
        <v>38</v>
      </c>
      <c r="F38" s="24">
        <f t="shared" si="1"/>
        <v>0</v>
      </c>
      <c r="G3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8" s="10">
        <f>racers4[[#This Row],[Tour de Bowness - Hill Climb (B)]]+racers4[[#This Row],[CABC ITT Provincial Championships (A)]]</f>
        <v>0</v>
      </c>
      <c r="I38" s="11">
        <f>SUM(racers4[[#This Row],[Tour de Bowness - Omnium (B)]]+racers4[[#This Row],[RMCC - Omnium (B)]])</f>
        <v>0</v>
      </c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13"/>
    </row>
    <row r="39" spans="1:28" ht="15.75" thickBot="1" x14ac:dyDescent="0.3">
      <c r="A39" s="61"/>
      <c r="B39" s="65" t="s">
        <v>471</v>
      </c>
      <c r="C39" s="66" t="s">
        <v>538</v>
      </c>
      <c r="D39" s="66" t="s">
        <v>490</v>
      </c>
      <c r="E39" s="66" t="s">
        <v>178</v>
      </c>
      <c r="F39" s="24">
        <f t="shared" si="1"/>
        <v>0</v>
      </c>
      <c r="G3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9" s="10">
        <f>racers4[[#This Row],[Tour de Bowness - Hill Climb (B)]]+racers4[[#This Row],[CABC ITT Provincial Championships (A)]]</f>
        <v>0</v>
      </c>
      <c r="I39" s="11">
        <f>SUM(racers4[[#This Row],[Tour de Bowness - Omnium (B)]]+racers4[[#This Row],[RMCC - Omnium (B)]])</f>
        <v>0</v>
      </c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13"/>
    </row>
    <row r="40" spans="1:28" ht="15.75" thickBot="1" x14ac:dyDescent="0.3">
      <c r="A40" s="61"/>
      <c r="B40" s="65" t="s">
        <v>471</v>
      </c>
      <c r="C40" s="66" t="s">
        <v>548</v>
      </c>
      <c r="D40" s="66" t="s">
        <v>549</v>
      </c>
      <c r="E40" s="66" t="s">
        <v>202</v>
      </c>
      <c r="F40" s="65">
        <f t="shared" si="1"/>
        <v>0</v>
      </c>
      <c r="G4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0" s="10">
        <f>racers4[[#This Row],[Tour de Bowness - Hill Climb (B)]]+racers4[[#This Row],[CABC ITT Provincial Championships (A)]]</f>
        <v>0</v>
      </c>
      <c r="I40" s="11">
        <f>SUM(racers4[[#This Row],[Tour de Bowness - Omnium (B)]]+racers4[[#This Row],[RMCC - Omnium (B)]])</f>
        <v>0</v>
      </c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13"/>
    </row>
    <row r="41" spans="1:28" ht="15.75" thickBot="1" x14ac:dyDescent="0.3">
      <c r="A41" s="61"/>
      <c r="B41" s="65" t="s">
        <v>474</v>
      </c>
      <c r="C41" s="66" t="s">
        <v>559</v>
      </c>
      <c r="D41" s="66" t="s">
        <v>560</v>
      </c>
      <c r="E41" s="66" t="s">
        <v>27</v>
      </c>
      <c r="F41" s="24">
        <f t="shared" si="1"/>
        <v>0</v>
      </c>
      <c r="G4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1" s="10">
        <f>racers4[[#This Row],[Tour de Bowness - Hill Climb (B)]]+racers4[[#This Row],[CABC ITT Provincial Championships (A)]]</f>
        <v>0</v>
      </c>
      <c r="I41" s="11">
        <f>SUM(racers4[[#This Row],[Tour de Bowness - Omnium (B)]]+racers4[[#This Row],[RMCC - Omnium (B)]])</f>
        <v>0</v>
      </c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13"/>
    </row>
    <row r="42" spans="1:28" ht="15.75" thickBot="1" x14ac:dyDescent="0.3">
      <c r="A42" s="61"/>
      <c r="B42" s="65" t="s">
        <v>474</v>
      </c>
      <c r="C42" s="66" t="s">
        <v>561</v>
      </c>
      <c r="D42" s="66" t="s">
        <v>562</v>
      </c>
      <c r="E42" s="66" t="s">
        <v>563</v>
      </c>
      <c r="F42" s="65">
        <f t="shared" si="1"/>
        <v>0</v>
      </c>
      <c r="G4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2" s="10">
        <f>racers4[[#This Row],[Tour de Bowness - Hill Climb (B)]]+racers4[[#This Row],[CABC ITT Provincial Championships (A)]]</f>
        <v>0</v>
      </c>
      <c r="I42" s="11">
        <f>SUM(racers4[[#This Row],[Tour de Bowness - Omnium (B)]]+racers4[[#This Row],[RMCC - Omnium (B)]])</f>
        <v>0</v>
      </c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13"/>
    </row>
    <row r="43" spans="1:28" ht="15.75" thickBot="1" x14ac:dyDescent="0.3">
      <c r="A43" s="61"/>
      <c r="B43" s="65" t="s">
        <v>471</v>
      </c>
      <c r="C43" s="66" t="s">
        <v>489</v>
      </c>
      <c r="D43" s="66" t="s">
        <v>490</v>
      </c>
      <c r="E43" s="66" t="s">
        <v>46</v>
      </c>
      <c r="F43" s="65">
        <f t="shared" si="1"/>
        <v>0</v>
      </c>
      <c r="G4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3" s="10">
        <f>racers4[[#This Row],[Tour de Bowness - Hill Climb (B)]]+racers4[[#This Row],[CABC ITT Provincial Championships (A)]]</f>
        <v>0</v>
      </c>
      <c r="I43" s="11">
        <f>SUM(racers4[[#This Row],[Tour de Bowness - Omnium (B)]]+racers4[[#This Row],[RMCC - Omnium (B)]])</f>
        <v>0</v>
      </c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13"/>
    </row>
    <row r="44" spans="1:28" ht="15.75" thickBot="1" x14ac:dyDescent="0.3">
      <c r="A44" s="61"/>
      <c r="B44" s="67" t="s">
        <v>471</v>
      </c>
      <c r="C44" s="19" t="s">
        <v>536</v>
      </c>
      <c r="D44" s="19" t="s">
        <v>537</v>
      </c>
      <c r="E44" s="19" t="s">
        <v>308</v>
      </c>
      <c r="F44" s="24">
        <f t="shared" si="1"/>
        <v>0</v>
      </c>
      <c r="G4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4" s="10">
        <f>racers4[[#This Row],[Tour de Bowness - Hill Climb (B)]]+racers4[[#This Row],[CABC ITT Provincial Championships (A)]]</f>
        <v>0</v>
      </c>
      <c r="I44" s="11">
        <f>SUM(racers4[[#This Row],[Tour de Bowness - Omnium (B)]]+racers4[[#This Row],[RMCC - Omnium (B)]])</f>
        <v>0</v>
      </c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13"/>
    </row>
    <row r="45" spans="1:28" ht="15.75" thickBot="1" x14ac:dyDescent="0.3">
      <c r="A45" s="61"/>
      <c r="B45" s="62" t="s">
        <v>471</v>
      </c>
      <c r="C45" s="63" t="s">
        <v>214</v>
      </c>
      <c r="D45" s="63" t="s">
        <v>547</v>
      </c>
      <c r="E45" s="63" t="s">
        <v>88</v>
      </c>
      <c r="F45" s="62">
        <f t="shared" si="1"/>
        <v>0</v>
      </c>
      <c r="G45" s="65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5" s="22">
        <f>racers4[[#This Row],[Tour de Bowness - Hill Climb (B)]]+racers4[[#This Row],[CABC ITT Provincial Championships (A)]]</f>
        <v>0</v>
      </c>
      <c r="I45" s="23">
        <f>SUM(racers4[[#This Row],[Tour de Bowness - Omnium (B)]]+racers4[[#This Row],[RMCC - Omnium (B)]])</f>
        <v>0</v>
      </c>
      <c r="J45" s="13"/>
      <c r="K45" s="13"/>
      <c r="L45" s="13"/>
      <c r="M45" s="13"/>
      <c r="N45" s="25"/>
      <c r="O45" s="13"/>
      <c r="P45" s="25"/>
      <c r="Q45" s="13"/>
      <c r="R45" s="13"/>
      <c r="S45" s="25"/>
      <c r="T45" s="13"/>
      <c r="U45" s="13"/>
      <c r="V45" s="13"/>
      <c r="W45" s="13"/>
      <c r="X45" s="13"/>
      <c r="Y45" s="13"/>
      <c r="Z45" s="13"/>
      <c r="AA45" s="13"/>
      <c r="AB45" s="13"/>
    </row>
    <row r="46" spans="1:28" ht="15.75" thickBot="1" x14ac:dyDescent="0.3">
      <c r="A46" s="61"/>
      <c r="B46" s="65" t="s">
        <v>471</v>
      </c>
      <c r="C46" s="66" t="s">
        <v>485</v>
      </c>
      <c r="D46" s="66" t="s">
        <v>486</v>
      </c>
      <c r="E46" s="66" t="s">
        <v>38</v>
      </c>
      <c r="F46" s="65">
        <f t="shared" si="1"/>
        <v>0</v>
      </c>
      <c r="G4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6" s="10">
        <f>racers4[[#This Row],[Tour de Bowness - Hill Climb (B)]]+racers4[[#This Row],[CABC ITT Provincial Championships (A)]]</f>
        <v>0</v>
      </c>
      <c r="I46" s="11">
        <f>SUM(racers4[[#This Row],[Tour de Bowness - Omnium (B)]]+racers4[[#This Row],[RMCC - Omnium (B)]])</f>
        <v>0</v>
      </c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13"/>
    </row>
    <row r="47" spans="1:28" ht="15.75" thickBot="1" x14ac:dyDescent="0.3">
      <c r="A47" s="61"/>
      <c r="B47" s="67" t="s">
        <v>471</v>
      </c>
      <c r="C47" s="19" t="s">
        <v>437</v>
      </c>
      <c r="D47" s="19" t="s">
        <v>859</v>
      </c>
      <c r="E47" s="19" t="s">
        <v>506</v>
      </c>
      <c r="F47" s="24">
        <f t="shared" si="1"/>
        <v>0</v>
      </c>
      <c r="G4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7" s="10">
        <f>racers4[[#This Row],[Tour de Bowness - Hill Climb (B)]]+racers4[[#This Row],[CABC ITT Provincial Championships (A)]]</f>
        <v>0</v>
      </c>
      <c r="I47" s="11">
        <f>SUM(racers4[[#This Row],[Tour de Bowness - Omnium (B)]]+racers4[[#This Row],[RMCC - Omnium (B)]])</f>
        <v>0</v>
      </c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13"/>
    </row>
    <row r="48" spans="1:28" ht="15.75" thickBot="1" x14ac:dyDescent="0.3">
      <c r="A48" s="61"/>
      <c r="B48" s="67" t="s">
        <v>474</v>
      </c>
      <c r="C48" s="19" t="s">
        <v>555</v>
      </c>
      <c r="D48" s="19" t="s">
        <v>556</v>
      </c>
      <c r="E48" s="19" t="s">
        <v>506</v>
      </c>
      <c r="F48" s="24">
        <f t="shared" si="1"/>
        <v>0</v>
      </c>
      <c r="G4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8" s="10">
        <f>racers4[[#This Row],[Tour de Bowness - Hill Climb (B)]]+racers4[[#This Row],[CABC ITT Provincial Championships (A)]]</f>
        <v>0</v>
      </c>
      <c r="I48" s="11">
        <f>SUM(racers4[[#This Row],[Tour de Bowness - Omnium (B)]]+racers4[[#This Row],[RMCC - Omnium (B)]])</f>
        <v>0</v>
      </c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13"/>
    </row>
    <row r="49" spans="1:28" ht="15.75" thickBot="1" x14ac:dyDescent="0.3">
      <c r="A49" s="61"/>
      <c r="B49" s="65" t="s">
        <v>492</v>
      </c>
      <c r="C49" s="19" t="s">
        <v>477</v>
      </c>
      <c r="D49" s="19" t="s">
        <v>479</v>
      </c>
      <c r="E49" s="19" t="s">
        <v>480</v>
      </c>
      <c r="F49" s="65">
        <f t="shared" si="1"/>
        <v>0</v>
      </c>
      <c r="G4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9" s="10">
        <f>racers4[[#This Row],[Tour de Bowness - Hill Climb (B)]]+racers4[[#This Row],[CABC ITT Provincial Championships (A)]]</f>
        <v>0</v>
      </c>
      <c r="I49" s="11">
        <f>SUM(racers4[[#This Row],[Tour de Bowness - Omnium (B)]]+racers4[[#This Row],[RMCC - Omnium (B)]])</f>
        <v>0</v>
      </c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13"/>
    </row>
    <row r="50" spans="1:28" ht="15.75" thickBot="1" x14ac:dyDescent="0.3">
      <c r="A50" s="61"/>
      <c r="B50" s="65" t="s">
        <v>474</v>
      </c>
      <c r="C50" s="66" t="s">
        <v>477</v>
      </c>
      <c r="D50" s="66" t="s">
        <v>478</v>
      </c>
      <c r="E50" s="66" t="s">
        <v>18</v>
      </c>
      <c r="F50" s="65">
        <f t="shared" si="1"/>
        <v>0</v>
      </c>
      <c r="G5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0" s="10">
        <f>racers4[[#This Row],[Tour de Bowness - Hill Climb (B)]]+racers4[[#This Row],[CABC ITT Provincial Championships (A)]]</f>
        <v>0</v>
      </c>
      <c r="I50" s="11">
        <f>SUM(racers4[[#This Row],[Tour de Bowness - Omnium (B)]]+racers4[[#This Row],[RMCC - Omnium (B)]])</f>
        <v>0</v>
      </c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13"/>
    </row>
    <row r="51" spans="1:28" ht="15.75" thickBot="1" x14ac:dyDescent="0.3">
      <c r="A51" s="61"/>
      <c r="B51" s="65" t="s">
        <v>471</v>
      </c>
      <c r="C51" s="66" t="s">
        <v>711</v>
      </c>
      <c r="D51" s="66" t="s">
        <v>571</v>
      </c>
      <c r="E51" s="66" t="s">
        <v>113</v>
      </c>
      <c r="F51" s="65">
        <f t="shared" si="1"/>
        <v>0</v>
      </c>
      <c r="G5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1" s="10">
        <f>racers4[[#This Row],[Tour de Bowness - Hill Climb (B)]]+racers4[[#This Row],[CABC ITT Provincial Championships (A)]]</f>
        <v>0</v>
      </c>
      <c r="I51" s="11">
        <f>SUM(racers4[[#This Row],[Tour de Bowness - Omnium (B)]]+racers4[[#This Row],[RMCC - Omnium (B)]])</f>
        <v>0</v>
      </c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13"/>
    </row>
    <row r="52" spans="1:28" ht="15.75" thickBot="1" x14ac:dyDescent="0.3">
      <c r="A52" s="61"/>
      <c r="B52" s="65" t="s">
        <v>471</v>
      </c>
      <c r="C52" s="66" t="s">
        <v>92</v>
      </c>
      <c r="D52" s="66" t="s">
        <v>317</v>
      </c>
      <c r="E52" s="66" t="s">
        <v>202</v>
      </c>
      <c r="F52" s="65">
        <f t="shared" si="1"/>
        <v>0</v>
      </c>
      <c r="G5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2" s="10">
        <f>racers4[[#This Row],[Tour de Bowness - Hill Climb (B)]]+racers4[[#This Row],[CABC ITT Provincial Championships (A)]]</f>
        <v>0</v>
      </c>
      <c r="I52" s="11">
        <f>SUM(racers4[[#This Row],[Tour de Bowness - Omnium (B)]]+racers4[[#This Row],[RMCC - Omnium (B)]])</f>
        <v>0</v>
      </c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13"/>
    </row>
    <row r="53" spans="1:28" ht="15.75" thickBot="1" x14ac:dyDescent="0.3">
      <c r="A53" s="61"/>
      <c r="B53" s="62" t="s">
        <v>471</v>
      </c>
      <c r="C53" s="63" t="s">
        <v>243</v>
      </c>
      <c r="D53" s="63" t="s">
        <v>495</v>
      </c>
      <c r="E53" s="63" t="s">
        <v>215</v>
      </c>
      <c r="F53" s="62">
        <f t="shared" si="1"/>
        <v>0</v>
      </c>
      <c r="G5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3" s="10">
        <f>racers4[[#This Row],[Tour de Bowness - Hill Climb (B)]]+racers4[[#This Row],[CABC ITT Provincial Championships (A)]]</f>
        <v>0</v>
      </c>
      <c r="I53" s="11">
        <f>SUM(racers4[[#This Row],[Tour de Bowness - Omnium (B)]]+racers4[[#This Row],[RMCC - Omnium (B)]])</f>
        <v>0</v>
      </c>
      <c r="J53" s="13"/>
      <c r="K53" s="13"/>
      <c r="L53" s="13"/>
      <c r="M53" s="13"/>
      <c r="N53" s="25"/>
      <c r="O53" s="13"/>
      <c r="P53" s="13"/>
      <c r="Q53" s="13"/>
      <c r="R53" s="13"/>
      <c r="S53" s="25"/>
      <c r="T53" s="13"/>
      <c r="U53" s="13"/>
      <c r="V53" s="13"/>
      <c r="W53" s="13"/>
      <c r="X53" s="13"/>
      <c r="Y53" s="13"/>
      <c r="Z53" s="13"/>
      <c r="AA53" s="13"/>
      <c r="AB53" s="13"/>
    </row>
    <row r="54" spans="1:28" ht="15.75" thickBot="1" x14ac:dyDescent="0.3">
      <c r="A54" s="61"/>
      <c r="B54" s="62" t="s">
        <v>471</v>
      </c>
      <c r="C54" s="63" t="s">
        <v>527</v>
      </c>
      <c r="D54" s="63" t="s">
        <v>528</v>
      </c>
      <c r="E54" s="63" t="s">
        <v>55</v>
      </c>
      <c r="F54" s="62">
        <f t="shared" si="1"/>
        <v>0</v>
      </c>
      <c r="G5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4" s="10">
        <f>racers4[[#This Row],[Tour de Bowness - Hill Climb (B)]]+racers4[[#This Row],[CABC ITT Provincial Championships (A)]]</f>
        <v>0</v>
      </c>
      <c r="I54" s="11">
        <f>SUM(racers4[[#This Row],[Tour de Bowness - Omnium (B)]]+racers4[[#This Row],[RMCC - Omnium (B)]])</f>
        <v>0</v>
      </c>
      <c r="J54" s="13"/>
      <c r="K54" s="13"/>
      <c r="L54" s="13"/>
      <c r="M54" s="13"/>
      <c r="N54" s="25"/>
      <c r="O54" s="13"/>
      <c r="P54" s="13"/>
      <c r="Q54" s="13"/>
      <c r="R54" s="13"/>
      <c r="S54" s="25"/>
      <c r="T54" s="13"/>
      <c r="U54" s="13"/>
      <c r="V54" s="13"/>
      <c r="W54" s="13"/>
      <c r="X54" s="13"/>
      <c r="Y54" s="13"/>
      <c r="Z54" s="13"/>
      <c r="AA54" s="13"/>
      <c r="AB54" s="13"/>
    </row>
    <row r="55" spans="1:28" ht="15.75" thickBot="1" x14ac:dyDescent="0.3">
      <c r="A55" s="61"/>
      <c r="B55" s="67" t="s">
        <v>471</v>
      </c>
      <c r="C55" s="19" t="s">
        <v>519</v>
      </c>
      <c r="D55" s="19" t="s">
        <v>520</v>
      </c>
      <c r="E55" s="19" t="s">
        <v>202</v>
      </c>
      <c r="F55" s="24">
        <f t="shared" si="1"/>
        <v>0</v>
      </c>
      <c r="G5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5" s="10">
        <f>racers4[[#This Row],[Tour de Bowness - Hill Climb (B)]]+racers4[[#This Row],[CABC ITT Provincial Championships (A)]]</f>
        <v>0</v>
      </c>
      <c r="I55" s="11">
        <f>SUM(racers4[[#This Row],[Tour de Bowness - Omnium (B)]]+racers4[[#This Row],[RMCC - Omnium (B)]])</f>
        <v>0</v>
      </c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13"/>
    </row>
    <row r="56" spans="1:28" ht="15.75" thickBot="1" x14ac:dyDescent="0.3">
      <c r="A56" s="61"/>
      <c r="B56" s="67" t="s">
        <v>471</v>
      </c>
      <c r="C56" s="19" t="s">
        <v>541</v>
      </c>
      <c r="D56" s="19" t="s">
        <v>542</v>
      </c>
      <c r="E56" s="19" t="s">
        <v>27</v>
      </c>
      <c r="F56" s="24">
        <f t="shared" si="1"/>
        <v>0</v>
      </c>
      <c r="G5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6" s="10">
        <f>racers4[[#This Row],[Tour de Bowness - Hill Climb (B)]]+racers4[[#This Row],[CABC ITT Provincial Championships (A)]]</f>
        <v>0</v>
      </c>
      <c r="I56" s="23">
        <f>SUM(racers4[[#This Row],[Tour de Bowness - Omnium (B)]]+racers4[[#This Row],[RMCC - Omnium (B)]])</f>
        <v>0</v>
      </c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13"/>
    </row>
    <row r="57" spans="1:28" ht="15.75" thickBot="1" x14ac:dyDescent="0.3">
      <c r="A57" s="61"/>
      <c r="B57" s="65" t="s">
        <v>474</v>
      </c>
      <c r="C57" s="66" t="s">
        <v>73</v>
      </c>
      <c r="D57" s="66" t="s">
        <v>487</v>
      </c>
      <c r="E57" s="66" t="s">
        <v>488</v>
      </c>
      <c r="F57" s="65">
        <f t="shared" si="1"/>
        <v>0</v>
      </c>
      <c r="G5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7" s="10">
        <f>racers4[[#This Row],[Tour de Bowness - Hill Climb (B)]]+racers4[[#This Row],[CABC ITT Provincial Championships (A)]]</f>
        <v>0</v>
      </c>
      <c r="I57" s="11">
        <f>SUM(racers4[[#This Row],[Tour de Bowness - Omnium (B)]]+racers4[[#This Row],[RMCC - Omnium (B)]])</f>
        <v>0</v>
      </c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pans="1:28" ht="15.75" thickBot="1" x14ac:dyDescent="0.3">
      <c r="A58" s="61"/>
      <c r="B58" s="65" t="s">
        <v>492</v>
      </c>
      <c r="C58" s="66" t="s">
        <v>564</v>
      </c>
      <c r="D58" s="66" t="s">
        <v>565</v>
      </c>
      <c r="E58" s="66" t="s">
        <v>21</v>
      </c>
      <c r="F58" s="65">
        <f t="shared" si="1"/>
        <v>0</v>
      </c>
      <c r="G5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8" s="10">
        <f>racers4[[#This Row],[Tour de Bowness - Hill Climb (B)]]+racers4[[#This Row],[CABC ITT Provincial Championships (A)]]</f>
        <v>0</v>
      </c>
      <c r="I58" s="23">
        <f>SUM(racers4[[#This Row],[Tour de Bowness - Omnium (B)]]+racers4[[#This Row],[RMCC - Omnium (B)]])</f>
        <v>0</v>
      </c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pans="1:28" ht="15.75" thickBot="1" x14ac:dyDescent="0.3">
      <c r="A59" s="61"/>
      <c r="B59" s="65" t="s">
        <v>471</v>
      </c>
      <c r="C59" s="66" t="s">
        <v>483</v>
      </c>
      <c r="D59" s="66" t="s">
        <v>484</v>
      </c>
      <c r="E59" s="66" t="s">
        <v>64</v>
      </c>
      <c r="F59" s="65">
        <f t="shared" si="1"/>
        <v>0</v>
      </c>
      <c r="G5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9" s="10">
        <f>racers4[[#This Row],[Tour de Bowness - Hill Climb (B)]]+racers4[[#This Row],[CABC ITT Provincial Championships (A)]]</f>
        <v>0</v>
      </c>
      <c r="I59" s="23">
        <f>SUM(racers4[[#This Row],[Tour de Bowness - Omnium (B)]]+racers4[[#This Row],[RMCC - Omnium (B)]])</f>
        <v>0</v>
      </c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spans="1:28" ht="15.75" thickBot="1" x14ac:dyDescent="0.3">
      <c r="A60" s="61"/>
      <c r="B60" s="65" t="s">
        <v>471</v>
      </c>
      <c r="C60" s="66" t="s">
        <v>507</v>
      </c>
      <c r="D60" s="66" t="s">
        <v>508</v>
      </c>
      <c r="E60" s="66" t="s">
        <v>178</v>
      </c>
      <c r="F60" s="65">
        <f t="shared" si="1"/>
        <v>0</v>
      </c>
      <c r="G6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60" s="10">
        <f>racers4[[#This Row],[Tour de Bowness - Hill Climb (B)]]+racers4[[#This Row],[CABC ITT Provincial Championships (A)]]</f>
        <v>0</v>
      </c>
      <c r="I60" s="23">
        <f>SUM(racers4[[#This Row],[Tour de Bowness - Omnium (B)]]+racers4[[#This Row],[RMCC - Omnium (B)]])</f>
        <v>0</v>
      </c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pans="1:28" ht="15.75" thickBot="1" x14ac:dyDescent="0.3">
      <c r="A61" s="61"/>
      <c r="B61" s="65" t="s">
        <v>471</v>
      </c>
      <c r="C61" s="19" t="s">
        <v>416</v>
      </c>
      <c r="D61" s="19" t="s">
        <v>503</v>
      </c>
      <c r="E61" s="19" t="s">
        <v>202</v>
      </c>
      <c r="F61" s="65">
        <f t="shared" si="1"/>
        <v>0</v>
      </c>
      <c r="G6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61" s="10">
        <f>racers4[[#This Row],[Tour de Bowness - Hill Climb (B)]]+racers4[[#This Row],[CABC ITT Provincial Championships (A)]]</f>
        <v>0</v>
      </c>
      <c r="I61" s="23">
        <f>SUM(racers4[[#This Row],[Tour de Bowness - Omnium (B)]]+racers4[[#This Row],[RMCC - Omnium (B)]])</f>
        <v>0</v>
      </c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spans="1:28" ht="15.75" thickBot="1" x14ac:dyDescent="0.3">
      <c r="A62" s="61"/>
      <c r="B62" s="65" t="s">
        <v>474</v>
      </c>
      <c r="C62" s="19" t="s">
        <v>553</v>
      </c>
      <c r="D62" s="19" t="s">
        <v>554</v>
      </c>
      <c r="E62" s="19" t="s">
        <v>67</v>
      </c>
      <c r="F62" s="65">
        <f t="shared" si="1"/>
        <v>0</v>
      </c>
      <c r="G6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62" s="10">
        <f>racers4[[#This Row],[Tour de Bowness - Hill Climb (B)]]+racers4[[#This Row],[CABC ITT Provincial Championships (A)]]</f>
        <v>0</v>
      </c>
      <c r="I62" s="23">
        <f>SUM(racers4[[#This Row],[Tour de Bowness - Omnium (B)]]+racers4[[#This Row],[RMCC - Omnium (B)]])</f>
        <v>0</v>
      </c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spans="1:28" ht="15.75" thickBot="1" x14ac:dyDescent="0.3">
      <c r="A63" s="61"/>
      <c r="B63" s="65" t="s">
        <v>471</v>
      </c>
      <c r="C63" s="66" t="s">
        <v>521</v>
      </c>
      <c r="D63" s="66" t="s">
        <v>522</v>
      </c>
      <c r="E63" s="63" t="s">
        <v>67</v>
      </c>
      <c r="F63" s="65">
        <f t="shared" si="1"/>
        <v>0</v>
      </c>
      <c r="G6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63" s="10">
        <f>racers4[[#This Row],[Tour de Bowness - Hill Climb (B)]]+racers4[[#This Row],[CABC ITT Provincial Championships (A)]]</f>
        <v>0</v>
      </c>
      <c r="I63" s="23">
        <f>SUM(racers4[[#This Row],[Tour de Bowness - Omnium (B)]]+racers4[[#This Row],[RMCC - Omnium (B)]])</f>
        <v>0</v>
      </c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</sheetData>
  <conditionalFormatting sqref="H2:H63">
    <cfRule type="expression" dxfId="5" priority="3">
      <formula>" =MOD(ROW(),2)=0"</formula>
    </cfRule>
  </conditionalFormatting>
  <conditionalFormatting sqref="I2:I57">
    <cfRule type="expression" dxfId="4" priority="2">
      <formula>" =MOD(ROW(),2)=0"</formula>
    </cfRule>
  </conditionalFormatting>
  <conditionalFormatting sqref="AD3:AF13">
    <cfRule type="expression" dxfId="3" priority="1">
      <formula>" =MOD(ROW(),2)=0"</formula>
    </cfRule>
  </conditionalFormatting>
  <dataValidations count="2">
    <dataValidation type="list" allowBlank="1" showInputMessage="1" showErrorMessage="1" sqref="E16:E17" xr:uid="{604F4B48-90B5-4494-8C3A-B8836B38AA79}">
      <formula1>"Cyclery Racing"</formula1>
    </dataValidation>
    <dataValidation type="list" allowBlank="1" showInputMessage="1" showErrorMessage="1" sqref="E61" xr:uid="{0DABF107-6429-410F-AB19-93F6D2ED6B16}">
      <formula1>"Burnaby Velodrome Club"</formula1>
    </dataValidation>
  </dataValidations>
  <hyperlinks>
    <hyperlink ref="B37" r:id="rId1" display="W@" xr:uid="{CB45C42C-4EA6-439D-801D-66F5D4A8C5EE}"/>
  </hyperlinks>
  <pageMargins left="0.7" right="0.7" top="0.75" bottom="0.75" header="0.3" footer="0.3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BEB419-DB4C-4F71-B172-9E5F3F4C231E}">
          <x14:formula1>
            <xm:f>Teams!$A:$A</xm:f>
          </x14:formula1>
          <xm:sqref>E1:E3 E5:E15 E18:E1048576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4A88-725B-47B2-BAC5-F43154259E28}">
  <dimension ref="A1:AG104"/>
  <sheetViews>
    <sheetView zoomScale="110" zoomScaleNormal="110" workbookViewId="0">
      <pane ySplit="1" topLeftCell="A2" activePane="bottomLeft" state="frozen"/>
      <selection pane="bottomLeft" activeCell="F3" sqref="F3"/>
    </sheetView>
  </sheetViews>
  <sheetFormatPr defaultRowHeight="15" x14ac:dyDescent="0.25"/>
  <cols>
    <col min="1" max="1" width="6.42578125" customWidth="1"/>
    <col min="2" max="2" width="15.85546875" customWidth="1"/>
    <col min="3" max="3" width="12" bestFit="1" customWidth="1"/>
    <col min="4" max="4" width="21.5703125" customWidth="1"/>
    <col min="5" max="7" width="6" customWidth="1"/>
    <col min="8" max="17" width="4.5703125" customWidth="1"/>
    <col min="18" max="20" width="4.28515625" customWidth="1"/>
    <col min="21" max="21" width="4.28515625" hidden="1" customWidth="1"/>
    <col min="22" max="22" width="4" bestFit="1" customWidth="1"/>
    <col min="23" max="23" width="3.5703125" customWidth="1"/>
    <col min="24" max="33" width="4" bestFit="1" customWidth="1"/>
    <col min="34" max="34" width="3.7109375" customWidth="1"/>
  </cols>
  <sheetData>
    <row r="1" spans="1:33" ht="144.75" customHeight="1" thickBot="1" x14ac:dyDescent="0.3">
      <c r="A1" s="29" t="s">
        <v>0</v>
      </c>
      <c r="B1" s="30" t="s">
        <v>1</v>
      </c>
      <c r="C1" s="30" t="s">
        <v>2</v>
      </c>
      <c r="D1" s="31" t="s">
        <v>3</v>
      </c>
      <c r="E1" s="32" t="s">
        <v>867</v>
      </c>
      <c r="F1" s="33" t="s">
        <v>212</v>
      </c>
      <c r="G1" s="33" t="s">
        <v>213</v>
      </c>
      <c r="H1" s="34" t="s">
        <v>875</v>
      </c>
      <c r="I1" s="34" t="s">
        <v>5</v>
      </c>
      <c r="J1" s="35" t="s">
        <v>876</v>
      </c>
      <c r="K1" s="35" t="s">
        <v>877</v>
      </c>
      <c r="L1" s="36" t="s">
        <v>868</v>
      </c>
      <c r="M1" s="37" t="s">
        <v>878</v>
      </c>
      <c r="N1" s="37" t="s">
        <v>6</v>
      </c>
      <c r="O1" s="4" t="s">
        <v>7</v>
      </c>
      <c r="P1" s="5" t="s">
        <v>10</v>
      </c>
      <c r="Q1" s="79" t="s">
        <v>8</v>
      </c>
      <c r="R1" s="5" t="s">
        <v>9</v>
      </c>
      <c r="S1" s="5" t="s">
        <v>705</v>
      </c>
      <c r="T1" s="5" t="s">
        <v>871</v>
      </c>
      <c r="U1" s="5" t="s">
        <v>11</v>
      </c>
      <c r="V1" s="79" t="s">
        <v>873</v>
      </c>
      <c r="W1" s="79" t="s">
        <v>872</v>
      </c>
      <c r="X1" s="122" t="s">
        <v>840</v>
      </c>
      <c r="Y1" s="5" t="s">
        <v>12</v>
      </c>
      <c r="Z1" s="5" t="s">
        <v>880</v>
      </c>
      <c r="AA1" s="6" t="s">
        <v>874</v>
      </c>
      <c r="AB1" s="6" t="s">
        <v>13</v>
      </c>
      <c r="AC1" s="5" t="s">
        <v>14</v>
      </c>
      <c r="AD1" s="5" t="s">
        <v>706</v>
      </c>
      <c r="AE1" s="5" t="s">
        <v>707</v>
      </c>
      <c r="AF1" s="5" t="s">
        <v>708</v>
      </c>
      <c r="AG1" s="7" t="s">
        <v>15</v>
      </c>
    </row>
    <row r="2" spans="1:33" ht="15.75" thickBot="1" x14ac:dyDescent="0.3">
      <c r="A2" s="17"/>
      <c r="B2" s="15" t="s">
        <v>472</v>
      </c>
      <c r="C2" s="15" t="s">
        <v>473</v>
      </c>
      <c r="D2" s="16" t="s">
        <v>38</v>
      </c>
      <c r="E2" s="17">
        <f t="shared" ref="E2:E46" si="0">SUM(L2,M2,N2)</f>
        <v>20</v>
      </c>
      <c r="F2" s="38">
        <f t="shared" ref="F2:F33" si="1">SUM(G2,H2,J2,L2)</f>
        <v>36</v>
      </c>
      <c r="G2" s="39">
        <f t="shared" ref="G2:G33" si="2">+IF(SUM(I2,K2,M2)&gt;20,20,SUM(I2,K2,M2))</f>
        <v>0</v>
      </c>
      <c r="H2" s="38">
        <v>16</v>
      </c>
      <c r="I2" s="39">
        <v>0</v>
      </c>
      <c r="J2" s="9"/>
      <c r="K2" s="9"/>
      <c r="L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20</v>
      </c>
      <c r="M2" s="10">
        <f>racers8[[#This Row],[Tour de Bowness - Hill Climb (B)]]+racers8[[#This Row],[CABC ITT Provincial Championships (A)]]</f>
        <v>0</v>
      </c>
      <c r="N2" s="11">
        <f>SUM(racers8[[#This Row],[Tour de Bowness - Omnium (B)]]+racers8[[#This Row],[RMCC - Omnium (B)]])</f>
        <v>0</v>
      </c>
      <c r="O2" s="13">
        <v>20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spans="1:33" ht="15.75" thickBot="1" x14ac:dyDescent="0.3">
      <c r="A3" s="17"/>
      <c r="B3" s="8" t="s">
        <v>953</v>
      </c>
      <c r="C3" s="8" t="s">
        <v>377</v>
      </c>
      <c r="D3" s="41" t="s">
        <v>909</v>
      </c>
      <c r="E3" s="17">
        <f t="shared" si="0"/>
        <v>15</v>
      </c>
      <c r="F3" s="38">
        <f t="shared" si="1"/>
        <v>15</v>
      </c>
      <c r="G3" s="39">
        <f t="shared" si="2"/>
        <v>0</v>
      </c>
      <c r="H3" s="38"/>
      <c r="I3" s="38"/>
      <c r="J3" s="9"/>
      <c r="K3" s="9"/>
      <c r="L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15</v>
      </c>
      <c r="M3" s="10">
        <f>racers8[[#This Row],[Tour de Bowness - Hill Climb (B)]]+racers8[[#This Row],[CABC ITT Provincial Championships (A)]]</f>
        <v>0</v>
      </c>
      <c r="N3" s="11">
        <f>SUM(racers8[[#This Row],[Tour de Bowness - Omnium (B)]]+racers8[[#This Row],[RMCC - Omnium (B)]])</f>
        <v>0</v>
      </c>
      <c r="O3" s="13">
        <v>15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ht="15.75" thickBot="1" x14ac:dyDescent="0.3">
      <c r="A4" s="17"/>
      <c r="B4" s="15" t="s">
        <v>863</v>
      </c>
      <c r="C4" s="15" t="s">
        <v>151</v>
      </c>
      <c r="D4" s="16" t="s">
        <v>754</v>
      </c>
      <c r="E4" s="17">
        <f t="shared" si="0"/>
        <v>12</v>
      </c>
      <c r="F4" s="38">
        <f t="shared" si="1"/>
        <v>26</v>
      </c>
      <c r="G4" s="39">
        <f t="shared" si="2"/>
        <v>4</v>
      </c>
      <c r="H4" s="38">
        <v>10</v>
      </c>
      <c r="I4" s="39">
        <v>4</v>
      </c>
      <c r="J4" s="9"/>
      <c r="K4" s="9"/>
      <c r="L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12</v>
      </c>
      <c r="M4" s="10">
        <f>racers8[[#This Row],[Tour de Bowness - Hill Climb (B)]]+racers8[[#This Row],[CABC ITT Provincial Championships (A)]]</f>
        <v>0</v>
      </c>
      <c r="N4" s="11">
        <f>SUM(racers8[[#This Row],[Tour de Bowness - Omnium (B)]]+racers8[[#This Row],[RMCC - Omnium (B)]])</f>
        <v>0</v>
      </c>
      <c r="O4" s="13">
        <v>12</v>
      </c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15.75" thickBot="1" x14ac:dyDescent="0.3">
      <c r="A5" s="17"/>
      <c r="B5" s="8" t="s">
        <v>584</v>
      </c>
      <c r="C5" s="8" t="s">
        <v>125</v>
      </c>
      <c r="D5" s="41" t="s">
        <v>954</v>
      </c>
      <c r="E5" s="17">
        <f t="shared" si="0"/>
        <v>10</v>
      </c>
      <c r="F5" s="38">
        <f t="shared" si="1"/>
        <v>10</v>
      </c>
      <c r="G5" s="39">
        <f t="shared" si="2"/>
        <v>0</v>
      </c>
      <c r="H5" s="38"/>
      <c r="I5" s="38"/>
      <c r="J5" s="9"/>
      <c r="K5" s="9"/>
      <c r="L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10</v>
      </c>
      <c r="M5" s="10">
        <f>racers8[[#This Row],[Tour de Bowness - Hill Climb (B)]]+racers8[[#This Row],[CABC ITT Provincial Championships (A)]]</f>
        <v>0</v>
      </c>
      <c r="N5" s="11">
        <f>SUM(racers8[[#This Row],[Tour de Bowness - Omnium (B)]]+racers8[[#This Row],[RMCC - Omnium (B)]])</f>
        <v>0</v>
      </c>
      <c r="O5" s="13">
        <v>10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ht="15.75" thickBot="1" x14ac:dyDescent="0.3">
      <c r="A6" s="17"/>
      <c r="B6" s="8" t="s">
        <v>955</v>
      </c>
      <c r="C6" s="8" t="s">
        <v>158</v>
      </c>
      <c r="D6" s="41" t="s">
        <v>21</v>
      </c>
      <c r="E6" s="17">
        <f t="shared" si="0"/>
        <v>8</v>
      </c>
      <c r="F6" s="38">
        <f t="shared" si="1"/>
        <v>8</v>
      </c>
      <c r="G6" s="39">
        <f t="shared" si="2"/>
        <v>0</v>
      </c>
      <c r="H6" s="38"/>
      <c r="I6" s="38"/>
      <c r="J6" s="9"/>
      <c r="K6" s="9"/>
      <c r="L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8</v>
      </c>
      <c r="M6" s="10">
        <f>racers8[[#This Row],[Tour de Bowness - Hill Climb (B)]]+racers8[[#This Row],[CABC ITT Provincial Championships (A)]]</f>
        <v>0</v>
      </c>
      <c r="N6" s="11">
        <f>SUM(racers8[[#This Row],[Tour de Bowness - Omnium (B)]]+racers8[[#This Row],[RMCC - Omnium (B)]])</f>
        <v>0</v>
      </c>
      <c r="O6" s="13">
        <v>8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15.75" thickBot="1" x14ac:dyDescent="0.3">
      <c r="A7" s="17"/>
      <c r="B7" s="8" t="s">
        <v>956</v>
      </c>
      <c r="C7" s="8" t="s">
        <v>158</v>
      </c>
      <c r="D7" s="41" t="s">
        <v>21</v>
      </c>
      <c r="E7" s="17">
        <f t="shared" si="0"/>
        <v>6</v>
      </c>
      <c r="F7" s="38">
        <f t="shared" si="1"/>
        <v>6</v>
      </c>
      <c r="G7" s="39">
        <f t="shared" si="2"/>
        <v>0</v>
      </c>
      <c r="H7" s="38"/>
      <c r="I7" s="38"/>
      <c r="J7" s="9"/>
      <c r="K7" s="9"/>
      <c r="L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6</v>
      </c>
      <c r="M7" s="10">
        <f>racers8[[#This Row],[Tour de Bowness - Hill Climb (B)]]+racers8[[#This Row],[CABC ITT Provincial Championships (A)]]</f>
        <v>0</v>
      </c>
      <c r="N7" s="11">
        <f>SUM(racers8[[#This Row],[Tour de Bowness - Omnium (B)]]+racers8[[#This Row],[RMCC - Omnium (B)]])</f>
        <v>0</v>
      </c>
      <c r="O7" s="13">
        <v>6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ht="15.75" thickBot="1" x14ac:dyDescent="0.3">
      <c r="A8" s="17"/>
      <c r="B8" s="8" t="s">
        <v>957</v>
      </c>
      <c r="C8" s="8" t="s">
        <v>958</v>
      </c>
      <c r="D8" s="41" t="s">
        <v>756</v>
      </c>
      <c r="E8" s="17">
        <f t="shared" si="0"/>
        <v>4</v>
      </c>
      <c r="F8" s="38">
        <f t="shared" si="1"/>
        <v>4</v>
      </c>
      <c r="G8" s="39">
        <f t="shared" si="2"/>
        <v>0</v>
      </c>
      <c r="H8" s="38"/>
      <c r="I8" s="38"/>
      <c r="J8" s="9"/>
      <c r="K8" s="9"/>
      <c r="L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</v>
      </c>
      <c r="M8" s="10">
        <f>racers8[[#This Row],[Tour de Bowness - Hill Climb (B)]]+racers8[[#This Row],[CABC ITT Provincial Championships (A)]]</f>
        <v>0</v>
      </c>
      <c r="N8" s="11">
        <f>SUM(racers8[[#This Row],[Tour de Bowness - Omnium (B)]]+racers8[[#This Row],[RMCC - Omnium (B)]])</f>
        <v>0</v>
      </c>
      <c r="O8" s="13">
        <v>4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ht="15.75" thickBot="1" x14ac:dyDescent="0.3">
      <c r="A9" s="17"/>
      <c r="B9" s="8" t="s">
        <v>959</v>
      </c>
      <c r="C9" s="8" t="s">
        <v>960</v>
      </c>
      <c r="D9" s="41" t="s">
        <v>240</v>
      </c>
      <c r="E9" s="17">
        <f t="shared" si="0"/>
        <v>2</v>
      </c>
      <c r="F9" s="38">
        <f t="shared" si="1"/>
        <v>2</v>
      </c>
      <c r="G9" s="39">
        <f t="shared" si="2"/>
        <v>0</v>
      </c>
      <c r="H9" s="38"/>
      <c r="I9" s="38"/>
      <c r="J9" s="9"/>
      <c r="K9" s="9"/>
      <c r="L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</v>
      </c>
      <c r="M9" s="10">
        <f>racers8[[#This Row],[Tour de Bowness - Hill Climb (B)]]+racers8[[#This Row],[CABC ITT Provincial Championships (A)]]</f>
        <v>0</v>
      </c>
      <c r="N9" s="11">
        <f>SUM(racers8[[#This Row],[Tour de Bowness - Omnium (B)]]+racers8[[#This Row],[RMCC - Omnium (B)]])</f>
        <v>0</v>
      </c>
      <c r="O9" s="13">
        <v>2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ht="15.75" thickBot="1" x14ac:dyDescent="0.3">
      <c r="A10" s="17"/>
      <c r="B10" s="26" t="s">
        <v>107</v>
      </c>
      <c r="C10" s="26" t="s">
        <v>108</v>
      </c>
      <c r="D10" s="45" t="s">
        <v>38</v>
      </c>
      <c r="E10" s="20">
        <f t="shared" si="0"/>
        <v>0</v>
      </c>
      <c r="F10" s="46">
        <f t="shared" si="1"/>
        <v>53</v>
      </c>
      <c r="G10" s="44">
        <f t="shared" si="2"/>
        <v>0</v>
      </c>
      <c r="H10" s="46">
        <v>53</v>
      </c>
      <c r="I10" s="44">
        <v>0</v>
      </c>
      <c r="J10" s="21"/>
      <c r="K10" s="21"/>
      <c r="L1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" s="10">
        <f>racers8[[#This Row],[Tour de Bowness - Hill Climb (B)]]+racers8[[#This Row],[CABC ITT Provincial Championships (A)]]</f>
        <v>0</v>
      </c>
      <c r="N10" s="11">
        <f>SUM(racers8[[#This Row],[Tour de Bowness - Omnium (B)]]+racers8[[#This Row],[RMCC - Omnium (B)]])</f>
        <v>0</v>
      </c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13"/>
    </row>
    <row r="11" spans="1:33" ht="15.75" thickBot="1" x14ac:dyDescent="0.3">
      <c r="A11" s="17"/>
      <c r="B11" s="26" t="s">
        <v>224</v>
      </c>
      <c r="C11" s="26" t="s">
        <v>60</v>
      </c>
      <c r="D11" s="45" t="s">
        <v>27</v>
      </c>
      <c r="E11" s="20">
        <f t="shared" si="0"/>
        <v>0</v>
      </c>
      <c r="F11" s="46">
        <f t="shared" si="1"/>
        <v>40</v>
      </c>
      <c r="G11" s="44">
        <f t="shared" si="2"/>
        <v>10</v>
      </c>
      <c r="H11" s="46">
        <v>30</v>
      </c>
      <c r="I11" s="44">
        <v>10</v>
      </c>
      <c r="J11" s="21"/>
      <c r="K11" s="21"/>
      <c r="L1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1" s="10">
        <f>racers8[[#This Row],[Tour de Bowness - Hill Climb (B)]]+racers8[[#This Row],[CABC ITT Provincial Championships (A)]]</f>
        <v>0</v>
      </c>
      <c r="N11" s="11">
        <f>SUM(racers8[[#This Row],[Tour de Bowness - Omnium (B)]]+racers8[[#This Row],[RMCC - Omnium (B)]])</f>
        <v>0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13"/>
    </row>
    <row r="12" spans="1:33" ht="15.75" thickBot="1" x14ac:dyDescent="0.3">
      <c r="A12" s="17"/>
      <c r="B12" s="26" t="s">
        <v>355</v>
      </c>
      <c r="C12" s="26" t="s">
        <v>93</v>
      </c>
      <c r="D12" s="26" t="s">
        <v>356</v>
      </c>
      <c r="E12" s="20">
        <f t="shared" si="0"/>
        <v>0</v>
      </c>
      <c r="F12" s="46">
        <f t="shared" si="1"/>
        <v>39</v>
      </c>
      <c r="G12" s="44">
        <f t="shared" si="2"/>
        <v>12</v>
      </c>
      <c r="H12" s="46">
        <v>27</v>
      </c>
      <c r="I12" s="44">
        <v>12</v>
      </c>
      <c r="J12" s="21"/>
      <c r="K12" s="21"/>
      <c r="L1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2" s="10">
        <f>racers8[[#This Row],[Tour de Bowness - Hill Climb (B)]]+racers8[[#This Row],[CABC ITT Provincial Championships (A)]]</f>
        <v>0</v>
      </c>
      <c r="N12" s="11">
        <f>SUM(racers8[[#This Row],[Tour de Bowness - Omnium (B)]]+racers8[[#This Row],[RMCC - Omnium (B)]])</f>
        <v>0</v>
      </c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13"/>
    </row>
    <row r="13" spans="1:33" ht="15.75" thickBot="1" x14ac:dyDescent="0.3">
      <c r="A13" s="17"/>
      <c r="B13" s="19" t="s">
        <v>105</v>
      </c>
      <c r="C13" s="19" t="s">
        <v>106</v>
      </c>
      <c r="D13" s="42" t="s">
        <v>771</v>
      </c>
      <c r="E13" s="20">
        <f t="shared" si="0"/>
        <v>0</v>
      </c>
      <c r="F13" s="46">
        <f t="shared" si="1"/>
        <v>39</v>
      </c>
      <c r="G13" s="44">
        <f t="shared" si="2"/>
        <v>0</v>
      </c>
      <c r="H13" s="46">
        <v>39</v>
      </c>
      <c r="I13" s="44">
        <v>0</v>
      </c>
      <c r="J13" s="21"/>
      <c r="K13" s="21"/>
      <c r="L1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3" s="10">
        <f>racers8[[#This Row],[Tour de Bowness - Hill Climb (B)]]+racers8[[#This Row],[CABC ITT Provincial Championships (A)]]</f>
        <v>0</v>
      </c>
      <c r="N13" s="11">
        <f>SUM(racers8[[#This Row],[Tour de Bowness - Omnium (B)]]+racers8[[#This Row],[RMCC - Omnium (B)]])</f>
        <v>0</v>
      </c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13"/>
    </row>
    <row r="14" spans="1:33" ht="15.75" thickBot="1" x14ac:dyDescent="0.3">
      <c r="A14" s="17"/>
      <c r="B14" s="26" t="s">
        <v>243</v>
      </c>
      <c r="C14" s="26" t="s">
        <v>244</v>
      </c>
      <c r="D14" s="45" t="s">
        <v>215</v>
      </c>
      <c r="E14" s="20">
        <f t="shared" si="0"/>
        <v>0</v>
      </c>
      <c r="F14" s="46">
        <f t="shared" si="1"/>
        <v>37</v>
      </c>
      <c r="G14" s="44">
        <f t="shared" si="2"/>
        <v>0</v>
      </c>
      <c r="H14" s="46">
        <v>37</v>
      </c>
      <c r="I14" s="44">
        <v>0</v>
      </c>
      <c r="J14" s="21"/>
      <c r="K14" s="21"/>
      <c r="L1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4" s="10">
        <f>racers8[[#This Row],[Tour de Bowness - Hill Climb (B)]]+racers8[[#This Row],[CABC ITT Provincial Championships (A)]]</f>
        <v>0</v>
      </c>
      <c r="N14" s="11">
        <f>SUM(racers8[[#This Row],[Tour de Bowness - Omnium (B)]]+racers8[[#This Row],[RMCC - Omnium (B)]])</f>
        <v>0</v>
      </c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13"/>
    </row>
    <row r="15" spans="1:33" ht="15.75" thickBot="1" x14ac:dyDescent="0.3">
      <c r="A15" s="17"/>
      <c r="B15" s="19" t="s">
        <v>856</v>
      </c>
      <c r="C15" s="19" t="s">
        <v>391</v>
      </c>
      <c r="D15" s="42" t="s">
        <v>21</v>
      </c>
      <c r="E15" s="20">
        <f t="shared" si="0"/>
        <v>0</v>
      </c>
      <c r="F15" s="46">
        <f t="shared" si="1"/>
        <v>36</v>
      </c>
      <c r="G15" s="44">
        <f t="shared" si="2"/>
        <v>20</v>
      </c>
      <c r="H15" s="46">
        <v>16</v>
      </c>
      <c r="I15" s="44">
        <v>25</v>
      </c>
      <c r="J15" s="21"/>
      <c r="K15" s="21"/>
      <c r="L1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5" s="10">
        <f>racers8[[#This Row],[Tour de Bowness - Hill Climb (B)]]+racers8[[#This Row],[CABC ITT Provincial Championships (A)]]</f>
        <v>0</v>
      </c>
      <c r="N15" s="11">
        <f>SUM(racers8[[#This Row],[Tour de Bowness - Omnium (B)]]+racers8[[#This Row],[RMCC - Omnium (B)]])</f>
        <v>0</v>
      </c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13"/>
    </row>
    <row r="16" spans="1:33" ht="15.75" thickBot="1" x14ac:dyDescent="0.3">
      <c r="A16" s="17"/>
      <c r="B16" s="26" t="s">
        <v>844</v>
      </c>
      <c r="C16" s="26" t="s">
        <v>845</v>
      </c>
      <c r="D16" s="45" t="s">
        <v>21</v>
      </c>
      <c r="E16" s="20">
        <f t="shared" si="0"/>
        <v>0</v>
      </c>
      <c r="F16" s="46">
        <f t="shared" si="1"/>
        <v>30</v>
      </c>
      <c r="G16" s="44">
        <f t="shared" si="2"/>
        <v>0</v>
      </c>
      <c r="H16" s="46">
        <v>30</v>
      </c>
      <c r="I16" s="44">
        <v>0</v>
      </c>
      <c r="J16" s="21"/>
      <c r="K16" s="21"/>
      <c r="L1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6" s="10">
        <f>racers8[[#This Row],[Tour de Bowness - Hill Climb (B)]]+racers8[[#This Row],[CABC ITT Provincial Championships (A)]]</f>
        <v>0</v>
      </c>
      <c r="N16" s="11">
        <f>SUM(racers8[[#This Row],[Tour de Bowness - Omnium (B)]]+racers8[[#This Row],[RMCC - Omnium (B)]])</f>
        <v>0</v>
      </c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13"/>
    </row>
    <row r="17" spans="1:33" ht="15.75" thickBot="1" x14ac:dyDescent="0.3">
      <c r="A17" s="17"/>
      <c r="B17" s="26" t="s">
        <v>231</v>
      </c>
      <c r="C17" s="26" t="s">
        <v>232</v>
      </c>
      <c r="D17" s="45" t="s">
        <v>91</v>
      </c>
      <c r="E17" s="20">
        <f t="shared" si="0"/>
        <v>0</v>
      </c>
      <c r="F17" s="46">
        <f t="shared" si="1"/>
        <v>30</v>
      </c>
      <c r="G17" s="44">
        <f t="shared" si="2"/>
        <v>0</v>
      </c>
      <c r="H17" s="46">
        <v>30</v>
      </c>
      <c r="I17" s="44">
        <v>0</v>
      </c>
      <c r="J17" s="21"/>
      <c r="K17" s="21"/>
      <c r="L1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7" s="10">
        <f>racers8[[#This Row],[Tour de Bowness - Hill Climb (B)]]+racers8[[#This Row],[CABC ITT Provincial Championships (A)]]</f>
        <v>0</v>
      </c>
      <c r="N17" s="11">
        <f>SUM(racers8[[#This Row],[Tour de Bowness - Omnium (B)]]+racers8[[#This Row],[RMCC - Omnium (B)]])</f>
        <v>0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13"/>
    </row>
    <row r="18" spans="1:33" ht="15.75" thickBot="1" x14ac:dyDescent="0.3">
      <c r="A18" s="17"/>
      <c r="B18" s="26" t="s">
        <v>222</v>
      </c>
      <c r="C18" s="26" t="s">
        <v>223</v>
      </c>
      <c r="D18" s="45" t="s">
        <v>21</v>
      </c>
      <c r="E18" s="20">
        <f t="shared" si="0"/>
        <v>0</v>
      </c>
      <c r="F18" s="46">
        <f t="shared" si="1"/>
        <v>30</v>
      </c>
      <c r="G18" s="44">
        <f t="shared" si="2"/>
        <v>0</v>
      </c>
      <c r="H18" s="46">
        <v>30</v>
      </c>
      <c r="I18" s="44">
        <v>0</v>
      </c>
      <c r="J18" s="21"/>
      <c r="K18" s="21"/>
      <c r="L1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8" s="10">
        <f>racers8[[#This Row],[Tour de Bowness - Hill Climb (B)]]+racers8[[#This Row],[CABC ITT Provincial Championships (A)]]</f>
        <v>0</v>
      </c>
      <c r="N18" s="11">
        <f>SUM(racers8[[#This Row],[Tour de Bowness - Omnium (B)]]+racers8[[#This Row],[RMCC - Omnium (B)]])</f>
        <v>0</v>
      </c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13"/>
    </row>
    <row r="19" spans="1:33" ht="15.75" thickBot="1" x14ac:dyDescent="0.3">
      <c r="A19" s="17"/>
      <c r="B19" s="26" t="s">
        <v>238</v>
      </c>
      <c r="C19" s="26" t="s">
        <v>239</v>
      </c>
      <c r="D19" s="45" t="s">
        <v>240</v>
      </c>
      <c r="E19" s="20">
        <f t="shared" si="0"/>
        <v>0</v>
      </c>
      <c r="F19" s="46">
        <f t="shared" si="1"/>
        <v>29</v>
      </c>
      <c r="G19" s="44">
        <f t="shared" si="2"/>
        <v>6</v>
      </c>
      <c r="H19" s="46">
        <v>23</v>
      </c>
      <c r="I19" s="44">
        <v>6</v>
      </c>
      <c r="J19" s="21"/>
      <c r="K19" s="21"/>
      <c r="L1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9" s="10">
        <f>racers8[[#This Row],[Tour de Bowness - Hill Climb (B)]]+racers8[[#This Row],[CABC ITT Provincial Championships (A)]]</f>
        <v>0</v>
      </c>
      <c r="N19" s="11">
        <f>SUM(racers8[[#This Row],[Tour de Bowness - Omnium (B)]]+racers8[[#This Row],[RMCC - Omnium (B)]])</f>
        <v>0</v>
      </c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13"/>
    </row>
    <row r="20" spans="1:33" ht="15.75" thickBot="1" x14ac:dyDescent="0.3">
      <c r="A20" s="17"/>
      <c r="B20" s="26" t="s">
        <v>225</v>
      </c>
      <c r="C20" s="26" t="s">
        <v>226</v>
      </c>
      <c r="D20" s="45" t="s">
        <v>227</v>
      </c>
      <c r="E20" s="20">
        <f t="shared" si="0"/>
        <v>0</v>
      </c>
      <c r="F20" s="46">
        <f t="shared" si="1"/>
        <v>26</v>
      </c>
      <c r="G20" s="44">
        <f t="shared" si="2"/>
        <v>0</v>
      </c>
      <c r="H20" s="46">
        <v>26</v>
      </c>
      <c r="I20" s="44">
        <v>0</v>
      </c>
      <c r="J20" s="21"/>
      <c r="K20" s="21"/>
      <c r="L2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0" s="10">
        <f>racers8[[#This Row],[Tour de Bowness - Hill Climb (B)]]+racers8[[#This Row],[CABC ITT Provincial Championships (A)]]</f>
        <v>0</v>
      </c>
      <c r="N20" s="11">
        <f>SUM(racers8[[#This Row],[Tour de Bowness - Omnium (B)]]+racers8[[#This Row],[RMCC - Omnium (B)]])</f>
        <v>0</v>
      </c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13"/>
    </row>
    <row r="21" spans="1:33" ht="15.75" thickBot="1" x14ac:dyDescent="0.3">
      <c r="A21" s="17"/>
      <c r="B21" s="26" t="s">
        <v>364</v>
      </c>
      <c r="C21" s="26" t="s">
        <v>365</v>
      </c>
      <c r="D21" s="45" t="s">
        <v>58</v>
      </c>
      <c r="E21" s="20">
        <f t="shared" si="0"/>
        <v>0</v>
      </c>
      <c r="F21" s="46">
        <f t="shared" si="1"/>
        <v>26</v>
      </c>
      <c r="G21" s="44">
        <f t="shared" si="2"/>
        <v>20</v>
      </c>
      <c r="H21" s="46">
        <v>6</v>
      </c>
      <c r="I21" s="44">
        <v>22</v>
      </c>
      <c r="J21" s="21"/>
      <c r="K21" s="21"/>
      <c r="L2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1" s="10">
        <f>racers8[[#This Row],[Tour de Bowness - Hill Climb (B)]]+racers8[[#This Row],[CABC ITT Provincial Championships (A)]]</f>
        <v>0</v>
      </c>
      <c r="N21" s="11">
        <f>SUM(racers8[[#This Row],[Tour de Bowness - Omnium (B)]]+racers8[[#This Row],[RMCC - Omnium (B)]])</f>
        <v>0</v>
      </c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13"/>
    </row>
    <row r="22" spans="1:33" ht="15.75" thickBot="1" x14ac:dyDescent="0.3">
      <c r="A22" s="17"/>
      <c r="B22" s="26" t="s">
        <v>218</v>
      </c>
      <c r="C22" s="26" t="s">
        <v>219</v>
      </c>
      <c r="D22" s="45" t="s">
        <v>21</v>
      </c>
      <c r="E22" s="20">
        <f t="shared" si="0"/>
        <v>0</v>
      </c>
      <c r="F22" s="46">
        <f t="shared" si="1"/>
        <v>25</v>
      </c>
      <c r="G22" s="44">
        <f t="shared" si="2"/>
        <v>0</v>
      </c>
      <c r="H22" s="46">
        <v>25</v>
      </c>
      <c r="I22" s="44">
        <v>0</v>
      </c>
      <c r="J22" s="21"/>
      <c r="K22" s="21"/>
      <c r="L2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2" s="10">
        <f>racers8[[#This Row],[Tour de Bowness - Hill Climb (B)]]+racers8[[#This Row],[CABC ITT Provincial Championships (A)]]</f>
        <v>0</v>
      </c>
      <c r="N22" s="11">
        <f>SUM(racers8[[#This Row],[Tour de Bowness - Omnium (B)]]+racers8[[#This Row],[RMCC - Omnium (B)]])</f>
        <v>0</v>
      </c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13"/>
    </row>
    <row r="23" spans="1:33" ht="15.75" thickBot="1" x14ac:dyDescent="0.3">
      <c r="A23" s="17"/>
      <c r="B23" s="26" t="s">
        <v>749</v>
      </c>
      <c r="C23" s="26" t="s">
        <v>720</v>
      </c>
      <c r="D23" s="45" t="s">
        <v>215</v>
      </c>
      <c r="E23" s="20">
        <f t="shared" si="0"/>
        <v>0</v>
      </c>
      <c r="F23" s="46">
        <f t="shared" si="1"/>
        <v>19</v>
      </c>
      <c r="G23" s="44">
        <f t="shared" si="2"/>
        <v>0</v>
      </c>
      <c r="H23" s="46">
        <v>19</v>
      </c>
      <c r="I23" s="44">
        <v>0</v>
      </c>
      <c r="J23" s="21"/>
      <c r="K23" s="21"/>
      <c r="L2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3" s="10">
        <f>racers8[[#This Row],[Tour de Bowness - Hill Climb (B)]]+racers8[[#This Row],[CABC ITT Provincial Championships (A)]]</f>
        <v>0</v>
      </c>
      <c r="N23" s="11">
        <f>SUM(racers8[[#This Row],[Tour de Bowness - Omnium (B)]]+racers8[[#This Row],[RMCC - Omnium (B)]])</f>
        <v>0</v>
      </c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13"/>
    </row>
    <row r="24" spans="1:33" ht="15.75" thickBot="1" x14ac:dyDescent="0.3">
      <c r="A24" s="17"/>
      <c r="B24" s="19" t="s">
        <v>233</v>
      </c>
      <c r="C24" s="19" t="s">
        <v>234</v>
      </c>
      <c r="D24" s="42" t="s">
        <v>202</v>
      </c>
      <c r="E24" s="20">
        <f t="shared" si="0"/>
        <v>0</v>
      </c>
      <c r="F24" s="46">
        <f t="shared" si="1"/>
        <v>15</v>
      </c>
      <c r="G24" s="44">
        <f t="shared" si="2"/>
        <v>15</v>
      </c>
      <c r="H24" s="46">
        <v>0</v>
      </c>
      <c r="I24" s="44">
        <v>15</v>
      </c>
      <c r="J24" s="21"/>
      <c r="K24" s="21"/>
      <c r="L2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4" s="10">
        <f>racers8[[#This Row],[Tour de Bowness - Hill Climb (B)]]+racers8[[#This Row],[CABC ITT Provincial Championships (A)]]</f>
        <v>0</v>
      </c>
      <c r="N24" s="11">
        <f>SUM(racers8[[#This Row],[Tour de Bowness - Omnium (B)]]+racers8[[#This Row],[RMCC - Omnium (B)]])</f>
        <v>0</v>
      </c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13"/>
    </row>
    <row r="25" spans="1:33" ht="15.75" thickBot="1" x14ac:dyDescent="0.3">
      <c r="A25" s="17"/>
      <c r="B25" s="19" t="s">
        <v>737</v>
      </c>
      <c r="C25" s="19" t="s">
        <v>165</v>
      </c>
      <c r="D25" s="42" t="s">
        <v>784</v>
      </c>
      <c r="E25" s="20">
        <f t="shared" si="0"/>
        <v>0</v>
      </c>
      <c r="F25" s="46">
        <f t="shared" si="1"/>
        <v>14</v>
      </c>
      <c r="G25" s="44">
        <f t="shared" si="2"/>
        <v>8</v>
      </c>
      <c r="H25" s="46">
        <v>6</v>
      </c>
      <c r="I25" s="44">
        <v>8</v>
      </c>
      <c r="J25" s="21"/>
      <c r="K25" s="21"/>
      <c r="L2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5" s="10">
        <f>racers8[[#This Row],[Tour de Bowness - Hill Climb (B)]]+racers8[[#This Row],[CABC ITT Provincial Championships (A)]]</f>
        <v>0</v>
      </c>
      <c r="N25" s="11">
        <f>SUM(racers8[[#This Row],[Tour de Bowness - Omnium (B)]]+racers8[[#This Row],[RMCC - Omnium (B)]])</f>
        <v>0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3"/>
    </row>
    <row r="26" spans="1:33" ht="15.75" thickBot="1" x14ac:dyDescent="0.3">
      <c r="A26" s="17"/>
      <c r="B26" s="19" t="s">
        <v>376</v>
      </c>
      <c r="C26" s="19" t="s">
        <v>377</v>
      </c>
      <c r="D26" s="42" t="s">
        <v>21</v>
      </c>
      <c r="E26" s="20">
        <f t="shared" si="0"/>
        <v>0</v>
      </c>
      <c r="F26" s="46">
        <f t="shared" si="1"/>
        <v>12</v>
      </c>
      <c r="G26" s="44">
        <f t="shared" si="2"/>
        <v>0</v>
      </c>
      <c r="H26" s="46">
        <v>12</v>
      </c>
      <c r="I26" s="44">
        <v>0</v>
      </c>
      <c r="J26" s="21"/>
      <c r="K26" s="21"/>
      <c r="L2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6" s="10">
        <f>racers8[[#This Row],[Tour de Bowness - Hill Climb (B)]]+racers8[[#This Row],[CABC ITT Provincial Championships (A)]]</f>
        <v>0</v>
      </c>
      <c r="N26" s="11">
        <f>SUM(racers8[[#This Row],[Tour de Bowness - Omnium (B)]]+racers8[[#This Row],[RMCC - Omnium (B)]])</f>
        <v>0</v>
      </c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13"/>
    </row>
    <row r="27" spans="1:33" ht="15.75" thickBot="1" x14ac:dyDescent="0.3">
      <c r="A27" s="17"/>
      <c r="B27" s="26" t="s">
        <v>228</v>
      </c>
      <c r="C27" s="26" t="s">
        <v>151</v>
      </c>
      <c r="D27" s="45" t="s">
        <v>38</v>
      </c>
      <c r="E27" s="20">
        <f t="shared" si="0"/>
        <v>0</v>
      </c>
      <c r="F27" s="46">
        <f t="shared" si="1"/>
        <v>10</v>
      </c>
      <c r="G27" s="44">
        <f t="shared" si="2"/>
        <v>0</v>
      </c>
      <c r="H27" s="46">
        <v>10</v>
      </c>
      <c r="I27" s="44">
        <v>0</v>
      </c>
      <c r="J27" s="21"/>
      <c r="K27" s="21"/>
      <c r="L2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7" s="10">
        <f>racers8[[#This Row],[Tour de Bowness - Hill Climb (B)]]+racers8[[#This Row],[CABC ITT Provincial Championships (A)]]</f>
        <v>0</v>
      </c>
      <c r="N27" s="11">
        <f>SUM(racers8[[#This Row],[Tour de Bowness - Omnium (B)]]+racers8[[#This Row],[RMCC - Omnium (B)]])</f>
        <v>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13"/>
    </row>
    <row r="28" spans="1:33" ht="15.75" thickBot="1" x14ac:dyDescent="0.3">
      <c r="A28" s="17"/>
      <c r="B28" s="19" t="s">
        <v>241</v>
      </c>
      <c r="C28" s="19" t="s">
        <v>242</v>
      </c>
      <c r="D28" s="42" t="s">
        <v>21</v>
      </c>
      <c r="E28" s="20">
        <f t="shared" si="0"/>
        <v>0</v>
      </c>
      <c r="F28" s="46">
        <f t="shared" si="1"/>
        <v>10</v>
      </c>
      <c r="G28" s="44">
        <f t="shared" si="2"/>
        <v>0</v>
      </c>
      <c r="H28" s="46">
        <v>10</v>
      </c>
      <c r="I28" s="44">
        <v>0</v>
      </c>
      <c r="J28" s="21"/>
      <c r="K28" s="21"/>
      <c r="L2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8" s="10">
        <f>racers8[[#This Row],[Tour de Bowness - Hill Climb (B)]]+racers8[[#This Row],[CABC ITT Provincial Championships (A)]]</f>
        <v>0</v>
      </c>
      <c r="N28" s="11">
        <f>SUM(racers8[[#This Row],[Tour de Bowness - Omnium (B)]]+racers8[[#This Row],[RMCC - Omnium (B)]])</f>
        <v>0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13"/>
    </row>
    <row r="29" spans="1:33" ht="15.75" thickBot="1" x14ac:dyDescent="0.3">
      <c r="A29" s="17"/>
      <c r="B29" s="19" t="s">
        <v>361</v>
      </c>
      <c r="C29" s="19" t="s">
        <v>142</v>
      </c>
      <c r="D29" s="42" t="s">
        <v>352</v>
      </c>
      <c r="E29" s="20">
        <f t="shared" si="0"/>
        <v>0</v>
      </c>
      <c r="F29" s="46">
        <f t="shared" si="1"/>
        <v>10</v>
      </c>
      <c r="G29" s="44">
        <f t="shared" si="2"/>
        <v>2</v>
      </c>
      <c r="H29" s="46">
        <v>8</v>
      </c>
      <c r="I29" s="44">
        <v>2</v>
      </c>
      <c r="J29" s="21"/>
      <c r="K29" s="21"/>
      <c r="L2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9" s="10">
        <f>racers8[[#This Row],[Tour de Bowness - Hill Climb (B)]]+racers8[[#This Row],[CABC ITT Provincial Championships (A)]]</f>
        <v>0</v>
      </c>
      <c r="N29" s="11">
        <f>SUM(racers8[[#This Row],[Tour de Bowness - Omnium (B)]]+racers8[[#This Row],[RMCC - Omnium (B)]])</f>
        <v>0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13"/>
    </row>
    <row r="30" spans="1:33" ht="15.75" thickBot="1" x14ac:dyDescent="0.3">
      <c r="A30" s="17"/>
      <c r="B30" s="26" t="s">
        <v>255</v>
      </c>
      <c r="C30" s="26" t="s">
        <v>256</v>
      </c>
      <c r="D30" s="45" t="s">
        <v>227</v>
      </c>
      <c r="E30" s="20">
        <f t="shared" si="0"/>
        <v>0</v>
      </c>
      <c r="F30" s="46">
        <f t="shared" si="1"/>
        <v>10</v>
      </c>
      <c r="G30" s="44">
        <f t="shared" si="2"/>
        <v>0</v>
      </c>
      <c r="H30" s="46">
        <v>10</v>
      </c>
      <c r="I30" s="44">
        <v>0</v>
      </c>
      <c r="J30" s="21"/>
      <c r="K30" s="21"/>
      <c r="L3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0" s="10">
        <f>racers8[[#This Row],[Tour de Bowness - Hill Climb (B)]]+racers8[[#This Row],[CABC ITT Provincial Championships (A)]]</f>
        <v>0</v>
      </c>
      <c r="N30" s="11">
        <f>SUM(racers8[[#This Row],[Tour de Bowness - Omnium (B)]]+racers8[[#This Row],[RMCC - Omnium (B)]])</f>
        <v>0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13"/>
    </row>
    <row r="31" spans="1:33" ht="15.75" thickBot="1" x14ac:dyDescent="0.3">
      <c r="A31" s="17"/>
      <c r="B31" s="26" t="s">
        <v>804</v>
      </c>
      <c r="C31" s="26" t="s">
        <v>805</v>
      </c>
      <c r="D31" s="45" t="s">
        <v>776</v>
      </c>
      <c r="E31" s="20">
        <f t="shared" si="0"/>
        <v>0</v>
      </c>
      <c r="F31" s="46">
        <f t="shared" si="1"/>
        <v>9</v>
      </c>
      <c r="G31" s="44">
        <f t="shared" si="2"/>
        <v>8</v>
      </c>
      <c r="H31" s="46">
        <v>1</v>
      </c>
      <c r="I31" s="44">
        <v>8</v>
      </c>
      <c r="J31" s="21"/>
      <c r="K31" s="21"/>
      <c r="L3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1" s="10">
        <f>racers8[[#This Row],[Tour de Bowness - Hill Climb (B)]]+racers8[[#This Row],[CABC ITT Provincial Championships (A)]]</f>
        <v>0</v>
      </c>
      <c r="N31" s="11">
        <f>SUM(racers8[[#This Row],[Tour de Bowness - Omnium (B)]]+racers8[[#This Row],[RMCC - Omnium (B)]])</f>
        <v>0</v>
      </c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13"/>
    </row>
    <row r="32" spans="1:33" ht="15.75" thickBot="1" x14ac:dyDescent="0.3">
      <c r="A32" s="17"/>
      <c r="B32" s="26" t="s">
        <v>807</v>
      </c>
      <c r="C32" s="26" t="s">
        <v>808</v>
      </c>
      <c r="D32" s="45" t="s">
        <v>753</v>
      </c>
      <c r="E32" s="20">
        <f t="shared" si="0"/>
        <v>0</v>
      </c>
      <c r="F32" s="46">
        <f t="shared" si="1"/>
        <v>8</v>
      </c>
      <c r="G32" s="44">
        <f t="shared" si="2"/>
        <v>0</v>
      </c>
      <c r="H32" s="46">
        <v>8</v>
      </c>
      <c r="I32" s="44">
        <v>0</v>
      </c>
      <c r="J32" s="21"/>
      <c r="K32" s="21"/>
      <c r="L3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2" s="10">
        <f>racers8[[#This Row],[Tour de Bowness - Hill Climb (B)]]+racers8[[#This Row],[CABC ITT Provincial Championships (A)]]</f>
        <v>0</v>
      </c>
      <c r="N32" s="11">
        <f>SUM(racers8[[#This Row],[Tour de Bowness - Omnium (B)]]+racers8[[#This Row],[RMCC - Omnium (B)]])</f>
        <v>0</v>
      </c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13"/>
    </row>
    <row r="33" spans="1:33" ht="15.75" thickBot="1" x14ac:dyDescent="0.3">
      <c r="A33" s="17"/>
      <c r="B33" s="26" t="s">
        <v>248</v>
      </c>
      <c r="C33" s="26" t="s">
        <v>249</v>
      </c>
      <c r="D33" s="45" t="s">
        <v>247</v>
      </c>
      <c r="E33" s="20">
        <f t="shared" si="0"/>
        <v>0</v>
      </c>
      <c r="F33" s="46">
        <f t="shared" si="1"/>
        <v>8</v>
      </c>
      <c r="G33" s="44">
        <f t="shared" si="2"/>
        <v>0</v>
      </c>
      <c r="H33" s="46">
        <v>8</v>
      </c>
      <c r="I33" s="44">
        <v>0</v>
      </c>
      <c r="J33" s="21"/>
      <c r="K33" s="21"/>
      <c r="L3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3" s="10">
        <f>racers8[[#This Row],[Tour de Bowness - Hill Climb (B)]]+racers8[[#This Row],[CABC ITT Provincial Championships (A)]]</f>
        <v>0</v>
      </c>
      <c r="N33" s="11">
        <f>SUM(racers8[[#This Row],[Tour de Bowness - Omnium (B)]]+racers8[[#This Row],[RMCC - Omnium (B)]])</f>
        <v>0</v>
      </c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13"/>
    </row>
    <row r="34" spans="1:33" ht="15.75" thickBot="1" x14ac:dyDescent="0.3">
      <c r="A34" s="17"/>
      <c r="B34" s="19" t="s">
        <v>235</v>
      </c>
      <c r="C34" s="19" t="s">
        <v>236</v>
      </c>
      <c r="D34" s="42" t="s">
        <v>215</v>
      </c>
      <c r="E34" s="20">
        <f t="shared" si="0"/>
        <v>0</v>
      </c>
      <c r="F34" s="46">
        <f t="shared" ref="F34:F65" si="3">SUM(G34,H34,J34,L34)</f>
        <v>7</v>
      </c>
      <c r="G34" s="44">
        <f t="shared" ref="G34:G65" si="4">+IF(SUM(I34,K34,M34)&gt;20,20,SUM(I34,K34,M34))</f>
        <v>0</v>
      </c>
      <c r="H34" s="46">
        <v>7</v>
      </c>
      <c r="I34" s="44">
        <v>0</v>
      </c>
      <c r="J34" s="21"/>
      <c r="K34" s="21"/>
      <c r="L3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4" s="10">
        <f>racers8[[#This Row],[Tour de Bowness - Hill Climb (B)]]+racers8[[#This Row],[CABC ITT Provincial Championships (A)]]</f>
        <v>0</v>
      </c>
      <c r="N34" s="11">
        <f>SUM(racers8[[#This Row],[Tour de Bowness - Omnium (B)]]+racers8[[#This Row],[RMCC - Omnium (B)]])</f>
        <v>0</v>
      </c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13"/>
    </row>
    <row r="35" spans="1:33" ht="15.75" thickBot="1" x14ac:dyDescent="0.3">
      <c r="A35" s="17"/>
      <c r="B35" s="8" t="s">
        <v>371</v>
      </c>
      <c r="C35" s="8" t="s">
        <v>165</v>
      </c>
      <c r="D35" s="41" t="s">
        <v>753</v>
      </c>
      <c r="E35" s="20">
        <f t="shared" si="0"/>
        <v>0</v>
      </c>
      <c r="F35" s="43">
        <f t="shared" si="3"/>
        <v>6</v>
      </c>
      <c r="G35" s="44">
        <f t="shared" si="4"/>
        <v>6</v>
      </c>
      <c r="H35" s="43">
        <v>0</v>
      </c>
      <c r="I35" s="44">
        <v>6</v>
      </c>
      <c r="J35" s="9"/>
      <c r="K35" s="9"/>
      <c r="L3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5" s="10">
        <f>racers8[[#This Row],[Tour de Bowness - Hill Climb (B)]]+racers8[[#This Row],[CABC ITT Provincial Championships (A)]]</f>
        <v>0</v>
      </c>
      <c r="N35" s="11">
        <f>SUM(racers8[[#This Row],[Tour de Bowness - Omnium (B)]]+racers8[[#This Row],[RMCC - Omnium (B)]])</f>
        <v>0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ht="15.75" thickBot="1" x14ac:dyDescent="0.3">
      <c r="A36" s="17"/>
      <c r="B36" s="15" t="s">
        <v>835</v>
      </c>
      <c r="C36" s="15" t="s">
        <v>808</v>
      </c>
      <c r="D36" s="16" t="s">
        <v>753</v>
      </c>
      <c r="E36" s="17">
        <f t="shared" si="0"/>
        <v>0</v>
      </c>
      <c r="F36" s="38">
        <f t="shared" si="3"/>
        <v>6</v>
      </c>
      <c r="G36" s="39">
        <f t="shared" si="4"/>
        <v>0</v>
      </c>
      <c r="H36" s="38">
        <v>6</v>
      </c>
      <c r="I36" s="39">
        <v>0</v>
      </c>
      <c r="J36" s="9"/>
      <c r="K36" s="9"/>
      <c r="L3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6" s="10">
        <f>racers8[[#This Row],[Tour de Bowness - Hill Climb (B)]]+racers8[[#This Row],[CABC ITT Provincial Championships (A)]]</f>
        <v>0</v>
      </c>
      <c r="N36" s="11">
        <f>SUM(racers8[[#This Row],[Tour de Bowness - Omnium (B)]]+racers8[[#This Row],[RMCC - Omnium (B)]])</f>
        <v>0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ht="15.75" thickBot="1" x14ac:dyDescent="0.3">
      <c r="A37" s="17"/>
      <c r="B37" s="15" t="s">
        <v>326</v>
      </c>
      <c r="C37" s="15" t="s">
        <v>204</v>
      </c>
      <c r="D37" s="16" t="s">
        <v>215</v>
      </c>
      <c r="E37" s="17">
        <f t="shared" si="0"/>
        <v>0</v>
      </c>
      <c r="F37" s="38">
        <f t="shared" si="3"/>
        <v>6</v>
      </c>
      <c r="G37" s="39">
        <f t="shared" si="4"/>
        <v>0</v>
      </c>
      <c r="H37" s="38">
        <v>6</v>
      </c>
      <c r="I37" s="39">
        <v>0</v>
      </c>
      <c r="J37" s="9"/>
      <c r="K37" s="9"/>
      <c r="L3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7" s="10">
        <f>racers8[[#This Row],[Tour de Bowness - Hill Climb (B)]]+racers8[[#This Row],[CABC ITT Provincial Championships (A)]]</f>
        <v>0</v>
      </c>
      <c r="N37" s="11">
        <f>SUM(racers8[[#This Row],[Tour de Bowness - Omnium (B)]]+racers8[[#This Row],[RMCC - Omnium (B)]])</f>
        <v>0</v>
      </c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ht="15.75" thickBot="1" x14ac:dyDescent="0.3">
      <c r="A38" s="17"/>
      <c r="B38" s="26" t="s">
        <v>252</v>
      </c>
      <c r="C38" s="26" t="s">
        <v>120</v>
      </c>
      <c r="D38" s="45" t="s">
        <v>91</v>
      </c>
      <c r="E38" s="20">
        <f t="shared" si="0"/>
        <v>0</v>
      </c>
      <c r="F38" s="46">
        <f t="shared" si="3"/>
        <v>4</v>
      </c>
      <c r="G38" s="44">
        <f t="shared" si="4"/>
        <v>2</v>
      </c>
      <c r="H38" s="46">
        <v>2</v>
      </c>
      <c r="I38" s="44">
        <v>2</v>
      </c>
      <c r="J38" s="21"/>
      <c r="K38" s="21"/>
      <c r="L3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8" s="10">
        <f>racers8[[#This Row],[Tour de Bowness - Hill Climb (B)]]+racers8[[#This Row],[CABC ITT Provincial Championships (A)]]</f>
        <v>0</v>
      </c>
      <c r="N38" s="11">
        <f>SUM(racers8[[#This Row],[Tour de Bowness - Omnium (B)]]+racers8[[#This Row],[RMCC - Omnium (B)]])</f>
        <v>0</v>
      </c>
      <c r="O38" s="25"/>
      <c r="P38" s="25"/>
      <c r="Q38" s="25"/>
      <c r="R38" s="25"/>
      <c r="S38" s="25"/>
      <c r="T38" s="25"/>
      <c r="U38" s="25"/>
      <c r="V38" s="25"/>
      <c r="W38" s="25"/>
      <c r="X38" s="40"/>
      <c r="Y38" s="25"/>
      <c r="Z38" s="25"/>
      <c r="AA38" s="25"/>
      <c r="AB38" s="25"/>
      <c r="AC38" s="25"/>
      <c r="AD38" s="25"/>
      <c r="AE38" s="25"/>
      <c r="AF38" s="25"/>
      <c r="AG38" s="13"/>
    </row>
    <row r="39" spans="1:33" ht="15.75" thickBot="1" x14ac:dyDescent="0.3">
      <c r="A39" s="17"/>
      <c r="B39" s="26" t="s">
        <v>376</v>
      </c>
      <c r="C39" s="26" t="s">
        <v>738</v>
      </c>
      <c r="D39" s="45" t="s">
        <v>21</v>
      </c>
      <c r="E39" s="20">
        <f t="shared" si="0"/>
        <v>0</v>
      </c>
      <c r="F39" s="46">
        <f t="shared" si="3"/>
        <v>4</v>
      </c>
      <c r="G39" s="44">
        <f t="shared" si="4"/>
        <v>0</v>
      </c>
      <c r="H39" s="46">
        <v>4</v>
      </c>
      <c r="I39" s="44">
        <v>0</v>
      </c>
      <c r="J39" s="21"/>
      <c r="K39" s="21"/>
      <c r="L3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9" s="10">
        <f>racers8[[#This Row],[Tour de Bowness - Hill Climb (B)]]+racers8[[#This Row],[CABC ITT Provincial Championships (A)]]</f>
        <v>0</v>
      </c>
      <c r="N39" s="11">
        <f>SUM(racers8[[#This Row],[Tour de Bowness - Omnium (B)]]+racers8[[#This Row],[RMCC - Omnium (B)]])</f>
        <v>0</v>
      </c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13"/>
    </row>
    <row r="40" spans="1:33" ht="15.75" thickBot="1" x14ac:dyDescent="0.3">
      <c r="A40" s="20"/>
      <c r="B40" s="19" t="s">
        <v>259</v>
      </c>
      <c r="C40" s="19" t="s">
        <v>260</v>
      </c>
      <c r="D40" s="42" t="s">
        <v>58</v>
      </c>
      <c r="E40" s="20">
        <f t="shared" si="0"/>
        <v>0</v>
      </c>
      <c r="F40" s="43">
        <f t="shared" si="3"/>
        <v>4</v>
      </c>
      <c r="G40" s="44">
        <f t="shared" si="4"/>
        <v>0</v>
      </c>
      <c r="H40" s="43">
        <v>4</v>
      </c>
      <c r="I40" s="44">
        <v>0</v>
      </c>
      <c r="J40" s="21"/>
      <c r="K40" s="21"/>
      <c r="L4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0" s="10">
        <f>racers8[[#This Row],[Tour de Bowness - Hill Climb (B)]]+racers8[[#This Row],[CABC ITT Provincial Championships (A)]]</f>
        <v>0</v>
      </c>
      <c r="N40" s="11">
        <f>SUM(racers8[[#This Row],[Tour de Bowness - Omnium (B)]]+racers8[[#This Row],[RMCC - Omnium (B)]])</f>
        <v>0</v>
      </c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13"/>
    </row>
    <row r="41" spans="1:33" ht="15.75" thickBot="1" x14ac:dyDescent="0.3">
      <c r="A41" s="17"/>
      <c r="B41" s="15" t="s">
        <v>261</v>
      </c>
      <c r="C41" s="15" t="s">
        <v>262</v>
      </c>
      <c r="D41" s="16" t="s">
        <v>38</v>
      </c>
      <c r="E41" s="17">
        <f t="shared" si="0"/>
        <v>0</v>
      </c>
      <c r="F41" s="38">
        <f t="shared" si="3"/>
        <v>4</v>
      </c>
      <c r="G41" s="39">
        <f t="shared" si="4"/>
        <v>4</v>
      </c>
      <c r="H41" s="38">
        <v>0</v>
      </c>
      <c r="I41" s="39">
        <v>4</v>
      </c>
      <c r="J41" s="9"/>
      <c r="K41" s="9"/>
      <c r="L4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1" s="10">
        <f>racers8[[#This Row],[Tour de Bowness - Hill Climb (B)]]+racers8[[#This Row],[CABC ITT Provincial Championships (A)]]</f>
        <v>0</v>
      </c>
      <c r="N41" s="11">
        <f>SUM(racers8[[#This Row],[Tour de Bowness - Omnium (B)]]+racers8[[#This Row],[RMCC - Omnium (B)]])</f>
        <v>0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</row>
    <row r="42" spans="1:33" ht="15.75" thickBot="1" x14ac:dyDescent="0.3">
      <c r="A42" s="17"/>
      <c r="B42" s="127" t="s">
        <v>836</v>
      </c>
      <c r="C42" s="15" t="s">
        <v>837</v>
      </c>
      <c r="D42" s="16" t="s">
        <v>777</v>
      </c>
      <c r="E42" s="17">
        <f t="shared" si="0"/>
        <v>0</v>
      </c>
      <c r="F42" s="76">
        <f t="shared" si="3"/>
        <v>4</v>
      </c>
      <c r="G42" s="39">
        <f t="shared" si="4"/>
        <v>0</v>
      </c>
      <c r="H42" s="76">
        <v>4</v>
      </c>
      <c r="I42" s="39">
        <v>0</v>
      </c>
      <c r="J42" s="9"/>
      <c r="K42" s="9"/>
      <c r="L4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2" s="10">
        <f>racers8[[#This Row],[Tour de Bowness - Hill Climb (B)]]+racers8[[#This Row],[CABC ITT Provincial Championships (A)]]</f>
        <v>0</v>
      </c>
      <c r="N42" s="11">
        <f>SUM(racers8[[#This Row],[Tour de Bowness - Omnium (B)]]+racers8[[#This Row],[RMCC - Omnium (B)]])</f>
        <v>0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</row>
    <row r="43" spans="1:33" ht="15.75" thickBot="1" x14ac:dyDescent="0.3">
      <c r="A43" s="20"/>
      <c r="B43" s="19" t="s">
        <v>267</v>
      </c>
      <c r="C43" s="19" t="s">
        <v>177</v>
      </c>
      <c r="D43" s="42" t="s">
        <v>91</v>
      </c>
      <c r="E43" s="20">
        <f t="shared" si="0"/>
        <v>0</v>
      </c>
      <c r="F43" s="46">
        <f t="shared" si="3"/>
        <v>3</v>
      </c>
      <c r="G43" s="44">
        <f t="shared" si="4"/>
        <v>0</v>
      </c>
      <c r="H43" s="46">
        <v>3</v>
      </c>
      <c r="I43" s="44">
        <v>0</v>
      </c>
      <c r="J43" s="21"/>
      <c r="K43" s="21"/>
      <c r="L4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3" s="10">
        <f>racers8[[#This Row],[Tour de Bowness - Hill Climb (B)]]+racers8[[#This Row],[CABC ITT Provincial Championships (A)]]</f>
        <v>0</v>
      </c>
      <c r="N43" s="11">
        <f>SUM(racers8[[#This Row],[Tour de Bowness - Omnium (B)]]+racers8[[#This Row],[RMCC - Omnium (B)]])</f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13"/>
    </row>
    <row r="44" spans="1:33" ht="15.75" thickBot="1" x14ac:dyDescent="0.3">
      <c r="A44" s="20"/>
      <c r="B44" s="26" t="s">
        <v>265</v>
      </c>
      <c r="C44" s="26" t="s">
        <v>266</v>
      </c>
      <c r="D44" s="45" t="s">
        <v>64</v>
      </c>
      <c r="E44" s="20">
        <f t="shared" si="0"/>
        <v>0</v>
      </c>
      <c r="F44" s="46">
        <f t="shared" si="3"/>
        <v>2</v>
      </c>
      <c r="G44" s="44">
        <f t="shared" si="4"/>
        <v>0</v>
      </c>
      <c r="H44" s="46">
        <v>2</v>
      </c>
      <c r="I44" s="44">
        <v>0</v>
      </c>
      <c r="J44" s="21"/>
      <c r="K44" s="21"/>
      <c r="L4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4" s="10">
        <f>racers8[[#This Row],[Tour de Bowness - Hill Climb (B)]]+racers8[[#This Row],[CABC ITT Provincial Championships (A)]]</f>
        <v>0</v>
      </c>
      <c r="N44" s="11">
        <f>SUM(racers8[[#This Row],[Tour de Bowness - Omnium (B)]]+racers8[[#This Row],[RMCC - Omnium (B)]])</f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13"/>
    </row>
    <row r="45" spans="1:33" ht="15.75" thickBot="1" x14ac:dyDescent="0.3">
      <c r="A45" s="20"/>
      <c r="B45" s="26" t="s">
        <v>736</v>
      </c>
      <c r="C45" s="26" t="s">
        <v>146</v>
      </c>
      <c r="D45" s="45" t="s">
        <v>38</v>
      </c>
      <c r="E45" s="20">
        <f t="shared" si="0"/>
        <v>0</v>
      </c>
      <c r="F45" s="46">
        <f t="shared" si="3"/>
        <v>2</v>
      </c>
      <c r="G45" s="44">
        <f t="shared" si="4"/>
        <v>0</v>
      </c>
      <c r="H45" s="46">
        <v>2</v>
      </c>
      <c r="I45" s="44">
        <v>0</v>
      </c>
      <c r="J45" s="21"/>
      <c r="K45" s="21"/>
      <c r="L4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5" s="10">
        <f>racers8[[#This Row],[Tour de Bowness - Hill Climb (B)]]+racers8[[#This Row],[CABC ITT Provincial Championships (A)]]</f>
        <v>0</v>
      </c>
      <c r="N45" s="11">
        <f>SUM(racers8[[#This Row],[Tour de Bowness - Omnium (B)]]+racers8[[#This Row],[RMCC - Omnium (B)]])</f>
        <v>0</v>
      </c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13"/>
    </row>
    <row r="46" spans="1:33" ht="15.75" thickBot="1" x14ac:dyDescent="0.3">
      <c r="A46" s="17"/>
      <c r="B46" s="15" t="s">
        <v>750</v>
      </c>
      <c r="C46" s="15" t="s">
        <v>87</v>
      </c>
      <c r="D46" s="16" t="s">
        <v>21</v>
      </c>
      <c r="E46" s="17">
        <f t="shared" si="0"/>
        <v>0</v>
      </c>
      <c r="F46" s="38">
        <f t="shared" si="3"/>
        <v>2</v>
      </c>
      <c r="G46" s="39">
        <f t="shared" si="4"/>
        <v>0</v>
      </c>
      <c r="H46" s="38">
        <v>2</v>
      </c>
      <c r="I46" s="39">
        <v>0</v>
      </c>
      <c r="J46" s="9"/>
      <c r="K46" s="9"/>
      <c r="L4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6" s="10">
        <f>racers8[[#This Row],[Tour de Bowness - Hill Climb (B)]]+racers8[[#This Row],[CABC ITT Provincial Championships (A)]]</f>
        <v>0</v>
      </c>
      <c r="N46" s="11">
        <f>SUM(racers8[[#This Row],[Tour de Bowness - Omnium (B)]]+racers8[[#This Row],[RMCC - Omnium (B)]])</f>
        <v>0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</row>
    <row r="47" spans="1:33" ht="15.75" thickBot="1" x14ac:dyDescent="0.3">
      <c r="A47" s="20"/>
      <c r="B47" s="19" t="s">
        <v>280</v>
      </c>
      <c r="C47" s="19" t="s">
        <v>174</v>
      </c>
      <c r="D47" s="42" t="s">
        <v>38</v>
      </c>
      <c r="E47" s="20">
        <v>0</v>
      </c>
      <c r="F47" s="46">
        <f t="shared" si="3"/>
        <v>1</v>
      </c>
      <c r="G47" s="44">
        <f t="shared" si="4"/>
        <v>0</v>
      </c>
      <c r="H47" s="46">
        <v>1</v>
      </c>
      <c r="I47" s="44">
        <v>0</v>
      </c>
      <c r="J47" s="21"/>
      <c r="K47" s="21"/>
      <c r="L4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7" s="10">
        <f>racers8[[#This Row],[Tour de Bowness - Hill Climb (B)]]+racers8[[#This Row],[CABC ITT Provincial Championships (A)]]</f>
        <v>0</v>
      </c>
      <c r="N47" s="11">
        <f>SUM(racers8[[#This Row],[Tour de Bowness - Omnium (B)]]+racers8[[#This Row],[RMCC - Omnium (B)]])</f>
        <v>0</v>
      </c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13"/>
    </row>
    <row r="48" spans="1:33" ht="15.75" thickBot="1" x14ac:dyDescent="0.3">
      <c r="A48" s="20"/>
      <c r="B48" s="19" t="s">
        <v>322</v>
      </c>
      <c r="C48" s="19" t="s">
        <v>323</v>
      </c>
      <c r="D48" s="42" t="s">
        <v>21</v>
      </c>
      <c r="E48" s="20">
        <f t="shared" ref="E48:E79" si="5">SUM(L48,M48,N48)</f>
        <v>0</v>
      </c>
      <c r="F48" s="46">
        <f t="shared" si="3"/>
        <v>0</v>
      </c>
      <c r="G48" s="44">
        <f t="shared" si="4"/>
        <v>0</v>
      </c>
      <c r="H48" s="46">
        <v>0</v>
      </c>
      <c r="I48" s="44">
        <v>0</v>
      </c>
      <c r="J48" s="21"/>
      <c r="K48" s="21"/>
      <c r="L4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8" s="10">
        <f>racers8[[#This Row],[Tour de Bowness - Hill Climb (B)]]+racers8[[#This Row],[CABC ITT Provincial Championships (A)]]</f>
        <v>0</v>
      </c>
      <c r="N48" s="11">
        <f>SUM(racers8[[#This Row],[Tour de Bowness - Omnium (B)]]+racers8[[#This Row],[RMCC - Omnium (B)]])</f>
        <v>0</v>
      </c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13"/>
    </row>
    <row r="49" spans="1:33" ht="15.75" thickBot="1" x14ac:dyDescent="0.3">
      <c r="A49" s="20"/>
      <c r="B49" s="26" t="s">
        <v>344</v>
      </c>
      <c r="C49" s="26" t="s">
        <v>112</v>
      </c>
      <c r="D49" s="45" t="s">
        <v>178</v>
      </c>
      <c r="E49" s="20">
        <f t="shared" si="5"/>
        <v>0</v>
      </c>
      <c r="F49" s="46">
        <f t="shared" si="3"/>
        <v>0</v>
      </c>
      <c r="G49" s="44">
        <f t="shared" si="4"/>
        <v>0</v>
      </c>
      <c r="H49" s="46">
        <v>0</v>
      </c>
      <c r="I49" s="44">
        <v>0</v>
      </c>
      <c r="J49" s="21"/>
      <c r="K49" s="21"/>
      <c r="L4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9" s="10">
        <f>racers8[[#This Row],[Tour de Bowness - Hill Climb (B)]]+racers8[[#This Row],[CABC ITT Provincial Championships (A)]]</f>
        <v>0</v>
      </c>
      <c r="N49" s="11">
        <f>SUM(racers8[[#This Row],[Tour de Bowness - Omnium (B)]]+racers8[[#This Row],[RMCC - Omnium (B)]])</f>
        <v>0</v>
      </c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13"/>
    </row>
    <row r="50" spans="1:33" ht="15.75" thickBot="1" x14ac:dyDescent="0.3">
      <c r="A50" s="20"/>
      <c r="B50" s="26" t="s">
        <v>345</v>
      </c>
      <c r="C50" s="26" t="s">
        <v>158</v>
      </c>
      <c r="D50" s="45" t="s">
        <v>38</v>
      </c>
      <c r="E50" s="20">
        <f t="shared" si="5"/>
        <v>0</v>
      </c>
      <c r="F50" s="46">
        <f t="shared" si="3"/>
        <v>0</v>
      </c>
      <c r="G50" s="44">
        <f t="shared" si="4"/>
        <v>0</v>
      </c>
      <c r="H50" s="46">
        <v>0</v>
      </c>
      <c r="I50" s="44">
        <v>0</v>
      </c>
      <c r="J50" s="21"/>
      <c r="K50" s="21"/>
      <c r="L5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0" s="10">
        <f>racers8[[#This Row],[Tour de Bowness - Hill Climb (B)]]+racers8[[#This Row],[CABC ITT Provincial Championships (A)]]</f>
        <v>0</v>
      </c>
      <c r="N50" s="11">
        <f>SUM(racers8[[#This Row],[Tour de Bowness - Omnium (B)]]+racers8[[#This Row],[RMCC - Omnium (B)]])</f>
        <v>0</v>
      </c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13"/>
    </row>
    <row r="51" spans="1:33" ht="15.75" thickBot="1" x14ac:dyDescent="0.3">
      <c r="A51" s="20"/>
      <c r="B51" s="26" t="s">
        <v>313</v>
      </c>
      <c r="C51" s="26" t="s">
        <v>314</v>
      </c>
      <c r="D51" s="45" t="s">
        <v>91</v>
      </c>
      <c r="E51" s="20">
        <f t="shared" si="5"/>
        <v>0</v>
      </c>
      <c r="F51" s="46">
        <f t="shared" si="3"/>
        <v>0</v>
      </c>
      <c r="G51" s="44">
        <f t="shared" si="4"/>
        <v>0</v>
      </c>
      <c r="H51" s="46">
        <v>0</v>
      </c>
      <c r="I51" s="44">
        <v>0</v>
      </c>
      <c r="J51" s="21"/>
      <c r="K51" s="21"/>
      <c r="L5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1" s="10">
        <f>racers8[[#This Row],[Tour de Bowness - Hill Climb (B)]]+racers8[[#This Row],[CABC ITT Provincial Championships (A)]]</f>
        <v>0</v>
      </c>
      <c r="N51" s="11">
        <f>SUM(racers8[[#This Row],[Tour de Bowness - Omnium (B)]]+racers8[[#This Row],[RMCC - Omnium (B)]])</f>
        <v>0</v>
      </c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13"/>
    </row>
    <row r="52" spans="1:33" ht="15.75" thickBot="1" x14ac:dyDescent="0.3">
      <c r="A52" s="20"/>
      <c r="B52" s="26" t="s">
        <v>305</v>
      </c>
      <c r="C52" s="26" t="s">
        <v>132</v>
      </c>
      <c r="D52" s="45" t="s">
        <v>215</v>
      </c>
      <c r="E52" s="20">
        <f t="shared" si="5"/>
        <v>0</v>
      </c>
      <c r="F52" s="46">
        <f t="shared" si="3"/>
        <v>0</v>
      </c>
      <c r="G52" s="44">
        <f t="shared" si="4"/>
        <v>0</v>
      </c>
      <c r="H52" s="46">
        <v>0</v>
      </c>
      <c r="I52" s="44">
        <v>0</v>
      </c>
      <c r="J52" s="21"/>
      <c r="K52" s="21"/>
      <c r="L5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2" s="10">
        <f>racers8[[#This Row],[Tour de Bowness - Hill Climb (B)]]+racers8[[#This Row],[CABC ITT Provincial Championships (A)]]</f>
        <v>0</v>
      </c>
      <c r="N52" s="11">
        <f>SUM(racers8[[#This Row],[Tour de Bowness - Omnium (B)]]+racers8[[#This Row],[RMCC - Omnium (B)]])</f>
        <v>0</v>
      </c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13"/>
    </row>
    <row r="53" spans="1:33" ht="15.75" thickBot="1" x14ac:dyDescent="0.3">
      <c r="A53" s="20"/>
      <c r="B53" s="26" t="s">
        <v>274</v>
      </c>
      <c r="C53" s="26" t="s">
        <v>239</v>
      </c>
      <c r="D53" s="45" t="s">
        <v>55</v>
      </c>
      <c r="E53" s="20">
        <f t="shared" si="5"/>
        <v>0</v>
      </c>
      <c r="F53" s="46">
        <f t="shared" si="3"/>
        <v>0</v>
      </c>
      <c r="G53" s="44">
        <f t="shared" si="4"/>
        <v>0</v>
      </c>
      <c r="H53" s="46">
        <v>0</v>
      </c>
      <c r="I53" s="44">
        <v>0</v>
      </c>
      <c r="J53" s="21"/>
      <c r="K53" s="21"/>
      <c r="L5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3" s="10">
        <f>racers8[[#This Row],[Tour de Bowness - Hill Climb (B)]]+racers8[[#This Row],[CABC ITT Provincial Championships (A)]]</f>
        <v>0</v>
      </c>
      <c r="N53" s="11">
        <f>SUM(racers8[[#This Row],[Tour de Bowness - Omnium (B)]]+racers8[[#This Row],[RMCC - Omnium (B)]])</f>
        <v>0</v>
      </c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13"/>
    </row>
    <row r="54" spans="1:33" ht="15.75" thickBot="1" x14ac:dyDescent="0.3">
      <c r="A54" s="20"/>
      <c r="B54" s="26" t="s">
        <v>283</v>
      </c>
      <c r="C54" s="26" t="s">
        <v>177</v>
      </c>
      <c r="D54" s="45" t="s">
        <v>27</v>
      </c>
      <c r="E54" s="20">
        <f t="shared" si="5"/>
        <v>0</v>
      </c>
      <c r="F54" s="46">
        <f t="shared" si="3"/>
        <v>0</v>
      </c>
      <c r="G54" s="44">
        <f t="shared" si="4"/>
        <v>0</v>
      </c>
      <c r="H54" s="46">
        <v>0</v>
      </c>
      <c r="I54" s="44">
        <v>0</v>
      </c>
      <c r="J54" s="21"/>
      <c r="K54" s="21"/>
      <c r="L5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4" s="10">
        <f>racers8[[#This Row],[Tour de Bowness - Hill Climb (B)]]+racers8[[#This Row],[CABC ITT Provincial Championships (A)]]</f>
        <v>0</v>
      </c>
      <c r="N54" s="11">
        <f>SUM(racers8[[#This Row],[Tour de Bowness - Omnium (B)]]+racers8[[#This Row],[RMCC - Omnium (B)]])</f>
        <v>0</v>
      </c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13"/>
    </row>
    <row r="55" spans="1:33" ht="15.75" thickBot="1" x14ac:dyDescent="0.3">
      <c r="A55" s="20"/>
      <c r="B55" s="19" t="s">
        <v>253</v>
      </c>
      <c r="C55" s="19" t="s">
        <v>254</v>
      </c>
      <c r="D55" s="42" t="s">
        <v>202</v>
      </c>
      <c r="E55" s="20">
        <f t="shared" si="5"/>
        <v>0</v>
      </c>
      <c r="F55" s="46">
        <f t="shared" si="3"/>
        <v>0</v>
      </c>
      <c r="G55" s="44">
        <f t="shared" si="4"/>
        <v>0</v>
      </c>
      <c r="H55" s="46">
        <v>0</v>
      </c>
      <c r="I55" s="44">
        <v>0</v>
      </c>
      <c r="J55" s="21"/>
      <c r="K55" s="21"/>
      <c r="L5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5" s="10">
        <f>racers8[[#This Row],[Tour de Bowness - Hill Climb (B)]]+racers8[[#This Row],[CABC ITT Provincial Championships (A)]]</f>
        <v>0</v>
      </c>
      <c r="N55" s="11">
        <f>SUM(racers8[[#This Row],[Tour de Bowness - Omnium (B)]]+racers8[[#This Row],[RMCC - Omnium (B)]])</f>
        <v>0</v>
      </c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13"/>
    </row>
    <row r="56" spans="1:33" ht="15.75" thickBot="1" x14ac:dyDescent="0.3">
      <c r="A56" s="20"/>
      <c r="B56" s="26" t="s">
        <v>182</v>
      </c>
      <c r="C56" s="26" t="s">
        <v>183</v>
      </c>
      <c r="D56" s="45" t="s">
        <v>178</v>
      </c>
      <c r="E56" s="20">
        <f t="shared" si="5"/>
        <v>0</v>
      </c>
      <c r="F56" s="46">
        <f t="shared" si="3"/>
        <v>0</v>
      </c>
      <c r="G56" s="44">
        <f t="shared" si="4"/>
        <v>0</v>
      </c>
      <c r="H56" s="46">
        <v>0</v>
      </c>
      <c r="I56" s="44">
        <v>0</v>
      </c>
      <c r="J56" s="48"/>
      <c r="K56" s="21"/>
      <c r="L5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6" s="10">
        <f>racers8[[#This Row],[Tour de Bowness - Hill Climb (B)]]+racers8[[#This Row],[CABC ITT Provincial Championships (A)]]</f>
        <v>0</v>
      </c>
      <c r="N56" s="11">
        <f>SUM(racers8[[#This Row],[Tour de Bowness - Omnium (B)]]+racers8[[#This Row],[RMCC - Omnium (B)]])</f>
        <v>0</v>
      </c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13"/>
    </row>
    <row r="57" spans="1:33" ht="15.75" thickBot="1" x14ac:dyDescent="0.3">
      <c r="A57" s="20"/>
      <c r="B57" s="26" t="s">
        <v>294</v>
      </c>
      <c r="C57" s="26" t="s">
        <v>295</v>
      </c>
      <c r="D57" s="45" t="s">
        <v>64</v>
      </c>
      <c r="E57" s="20">
        <f t="shared" si="5"/>
        <v>0</v>
      </c>
      <c r="F57" s="46">
        <f t="shared" si="3"/>
        <v>0</v>
      </c>
      <c r="G57" s="44">
        <f t="shared" si="4"/>
        <v>0</v>
      </c>
      <c r="H57" s="46">
        <v>0</v>
      </c>
      <c r="I57" s="44">
        <v>0</v>
      </c>
      <c r="J57" s="48"/>
      <c r="K57" s="21"/>
      <c r="L5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7" s="10">
        <f>racers8[[#This Row],[Tour de Bowness - Hill Climb (B)]]+racers8[[#This Row],[CABC ITT Provincial Championships (A)]]</f>
        <v>0</v>
      </c>
      <c r="N57" s="11">
        <f>SUM(racers8[[#This Row],[Tour de Bowness - Omnium (B)]]+racers8[[#This Row],[RMCC - Omnium (B)]])</f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13"/>
    </row>
    <row r="58" spans="1:33" ht="15.75" thickBot="1" x14ac:dyDescent="0.3">
      <c r="A58" s="17"/>
      <c r="B58" s="15" t="s">
        <v>284</v>
      </c>
      <c r="C58" s="15" t="s">
        <v>285</v>
      </c>
      <c r="D58" s="16" t="s">
        <v>67</v>
      </c>
      <c r="E58" s="17">
        <f t="shared" si="5"/>
        <v>0</v>
      </c>
      <c r="F58" s="38">
        <f t="shared" si="3"/>
        <v>0</v>
      </c>
      <c r="G58" s="39">
        <f t="shared" si="4"/>
        <v>0</v>
      </c>
      <c r="H58" s="38">
        <v>0</v>
      </c>
      <c r="I58" s="39">
        <v>0</v>
      </c>
      <c r="J58" s="49"/>
      <c r="K58" s="9"/>
      <c r="L5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8" s="10">
        <f>racers8[[#This Row],[Tour de Bowness - Hill Climb (B)]]+racers8[[#This Row],[CABC ITT Provincial Championships (A)]]</f>
        <v>0</v>
      </c>
      <c r="N58" s="11">
        <f>SUM(racers8[[#This Row],[Tour de Bowness - Omnium (B)]]+racers8[[#This Row],[RMCC - Omnium (B)]])</f>
        <v>0</v>
      </c>
      <c r="O58" s="13"/>
      <c r="P58" s="13"/>
      <c r="Q58" s="13"/>
      <c r="R58" s="13"/>
      <c r="S58" s="25"/>
      <c r="T58" s="13"/>
      <c r="U58" s="13"/>
      <c r="V58" s="13"/>
      <c r="W58" s="13"/>
      <c r="X58" s="25"/>
      <c r="Y58" s="13"/>
      <c r="Z58" s="13"/>
      <c r="AA58" s="13"/>
      <c r="AB58" s="13"/>
      <c r="AC58" s="13"/>
      <c r="AD58" s="13"/>
      <c r="AE58" s="13"/>
      <c r="AF58" s="13"/>
      <c r="AG58" s="13"/>
    </row>
    <row r="59" spans="1:33" ht="15.75" thickBot="1" x14ac:dyDescent="0.3">
      <c r="A59" s="20"/>
      <c r="B59" s="26" t="s">
        <v>304</v>
      </c>
      <c r="C59" s="26" t="s">
        <v>237</v>
      </c>
      <c r="D59" s="45" t="s">
        <v>55</v>
      </c>
      <c r="E59" s="20">
        <f t="shared" si="5"/>
        <v>0</v>
      </c>
      <c r="F59" s="46">
        <f t="shared" si="3"/>
        <v>0</v>
      </c>
      <c r="G59" s="44">
        <f t="shared" si="4"/>
        <v>0</v>
      </c>
      <c r="H59" s="46">
        <v>0</v>
      </c>
      <c r="I59" s="44">
        <v>0</v>
      </c>
      <c r="J59" s="48"/>
      <c r="K59" s="21"/>
      <c r="L5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9" s="10">
        <f>racers8[[#This Row],[Tour de Bowness - Hill Climb (B)]]+racers8[[#This Row],[CABC ITT Provincial Championships (A)]]</f>
        <v>0</v>
      </c>
      <c r="N59" s="11">
        <f>SUM(racers8[[#This Row],[Tour de Bowness - Omnium (B)]]+racers8[[#This Row],[RMCC - Omnium (B)]])</f>
        <v>0</v>
      </c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13"/>
    </row>
    <row r="60" spans="1:33" ht="15.75" thickBot="1" x14ac:dyDescent="0.3">
      <c r="A60" s="20"/>
      <c r="B60" s="26" t="s">
        <v>304</v>
      </c>
      <c r="C60" s="26" t="s">
        <v>98</v>
      </c>
      <c r="D60" s="45" t="s">
        <v>55</v>
      </c>
      <c r="E60" s="20">
        <f t="shared" si="5"/>
        <v>0</v>
      </c>
      <c r="F60" s="46">
        <f t="shared" si="3"/>
        <v>0</v>
      </c>
      <c r="G60" s="44">
        <f t="shared" si="4"/>
        <v>0</v>
      </c>
      <c r="H60" s="46">
        <v>0</v>
      </c>
      <c r="I60" s="44">
        <v>0</v>
      </c>
      <c r="J60" s="48"/>
      <c r="K60" s="21"/>
      <c r="L6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0" s="10">
        <f>racers8[[#This Row],[Tour de Bowness - Hill Climb (B)]]+racers8[[#This Row],[CABC ITT Provincial Championships (A)]]</f>
        <v>0</v>
      </c>
      <c r="N60" s="11">
        <f>SUM(racers8[[#This Row],[Tour de Bowness - Omnium (B)]]+racers8[[#This Row],[RMCC - Omnium (B)]])</f>
        <v>0</v>
      </c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13"/>
    </row>
    <row r="61" spans="1:33" ht="15.75" thickBot="1" x14ac:dyDescent="0.3">
      <c r="A61" s="20"/>
      <c r="B61" s="19" t="s">
        <v>340</v>
      </c>
      <c r="C61" s="19" t="s">
        <v>156</v>
      </c>
      <c r="D61" s="42" t="s">
        <v>91</v>
      </c>
      <c r="E61" s="20">
        <f t="shared" si="5"/>
        <v>0</v>
      </c>
      <c r="F61" s="46">
        <f t="shared" si="3"/>
        <v>0</v>
      </c>
      <c r="G61" s="44">
        <f t="shared" si="4"/>
        <v>0</v>
      </c>
      <c r="H61" s="46">
        <v>0</v>
      </c>
      <c r="I61" s="44">
        <v>0</v>
      </c>
      <c r="J61" s="48"/>
      <c r="K61" s="21"/>
      <c r="L6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1" s="10">
        <f>racers8[[#This Row],[Tour de Bowness - Hill Climb (B)]]+racers8[[#This Row],[CABC ITT Provincial Championships (A)]]</f>
        <v>0</v>
      </c>
      <c r="N61" s="11">
        <f>SUM(racers8[[#This Row],[Tour de Bowness - Omnium (B)]]+racers8[[#This Row],[RMCC - Omnium (B)]])</f>
        <v>0</v>
      </c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13"/>
    </row>
    <row r="62" spans="1:33" ht="15.75" thickBot="1" x14ac:dyDescent="0.3">
      <c r="A62" s="20"/>
      <c r="B62" s="19" t="s">
        <v>332</v>
      </c>
      <c r="C62" s="19" t="s">
        <v>132</v>
      </c>
      <c r="D62" s="42" t="s">
        <v>43</v>
      </c>
      <c r="E62" s="20">
        <f t="shared" si="5"/>
        <v>0</v>
      </c>
      <c r="F62" s="46">
        <f t="shared" si="3"/>
        <v>0</v>
      </c>
      <c r="G62" s="44">
        <f t="shared" si="4"/>
        <v>0</v>
      </c>
      <c r="H62" s="46">
        <v>0</v>
      </c>
      <c r="I62" s="44">
        <v>0</v>
      </c>
      <c r="J62" s="48"/>
      <c r="K62" s="21"/>
      <c r="L6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2" s="10">
        <f>racers8[[#This Row],[Tour de Bowness - Hill Climb (B)]]+racers8[[#This Row],[CABC ITT Provincial Championships (A)]]</f>
        <v>0</v>
      </c>
      <c r="N62" s="11">
        <f>SUM(racers8[[#This Row],[Tour de Bowness - Omnium (B)]]+racers8[[#This Row],[RMCC - Omnium (B)]])</f>
        <v>0</v>
      </c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13"/>
    </row>
    <row r="63" spans="1:33" ht="15.75" thickBot="1" x14ac:dyDescent="0.3">
      <c r="A63" s="20"/>
      <c r="B63" s="26" t="s">
        <v>263</v>
      </c>
      <c r="C63" s="26" t="s">
        <v>264</v>
      </c>
      <c r="D63" s="45" t="s">
        <v>240</v>
      </c>
      <c r="E63" s="20">
        <f t="shared" si="5"/>
        <v>0</v>
      </c>
      <c r="F63" s="46">
        <f t="shared" si="3"/>
        <v>0</v>
      </c>
      <c r="G63" s="44">
        <f t="shared" si="4"/>
        <v>0</v>
      </c>
      <c r="H63" s="46">
        <v>0</v>
      </c>
      <c r="I63" s="44">
        <v>0</v>
      </c>
      <c r="J63" s="48"/>
      <c r="K63" s="21"/>
      <c r="L6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3" s="10">
        <f>racers8[[#This Row],[Tour de Bowness - Hill Climb (B)]]+racers8[[#This Row],[CABC ITT Provincial Championships (A)]]</f>
        <v>0</v>
      </c>
      <c r="N63" s="11">
        <f>SUM(racers8[[#This Row],[Tour de Bowness - Omnium (B)]]+racers8[[#This Row],[RMCC - Omnium (B)]])</f>
        <v>0</v>
      </c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13"/>
    </row>
    <row r="64" spans="1:33" ht="15.75" thickBot="1" x14ac:dyDescent="0.3">
      <c r="A64" s="20"/>
      <c r="B64" s="26" t="s">
        <v>343</v>
      </c>
      <c r="C64" s="26" t="s">
        <v>146</v>
      </c>
      <c r="D64" s="45" t="s">
        <v>178</v>
      </c>
      <c r="E64" s="20">
        <f t="shared" si="5"/>
        <v>0</v>
      </c>
      <c r="F64" s="46">
        <f t="shared" si="3"/>
        <v>0</v>
      </c>
      <c r="G64" s="44">
        <f t="shared" si="4"/>
        <v>0</v>
      </c>
      <c r="H64" s="46">
        <v>0</v>
      </c>
      <c r="I64" s="44">
        <v>0</v>
      </c>
      <c r="J64" s="48"/>
      <c r="K64" s="21"/>
      <c r="L6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4" s="10">
        <f>racers8[[#This Row],[Tour de Bowness - Hill Climb (B)]]+racers8[[#This Row],[CABC ITT Provincial Championships (A)]]</f>
        <v>0</v>
      </c>
      <c r="N64" s="11">
        <f>SUM(racers8[[#This Row],[Tour de Bowness - Omnium (B)]]+racers8[[#This Row],[RMCC - Omnium (B)]])</f>
        <v>0</v>
      </c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13"/>
    </row>
    <row r="65" spans="1:33" ht="15.75" thickBot="1" x14ac:dyDescent="0.3">
      <c r="A65" s="20"/>
      <c r="B65" s="19" t="s">
        <v>336</v>
      </c>
      <c r="C65" s="19" t="s">
        <v>337</v>
      </c>
      <c r="D65" s="42" t="s">
        <v>55</v>
      </c>
      <c r="E65" s="20">
        <f t="shared" si="5"/>
        <v>0</v>
      </c>
      <c r="F65" s="46">
        <f t="shared" si="3"/>
        <v>0</v>
      </c>
      <c r="G65" s="44">
        <f t="shared" si="4"/>
        <v>0</v>
      </c>
      <c r="H65" s="46">
        <v>0</v>
      </c>
      <c r="I65" s="44">
        <v>0</v>
      </c>
      <c r="J65" s="48"/>
      <c r="K65" s="21"/>
      <c r="L6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5" s="10">
        <f>racers8[[#This Row],[Tour de Bowness - Hill Climb (B)]]+racers8[[#This Row],[CABC ITT Provincial Championships (A)]]</f>
        <v>0</v>
      </c>
      <c r="N65" s="11">
        <f>SUM(racers8[[#This Row],[Tour de Bowness - Omnium (B)]]+racers8[[#This Row],[RMCC - Omnium (B)]])</f>
        <v>0</v>
      </c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13"/>
    </row>
    <row r="66" spans="1:33" ht="15.75" thickBot="1" x14ac:dyDescent="0.3">
      <c r="A66" s="20"/>
      <c r="B66" s="19" t="s">
        <v>338</v>
      </c>
      <c r="C66" s="19" t="s">
        <v>244</v>
      </c>
      <c r="D66" s="42" t="s">
        <v>339</v>
      </c>
      <c r="E66" s="20">
        <f t="shared" si="5"/>
        <v>0</v>
      </c>
      <c r="F66" s="46">
        <f t="shared" ref="F66:F97" si="6">SUM(G66,H66,J66,L66)</f>
        <v>0</v>
      </c>
      <c r="G66" s="44">
        <f t="shared" ref="G66:G97" si="7">+IF(SUM(I66,K66,M66)&gt;20,20,SUM(I66,K66,M66))</f>
        <v>0</v>
      </c>
      <c r="H66" s="46">
        <v>0</v>
      </c>
      <c r="I66" s="44">
        <v>0</v>
      </c>
      <c r="J66" s="48"/>
      <c r="K66" s="21"/>
      <c r="L6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6" s="10">
        <f>racers8[[#This Row],[Tour de Bowness - Hill Climb (B)]]+racers8[[#This Row],[CABC ITT Provincial Championships (A)]]</f>
        <v>0</v>
      </c>
      <c r="N66" s="11">
        <f>SUM(racers8[[#This Row],[Tour de Bowness - Omnium (B)]]+racers8[[#This Row],[RMCC - Omnium (B)]])</f>
        <v>0</v>
      </c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13"/>
    </row>
    <row r="67" spans="1:33" ht="15.75" thickBot="1" x14ac:dyDescent="0.3">
      <c r="A67" s="20"/>
      <c r="B67" s="19" t="s">
        <v>298</v>
      </c>
      <c r="C67" s="19" t="s">
        <v>299</v>
      </c>
      <c r="D67" s="42" t="s">
        <v>300</v>
      </c>
      <c r="E67" s="20">
        <f t="shared" si="5"/>
        <v>0</v>
      </c>
      <c r="F67" s="46">
        <f t="shared" si="6"/>
        <v>0</v>
      </c>
      <c r="G67" s="44">
        <f t="shared" si="7"/>
        <v>0</v>
      </c>
      <c r="H67" s="46">
        <v>0</v>
      </c>
      <c r="I67" s="44">
        <v>0</v>
      </c>
      <c r="J67" s="48"/>
      <c r="K67" s="21"/>
      <c r="L6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7" s="10">
        <f>racers8[[#This Row],[Tour de Bowness - Hill Climb (B)]]+racers8[[#This Row],[CABC ITT Provincial Championships (A)]]</f>
        <v>0</v>
      </c>
      <c r="N67" s="11">
        <f>SUM(racers8[[#This Row],[Tour de Bowness - Omnium (B)]]+racers8[[#This Row],[RMCC - Omnium (B)]])</f>
        <v>0</v>
      </c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13"/>
    </row>
    <row r="68" spans="1:33" ht="15.75" thickBot="1" x14ac:dyDescent="0.3">
      <c r="A68" s="20"/>
      <c r="B68" s="26" t="s">
        <v>349</v>
      </c>
      <c r="C68" s="26" t="s">
        <v>51</v>
      </c>
      <c r="D68" s="45" t="s">
        <v>55</v>
      </c>
      <c r="E68" s="20">
        <f t="shared" si="5"/>
        <v>0</v>
      </c>
      <c r="F68" s="46">
        <f t="shared" si="6"/>
        <v>0</v>
      </c>
      <c r="G68" s="44">
        <f t="shared" si="7"/>
        <v>0</v>
      </c>
      <c r="H68" s="46">
        <v>0</v>
      </c>
      <c r="I68" s="44">
        <v>0</v>
      </c>
      <c r="J68" s="48"/>
      <c r="K68" s="21"/>
      <c r="L6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8" s="10">
        <f>racers8[[#This Row],[Tour de Bowness - Hill Climb (B)]]+racers8[[#This Row],[CABC ITT Provincial Championships (A)]]</f>
        <v>0</v>
      </c>
      <c r="N68" s="11">
        <f>SUM(racers8[[#This Row],[Tour de Bowness - Omnium (B)]]+racers8[[#This Row],[RMCC - Omnium (B)]])</f>
        <v>0</v>
      </c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13"/>
    </row>
    <row r="69" spans="1:33" ht="15.75" thickBot="1" x14ac:dyDescent="0.3">
      <c r="A69" s="20"/>
      <c r="B69" s="19" t="s">
        <v>319</v>
      </c>
      <c r="C69" s="19" t="s">
        <v>271</v>
      </c>
      <c r="D69" s="42" t="s">
        <v>33</v>
      </c>
      <c r="E69" s="20">
        <f t="shared" si="5"/>
        <v>0</v>
      </c>
      <c r="F69" s="46">
        <f t="shared" si="6"/>
        <v>0</v>
      </c>
      <c r="G69" s="44">
        <f t="shared" si="7"/>
        <v>0</v>
      </c>
      <c r="H69" s="46">
        <v>0</v>
      </c>
      <c r="I69" s="44">
        <v>0</v>
      </c>
      <c r="J69" s="48"/>
      <c r="K69" s="21"/>
      <c r="L6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9" s="10">
        <f>racers8[[#This Row],[Tour de Bowness - Hill Climb (B)]]+racers8[[#This Row],[CABC ITT Provincial Championships (A)]]</f>
        <v>0</v>
      </c>
      <c r="N69" s="11">
        <f>SUM(racers8[[#This Row],[Tour de Bowness - Omnium (B)]]+racers8[[#This Row],[RMCC - Omnium (B)]])</f>
        <v>0</v>
      </c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13"/>
    </row>
    <row r="70" spans="1:33" ht="15.75" thickBot="1" x14ac:dyDescent="0.3">
      <c r="A70" s="20"/>
      <c r="B70" s="19" t="s">
        <v>324</v>
      </c>
      <c r="C70" s="19" t="s">
        <v>325</v>
      </c>
      <c r="D70" s="42" t="s">
        <v>202</v>
      </c>
      <c r="E70" s="20">
        <f t="shared" si="5"/>
        <v>0</v>
      </c>
      <c r="F70" s="46">
        <f t="shared" si="6"/>
        <v>0</v>
      </c>
      <c r="G70" s="44">
        <f t="shared" si="7"/>
        <v>0</v>
      </c>
      <c r="H70" s="46">
        <v>0</v>
      </c>
      <c r="I70" s="44">
        <v>0</v>
      </c>
      <c r="J70" s="48"/>
      <c r="K70" s="21"/>
      <c r="L7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0" s="10">
        <f>racers8[[#This Row],[Tour de Bowness - Hill Climb (B)]]+racers8[[#This Row],[CABC ITT Provincial Championships (A)]]</f>
        <v>0</v>
      </c>
      <c r="N70" s="11">
        <f>SUM(racers8[[#This Row],[Tour de Bowness - Omnium (B)]]+racers8[[#This Row],[RMCC - Omnium (B)]])</f>
        <v>0</v>
      </c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13"/>
    </row>
    <row r="71" spans="1:33" ht="15.75" thickBot="1" x14ac:dyDescent="0.3">
      <c r="A71" s="20"/>
      <c r="B71" s="26" t="s">
        <v>347</v>
      </c>
      <c r="C71" s="26" t="s">
        <v>348</v>
      </c>
      <c r="D71" s="45" t="s">
        <v>21</v>
      </c>
      <c r="E71" s="20">
        <f t="shared" si="5"/>
        <v>0</v>
      </c>
      <c r="F71" s="46">
        <f t="shared" si="6"/>
        <v>0</v>
      </c>
      <c r="G71" s="44">
        <f t="shared" si="7"/>
        <v>0</v>
      </c>
      <c r="H71" s="46">
        <v>0</v>
      </c>
      <c r="I71" s="44">
        <v>0</v>
      </c>
      <c r="J71" s="48"/>
      <c r="K71" s="21"/>
      <c r="L7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1" s="10">
        <f>racers8[[#This Row],[Tour de Bowness - Hill Climb (B)]]+racers8[[#This Row],[CABC ITT Provincial Championships (A)]]</f>
        <v>0</v>
      </c>
      <c r="N71" s="11">
        <f>SUM(racers8[[#This Row],[Tour de Bowness - Omnium (B)]]+racers8[[#This Row],[RMCC - Omnium (B)]])</f>
        <v>0</v>
      </c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</row>
    <row r="72" spans="1:33" ht="15.75" thickBot="1" x14ac:dyDescent="0.3">
      <c r="A72" s="20"/>
      <c r="B72" s="19" t="s">
        <v>327</v>
      </c>
      <c r="C72" s="19" t="s">
        <v>128</v>
      </c>
      <c r="D72" s="42" t="s">
        <v>27</v>
      </c>
      <c r="E72" s="20">
        <f t="shared" si="5"/>
        <v>0</v>
      </c>
      <c r="F72" s="46">
        <f t="shared" si="6"/>
        <v>0</v>
      </c>
      <c r="G72" s="44">
        <f t="shared" si="7"/>
        <v>0</v>
      </c>
      <c r="H72" s="46">
        <v>0</v>
      </c>
      <c r="I72" s="44">
        <v>0</v>
      </c>
      <c r="J72" s="48"/>
      <c r="K72" s="21"/>
      <c r="L7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2" s="10">
        <f>racers8[[#This Row],[Tour de Bowness - Hill Climb (B)]]+racers8[[#This Row],[CABC ITT Provincial Championships (A)]]</f>
        <v>0</v>
      </c>
      <c r="N72" s="11">
        <f>SUM(racers8[[#This Row],[Tour de Bowness - Omnium (B)]]+racers8[[#This Row],[RMCC - Omnium (B)]])</f>
        <v>0</v>
      </c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</row>
    <row r="73" spans="1:33" ht="15.75" thickBot="1" x14ac:dyDescent="0.3">
      <c r="A73" s="20"/>
      <c r="B73" s="26" t="s">
        <v>350</v>
      </c>
      <c r="C73" s="26" t="s">
        <v>234</v>
      </c>
      <c r="D73" s="45" t="s">
        <v>21</v>
      </c>
      <c r="E73" s="20">
        <f t="shared" si="5"/>
        <v>0</v>
      </c>
      <c r="F73" s="46">
        <f t="shared" si="6"/>
        <v>0</v>
      </c>
      <c r="G73" s="44">
        <f t="shared" si="7"/>
        <v>0</v>
      </c>
      <c r="H73" s="46">
        <v>0</v>
      </c>
      <c r="I73" s="44">
        <v>0</v>
      </c>
      <c r="J73" s="48"/>
      <c r="K73" s="21"/>
      <c r="L7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3" s="10">
        <f>racers8[[#This Row],[Tour de Bowness - Hill Climb (B)]]+racers8[[#This Row],[CABC ITT Provincial Championships (A)]]</f>
        <v>0</v>
      </c>
      <c r="N73" s="11">
        <f>SUM(racers8[[#This Row],[Tour de Bowness - Omnium (B)]]+racers8[[#This Row],[RMCC - Omnium (B)]])</f>
        <v>0</v>
      </c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</row>
    <row r="74" spans="1:33" ht="15.75" thickBot="1" x14ac:dyDescent="0.3">
      <c r="A74" s="20"/>
      <c r="B74" s="19" t="s">
        <v>303</v>
      </c>
      <c r="C74" s="19" t="s">
        <v>159</v>
      </c>
      <c r="D74" s="42" t="s">
        <v>217</v>
      </c>
      <c r="E74" s="20">
        <f t="shared" si="5"/>
        <v>0</v>
      </c>
      <c r="F74" s="46">
        <f t="shared" si="6"/>
        <v>0</v>
      </c>
      <c r="G74" s="44">
        <f t="shared" si="7"/>
        <v>0</v>
      </c>
      <c r="H74" s="46">
        <v>0</v>
      </c>
      <c r="I74" s="44">
        <v>0</v>
      </c>
      <c r="J74" s="48"/>
      <c r="K74" s="21"/>
      <c r="L7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4" s="10">
        <f>racers8[[#This Row],[Tour de Bowness - Hill Climb (B)]]+racers8[[#This Row],[CABC ITT Provincial Championships (A)]]</f>
        <v>0</v>
      </c>
      <c r="N74" s="11">
        <f>SUM(racers8[[#This Row],[Tour de Bowness - Omnium (B)]]+racers8[[#This Row],[RMCC - Omnium (B)]])</f>
        <v>0</v>
      </c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</row>
    <row r="75" spans="1:33" ht="15.75" thickBot="1" x14ac:dyDescent="0.3">
      <c r="A75" s="20"/>
      <c r="B75" s="19" t="s">
        <v>296</v>
      </c>
      <c r="C75" s="19" t="s">
        <v>297</v>
      </c>
      <c r="D75" s="42" t="s">
        <v>55</v>
      </c>
      <c r="E75" s="20">
        <f t="shared" si="5"/>
        <v>0</v>
      </c>
      <c r="F75" s="46">
        <f t="shared" si="6"/>
        <v>0</v>
      </c>
      <c r="G75" s="44">
        <f t="shared" si="7"/>
        <v>0</v>
      </c>
      <c r="H75" s="46">
        <v>0</v>
      </c>
      <c r="I75" s="44">
        <v>0</v>
      </c>
      <c r="J75" s="48"/>
      <c r="K75" s="21"/>
      <c r="L7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5" s="10">
        <f>racers8[[#This Row],[Tour de Bowness - Hill Climb (B)]]+racers8[[#This Row],[CABC ITT Provincial Championships (A)]]</f>
        <v>0</v>
      </c>
      <c r="N75" s="11">
        <f>SUM(racers8[[#This Row],[Tour de Bowness - Omnium (B)]]+racers8[[#This Row],[RMCC - Omnium (B)]])</f>
        <v>0</v>
      </c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</row>
    <row r="76" spans="1:33" ht="15.75" thickBot="1" x14ac:dyDescent="0.3">
      <c r="A76" s="20"/>
      <c r="B76" s="26" t="s">
        <v>269</v>
      </c>
      <c r="C76" s="26" t="s">
        <v>270</v>
      </c>
      <c r="D76" s="45" t="s">
        <v>38</v>
      </c>
      <c r="E76" s="20">
        <f t="shared" si="5"/>
        <v>0</v>
      </c>
      <c r="F76" s="46">
        <f t="shared" si="6"/>
        <v>0</v>
      </c>
      <c r="G76" s="44">
        <f t="shared" si="7"/>
        <v>0</v>
      </c>
      <c r="H76" s="46">
        <v>0</v>
      </c>
      <c r="I76" s="44">
        <v>0</v>
      </c>
      <c r="J76" s="48"/>
      <c r="K76" s="21"/>
      <c r="L7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6" s="10">
        <f>racers8[[#This Row],[Tour de Bowness - Hill Climb (B)]]+racers8[[#This Row],[CABC ITT Provincial Championships (A)]]</f>
        <v>0</v>
      </c>
      <c r="N76" s="11">
        <f>SUM(racers8[[#This Row],[Tour de Bowness - Omnium (B)]]+racers8[[#This Row],[RMCC - Omnium (B)]])</f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</row>
    <row r="77" spans="1:33" ht="15.75" thickBot="1" x14ac:dyDescent="0.3">
      <c r="A77" s="20"/>
      <c r="B77" s="26" t="s">
        <v>220</v>
      </c>
      <c r="C77" s="26" t="s">
        <v>221</v>
      </c>
      <c r="D77" s="45" t="s">
        <v>64</v>
      </c>
      <c r="E77" s="20">
        <f t="shared" si="5"/>
        <v>0</v>
      </c>
      <c r="F77" s="46">
        <f t="shared" si="6"/>
        <v>0</v>
      </c>
      <c r="G77" s="44">
        <f t="shared" si="7"/>
        <v>0</v>
      </c>
      <c r="H77" s="46">
        <v>0</v>
      </c>
      <c r="I77" s="44">
        <v>0</v>
      </c>
      <c r="J77" s="48"/>
      <c r="K77" s="21"/>
      <c r="L7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7" s="10">
        <f>racers8[[#This Row],[Tour de Bowness - Hill Climb (B)]]+racers8[[#This Row],[CABC ITT Provincial Championships (A)]]</f>
        <v>0</v>
      </c>
      <c r="N77" s="11">
        <f>SUM(racers8[[#This Row],[Tour de Bowness - Omnium (B)]]+racers8[[#This Row],[RMCC - Omnium (B)]])</f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</row>
    <row r="78" spans="1:33" ht="15.75" thickBot="1" x14ac:dyDescent="0.3">
      <c r="A78" s="20"/>
      <c r="B78" s="26" t="s">
        <v>268</v>
      </c>
      <c r="C78" s="26" t="s">
        <v>167</v>
      </c>
      <c r="D78" s="45" t="s">
        <v>64</v>
      </c>
      <c r="E78" s="20">
        <f t="shared" si="5"/>
        <v>0</v>
      </c>
      <c r="F78" s="46">
        <f t="shared" si="6"/>
        <v>0</v>
      </c>
      <c r="G78" s="44">
        <f t="shared" si="7"/>
        <v>0</v>
      </c>
      <c r="H78" s="46">
        <v>0</v>
      </c>
      <c r="I78" s="44">
        <v>0</v>
      </c>
      <c r="J78" s="48"/>
      <c r="K78" s="21"/>
      <c r="L7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8" s="10">
        <f>racers8[[#This Row],[Tour de Bowness - Hill Climb (B)]]+racers8[[#This Row],[CABC ITT Provincial Championships (A)]]</f>
        <v>0</v>
      </c>
      <c r="N78" s="11">
        <f>SUM(racers8[[#This Row],[Tour de Bowness - Omnium (B)]]+racers8[[#This Row],[RMCC - Omnium (B)]])</f>
        <v>0</v>
      </c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</row>
    <row r="79" spans="1:33" ht="15.75" thickBot="1" x14ac:dyDescent="0.3">
      <c r="A79" s="20"/>
      <c r="B79" s="26" t="s">
        <v>229</v>
      </c>
      <c r="C79" s="26" t="s">
        <v>230</v>
      </c>
      <c r="D79" s="45" t="s">
        <v>58</v>
      </c>
      <c r="E79" s="20">
        <f t="shared" si="5"/>
        <v>0</v>
      </c>
      <c r="F79" s="46">
        <f t="shared" si="6"/>
        <v>0</v>
      </c>
      <c r="G79" s="44">
        <f t="shared" si="7"/>
        <v>0</v>
      </c>
      <c r="H79" s="46">
        <v>0</v>
      </c>
      <c r="I79" s="44">
        <v>0</v>
      </c>
      <c r="J79" s="48"/>
      <c r="K79" s="21"/>
      <c r="L7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9" s="10">
        <f>racers8[[#This Row],[Tour de Bowness - Hill Climb (B)]]+racers8[[#This Row],[CABC ITT Provincial Championships (A)]]</f>
        <v>0</v>
      </c>
      <c r="N79" s="11">
        <f>SUM(racers8[[#This Row],[Tour de Bowness - Omnium (B)]]+racers8[[#This Row],[RMCC - Omnium (B)]])</f>
        <v>0</v>
      </c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</row>
    <row r="80" spans="1:33" ht="15.75" thickBot="1" x14ac:dyDescent="0.3">
      <c r="A80" s="20"/>
      <c r="B80" s="26" t="s">
        <v>311</v>
      </c>
      <c r="C80" s="26" t="s">
        <v>312</v>
      </c>
      <c r="D80" s="45" t="s">
        <v>38</v>
      </c>
      <c r="E80" s="20">
        <f t="shared" ref="E80:E104" si="8">SUM(L80,M80,N80)</f>
        <v>0</v>
      </c>
      <c r="F80" s="46">
        <f t="shared" si="6"/>
        <v>0</v>
      </c>
      <c r="G80" s="44">
        <f t="shared" si="7"/>
        <v>0</v>
      </c>
      <c r="H80" s="46">
        <v>0</v>
      </c>
      <c r="I80" s="44">
        <v>0</v>
      </c>
      <c r="J80" s="48"/>
      <c r="K80" s="21"/>
      <c r="L8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0" s="10">
        <f>racers8[[#This Row],[Tour de Bowness - Hill Climb (B)]]+racers8[[#This Row],[CABC ITT Provincial Championships (A)]]</f>
        <v>0</v>
      </c>
      <c r="N80" s="11">
        <f>SUM(racers8[[#This Row],[Tour de Bowness - Omnium (B)]]+racers8[[#This Row],[RMCC - Omnium (B)]])</f>
        <v>0</v>
      </c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</row>
    <row r="81" spans="1:33" ht="15.75" thickBot="1" x14ac:dyDescent="0.3">
      <c r="A81" s="20"/>
      <c r="B81" s="26" t="s">
        <v>250</v>
      </c>
      <c r="C81" s="26" t="s">
        <v>251</v>
      </c>
      <c r="D81" s="45" t="s">
        <v>58</v>
      </c>
      <c r="E81" s="20">
        <f t="shared" si="8"/>
        <v>0</v>
      </c>
      <c r="F81" s="46">
        <f t="shared" si="6"/>
        <v>0</v>
      </c>
      <c r="G81" s="44">
        <f t="shared" si="7"/>
        <v>0</v>
      </c>
      <c r="H81" s="46">
        <v>0</v>
      </c>
      <c r="I81" s="44">
        <v>0</v>
      </c>
      <c r="J81" s="48"/>
      <c r="K81" s="21"/>
      <c r="L8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1" s="10">
        <f>racers8[[#This Row],[Tour de Bowness - Hill Climb (B)]]+racers8[[#This Row],[CABC ITT Provincial Championships (A)]]</f>
        <v>0</v>
      </c>
      <c r="N81" s="11">
        <f>SUM(racers8[[#This Row],[Tour de Bowness - Omnium (B)]]+racers8[[#This Row],[RMCC - Omnium (B)]])</f>
        <v>0</v>
      </c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</row>
    <row r="82" spans="1:33" ht="15.75" thickBot="1" x14ac:dyDescent="0.3">
      <c r="A82" s="17"/>
      <c r="B82" s="8" t="s">
        <v>334</v>
      </c>
      <c r="C82" s="8" t="s">
        <v>177</v>
      </c>
      <c r="D82" s="41" t="s">
        <v>335</v>
      </c>
      <c r="E82" s="17">
        <f t="shared" si="8"/>
        <v>0</v>
      </c>
      <c r="F82" s="38">
        <f t="shared" si="6"/>
        <v>0</v>
      </c>
      <c r="G82" s="39">
        <f t="shared" si="7"/>
        <v>0</v>
      </c>
      <c r="H82" s="38">
        <v>0</v>
      </c>
      <c r="I82" s="39">
        <v>0</v>
      </c>
      <c r="J82" s="49"/>
      <c r="K82" s="9"/>
      <c r="L8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2" s="10">
        <f>racers8[[#This Row],[Tour de Bowness - Hill Climb (B)]]+racers8[[#This Row],[CABC ITT Provincial Championships (A)]]</f>
        <v>0</v>
      </c>
      <c r="N82" s="11">
        <f>SUM(racers8[[#This Row],[Tour de Bowness - Omnium (B)]]+racers8[[#This Row],[RMCC - Omnium (B)]])</f>
        <v>0</v>
      </c>
      <c r="O82" s="13"/>
      <c r="P82" s="13"/>
      <c r="Q82" s="13"/>
      <c r="R82" s="13"/>
      <c r="S82" s="25"/>
      <c r="T82" s="25"/>
      <c r="U82" s="25"/>
      <c r="V82" s="13"/>
      <c r="W82" s="13"/>
      <c r="X82" s="25"/>
      <c r="Y82" s="13"/>
      <c r="Z82" s="13"/>
      <c r="AA82" s="13"/>
      <c r="AB82" s="13"/>
      <c r="AC82" s="13"/>
      <c r="AD82" s="13"/>
      <c r="AE82" s="13"/>
      <c r="AF82" s="13"/>
      <c r="AG82" s="13"/>
    </row>
    <row r="83" spans="1:33" ht="15.75" thickBot="1" x14ac:dyDescent="0.3">
      <c r="A83" s="126"/>
      <c r="B83" s="15" t="s">
        <v>341</v>
      </c>
      <c r="C83" s="15" t="s">
        <v>342</v>
      </c>
      <c r="D83" s="16" t="s">
        <v>91</v>
      </c>
      <c r="E83" s="17">
        <f t="shared" si="8"/>
        <v>0</v>
      </c>
      <c r="F83" s="38">
        <f t="shared" si="6"/>
        <v>0</v>
      </c>
      <c r="G83" s="39">
        <f t="shared" si="7"/>
        <v>0</v>
      </c>
      <c r="H83" s="38">
        <v>0</v>
      </c>
      <c r="I83" s="39">
        <v>0</v>
      </c>
      <c r="J83" s="49"/>
      <c r="K83" s="9"/>
      <c r="L8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3" s="10">
        <f>racers8[[#This Row],[Tour de Bowness - Hill Climb (B)]]+racers8[[#This Row],[CABC ITT Provincial Championships (A)]]</f>
        <v>0</v>
      </c>
      <c r="N83" s="11">
        <f>SUM(racers8[[#This Row],[Tour de Bowness - Omnium (B)]]+racers8[[#This Row],[RMCC - Omnium (B)]])</f>
        <v>0</v>
      </c>
      <c r="O83" s="13"/>
      <c r="P83" s="13"/>
      <c r="Q83" s="13"/>
      <c r="R83" s="13"/>
      <c r="S83" s="25"/>
      <c r="T83" s="25"/>
      <c r="U83" s="25"/>
      <c r="V83" s="13"/>
      <c r="W83" s="13"/>
      <c r="X83" s="25"/>
      <c r="Y83" s="13"/>
      <c r="Z83" s="13"/>
      <c r="AA83" s="13"/>
      <c r="AB83" s="13"/>
      <c r="AC83" s="13"/>
      <c r="AD83" s="13"/>
      <c r="AE83" s="13"/>
      <c r="AF83" s="13"/>
      <c r="AG83" s="13"/>
    </row>
    <row r="84" spans="1:33" ht="15.75" thickBot="1" x14ac:dyDescent="0.3">
      <c r="A84" s="20"/>
      <c r="B84" s="26" t="s">
        <v>328</v>
      </c>
      <c r="C84" s="26" t="s">
        <v>329</v>
      </c>
      <c r="D84" s="45" t="s">
        <v>27</v>
      </c>
      <c r="E84" s="20">
        <f t="shared" si="8"/>
        <v>0</v>
      </c>
      <c r="F84" s="46">
        <f t="shared" si="6"/>
        <v>0</v>
      </c>
      <c r="G84" s="44">
        <f t="shared" si="7"/>
        <v>0</v>
      </c>
      <c r="H84" s="46">
        <v>0</v>
      </c>
      <c r="I84" s="44">
        <v>0</v>
      </c>
      <c r="J84" s="48"/>
      <c r="K84" s="21"/>
      <c r="L8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4" s="10">
        <f>racers8[[#This Row],[Tour de Bowness - Hill Climb (B)]]+racers8[[#This Row],[CABC ITT Provincial Championships (A)]]</f>
        <v>0</v>
      </c>
      <c r="N84" s="11">
        <f>SUM(racers8[[#This Row],[Tour de Bowness - Omnium (B)]]+racers8[[#This Row],[RMCC - Omnium (B)]])</f>
        <v>0</v>
      </c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</row>
    <row r="85" spans="1:33" ht="15.75" thickBot="1" x14ac:dyDescent="0.3">
      <c r="A85" s="20"/>
      <c r="B85" s="26" t="s">
        <v>306</v>
      </c>
      <c r="C85" s="26" t="s">
        <v>223</v>
      </c>
      <c r="D85" s="45" t="s">
        <v>64</v>
      </c>
      <c r="E85" s="20">
        <f t="shared" si="8"/>
        <v>0</v>
      </c>
      <c r="F85" s="46">
        <f t="shared" si="6"/>
        <v>0</v>
      </c>
      <c r="G85" s="44">
        <f t="shared" si="7"/>
        <v>0</v>
      </c>
      <c r="H85" s="46">
        <v>0</v>
      </c>
      <c r="I85" s="44">
        <v>0</v>
      </c>
      <c r="J85" s="48"/>
      <c r="K85" s="21"/>
      <c r="L8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5" s="10">
        <f>racers8[[#This Row],[Tour de Bowness - Hill Climb (B)]]+racers8[[#This Row],[CABC ITT Provincial Championships (A)]]</f>
        <v>0</v>
      </c>
      <c r="N85" s="11">
        <f>SUM(racers8[[#This Row],[Tour de Bowness - Omnium (B)]]+racers8[[#This Row],[RMCC - Omnium (B)]])</f>
        <v>0</v>
      </c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</row>
    <row r="86" spans="1:33" ht="15.75" thickBot="1" x14ac:dyDescent="0.3">
      <c r="A86" s="20"/>
      <c r="B86" s="26" t="s">
        <v>257</v>
      </c>
      <c r="C86" s="26" t="s">
        <v>258</v>
      </c>
      <c r="D86" s="45" t="s">
        <v>38</v>
      </c>
      <c r="E86" s="20">
        <f t="shared" si="8"/>
        <v>0</v>
      </c>
      <c r="F86" s="46">
        <f t="shared" si="6"/>
        <v>0</v>
      </c>
      <c r="G86" s="44">
        <f t="shared" si="7"/>
        <v>0</v>
      </c>
      <c r="H86" s="46">
        <v>0</v>
      </c>
      <c r="I86" s="44">
        <v>0</v>
      </c>
      <c r="J86" s="48"/>
      <c r="K86" s="21"/>
      <c r="L8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6" s="10">
        <f>racers8[[#This Row],[Tour de Bowness - Hill Climb (B)]]+racers8[[#This Row],[CABC ITT Provincial Championships (A)]]</f>
        <v>0</v>
      </c>
      <c r="N86" s="11">
        <f>SUM(racers8[[#This Row],[Tour de Bowness - Omnium (B)]]+racers8[[#This Row],[RMCC - Omnium (B)]])</f>
        <v>0</v>
      </c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</row>
    <row r="87" spans="1:33" ht="15.75" thickBot="1" x14ac:dyDescent="0.3">
      <c r="A87" s="20"/>
      <c r="B87" s="26" t="s">
        <v>184</v>
      </c>
      <c r="C87" s="26" t="s">
        <v>271</v>
      </c>
      <c r="D87" s="45" t="s">
        <v>46</v>
      </c>
      <c r="E87" s="20">
        <f t="shared" si="8"/>
        <v>0</v>
      </c>
      <c r="F87" s="46">
        <f t="shared" si="6"/>
        <v>0</v>
      </c>
      <c r="G87" s="44">
        <f t="shared" si="7"/>
        <v>0</v>
      </c>
      <c r="H87" s="46">
        <v>0</v>
      </c>
      <c r="I87" s="44">
        <v>0</v>
      </c>
      <c r="J87" s="48"/>
      <c r="K87" s="21"/>
      <c r="L8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7" s="10">
        <f>racers8[[#This Row],[Tour de Bowness - Hill Climb (B)]]+racers8[[#This Row],[CABC ITT Provincial Championships (A)]]</f>
        <v>0</v>
      </c>
      <c r="N87" s="11">
        <f>SUM(racers8[[#This Row],[Tour de Bowness - Omnium (B)]]+racers8[[#This Row],[RMCC - Omnium (B)]])</f>
        <v>0</v>
      </c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</row>
    <row r="88" spans="1:33" ht="15.75" thickBot="1" x14ac:dyDescent="0.3">
      <c r="A88" s="17"/>
      <c r="B88" s="8" t="s">
        <v>330</v>
      </c>
      <c r="C88" s="8" t="s">
        <v>331</v>
      </c>
      <c r="D88" s="41" t="s">
        <v>178</v>
      </c>
      <c r="E88" s="17">
        <f t="shared" si="8"/>
        <v>0</v>
      </c>
      <c r="F88" s="46">
        <f t="shared" si="6"/>
        <v>0</v>
      </c>
      <c r="G88" s="44">
        <f t="shared" si="7"/>
        <v>0</v>
      </c>
      <c r="H88" s="46">
        <v>0</v>
      </c>
      <c r="I88" s="44">
        <v>0</v>
      </c>
      <c r="J88" s="49"/>
      <c r="K88" s="9"/>
      <c r="L8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8" s="10">
        <f>racers8[[#This Row],[Tour de Bowness - Hill Climb (B)]]+racers8[[#This Row],[CABC ITT Provincial Championships (A)]]</f>
        <v>0</v>
      </c>
      <c r="N88" s="11">
        <f>SUM(racers8[[#This Row],[Tour de Bowness - Omnium (B)]]+racers8[[#This Row],[RMCC - Omnium (B)]])</f>
        <v>0</v>
      </c>
      <c r="O88" s="13"/>
      <c r="P88" s="13"/>
      <c r="Q88" s="13"/>
      <c r="R88" s="13"/>
      <c r="S88" s="25"/>
      <c r="T88" s="13"/>
      <c r="U88" s="25"/>
      <c r="V88" s="13"/>
      <c r="W88" s="13"/>
      <c r="X88" s="25"/>
      <c r="Y88" s="13"/>
      <c r="Z88" s="13"/>
      <c r="AA88" s="13"/>
      <c r="AB88" s="13"/>
      <c r="AC88" s="13"/>
      <c r="AD88" s="13"/>
      <c r="AE88" s="13"/>
      <c r="AF88" s="13"/>
      <c r="AG88" s="13"/>
    </row>
    <row r="89" spans="1:33" ht="15.75" thickBot="1" x14ac:dyDescent="0.3">
      <c r="A89" s="17"/>
      <c r="B89" s="15" t="s">
        <v>309</v>
      </c>
      <c r="C89" s="15" t="s">
        <v>310</v>
      </c>
      <c r="D89" s="16" t="s">
        <v>91</v>
      </c>
      <c r="E89" s="17">
        <f t="shared" si="8"/>
        <v>0</v>
      </c>
      <c r="F89" s="46">
        <f t="shared" si="6"/>
        <v>0</v>
      </c>
      <c r="G89" s="44">
        <f t="shared" si="7"/>
        <v>0</v>
      </c>
      <c r="H89" s="46">
        <v>0</v>
      </c>
      <c r="I89" s="44">
        <v>0</v>
      </c>
      <c r="J89" s="49"/>
      <c r="K89" s="9"/>
      <c r="L8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9" s="10">
        <f>racers8[[#This Row],[Tour de Bowness - Hill Climb (B)]]+racers8[[#This Row],[CABC ITT Provincial Championships (A)]]</f>
        <v>0</v>
      </c>
      <c r="N89" s="11">
        <f>SUM(racers8[[#This Row],[Tour de Bowness - Omnium (B)]]+racers8[[#This Row],[RMCC - Omnium (B)]])</f>
        <v>0</v>
      </c>
      <c r="O89" s="13"/>
      <c r="P89" s="13"/>
      <c r="Q89" s="13"/>
      <c r="R89" s="13"/>
      <c r="S89" s="25"/>
      <c r="T89" s="13"/>
      <c r="U89" s="25"/>
      <c r="V89" s="13"/>
      <c r="W89" s="13"/>
      <c r="X89" s="25"/>
      <c r="Y89" s="13"/>
      <c r="Z89" s="13"/>
      <c r="AA89" s="13"/>
      <c r="AB89" s="13"/>
      <c r="AC89" s="13"/>
      <c r="AD89" s="13"/>
      <c r="AE89" s="13"/>
      <c r="AF89" s="13"/>
      <c r="AG89" s="13"/>
    </row>
    <row r="90" spans="1:33" ht="15.75" thickBot="1" x14ac:dyDescent="0.3">
      <c r="A90" s="17"/>
      <c r="B90" s="15" t="s">
        <v>281</v>
      </c>
      <c r="C90" s="15" t="s">
        <v>282</v>
      </c>
      <c r="D90" s="16" t="s">
        <v>21</v>
      </c>
      <c r="E90" s="17">
        <f t="shared" si="8"/>
        <v>0</v>
      </c>
      <c r="F90" s="46">
        <f t="shared" si="6"/>
        <v>0</v>
      </c>
      <c r="G90" s="44">
        <f t="shared" si="7"/>
        <v>0</v>
      </c>
      <c r="H90" s="46">
        <v>0</v>
      </c>
      <c r="I90" s="44">
        <v>0</v>
      </c>
      <c r="J90" s="49"/>
      <c r="K90" s="9"/>
      <c r="L9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0" s="10">
        <f>racers8[[#This Row],[Tour de Bowness - Hill Climb (B)]]+racers8[[#This Row],[CABC ITT Provincial Championships (A)]]</f>
        <v>0</v>
      </c>
      <c r="N90" s="11">
        <f>SUM(racers8[[#This Row],[Tour de Bowness - Omnium (B)]]+racers8[[#This Row],[RMCC - Omnium (B)]])</f>
        <v>0</v>
      </c>
      <c r="O90" s="13"/>
      <c r="P90" s="13"/>
      <c r="Q90" s="13"/>
      <c r="R90" s="13"/>
      <c r="S90" s="25"/>
      <c r="T90" s="13"/>
      <c r="U90" s="25"/>
      <c r="V90" s="13"/>
      <c r="W90" s="13"/>
      <c r="X90" s="25"/>
      <c r="Y90" s="13"/>
      <c r="Z90" s="13"/>
      <c r="AA90" s="13"/>
      <c r="AB90" s="13"/>
      <c r="AC90" s="13"/>
      <c r="AD90" s="13"/>
      <c r="AE90" s="13"/>
      <c r="AF90" s="13"/>
      <c r="AG90" s="13"/>
    </row>
    <row r="91" spans="1:33" ht="15.75" thickBot="1" x14ac:dyDescent="0.3">
      <c r="A91" s="17"/>
      <c r="B91" s="15" t="s">
        <v>275</v>
      </c>
      <c r="C91" s="15" t="s">
        <v>276</v>
      </c>
      <c r="D91" s="16" t="s">
        <v>38</v>
      </c>
      <c r="E91" s="17">
        <f t="shared" si="8"/>
        <v>0</v>
      </c>
      <c r="F91" s="46">
        <f t="shared" si="6"/>
        <v>0</v>
      </c>
      <c r="G91" s="44">
        <f t="shared" si="7"/>
        <v>0</v>
      </c>
      <c r="H91" s="46">
        <v>0</v>
      </c>
      <c r="I91" s="44">
        <v>0</v>
      </c>
      <c r="J91" s="49"/>
      <c r="K91" s="9"/>
      <c r="L9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1" s="10">
        <f>racers8[[#This Row],[Tour de Bowness - Hill Climb (B)]]+racers8[[#This Row],[CABC ITT Provincial Championships (A)]]</f>
        <v>0</v>
      </c>
      <c r="N91" s="11">
        <f>SUM(racers8[[#This Row],[Tour de Bowness - Omnium (B)]]+racers8[[#This Row],[RMCC - Omnium (B)]])</f>
        <v>0</v>
      </c>
      <c r="O91" s="13"/>
      <c r="P91" s="13"/>
      <c r="Q91" s="13"/>
      <c r="R91" s="13"/>
      <c r="S91" s="25"/>
      <c r="T91" s="13"/>
      <c r="U91" s="25"/>
      <c r="V91" s="13"/>
      <c r="W91" s="13"/>
      <c r="X91" s="25"/>
      <c r="Y91" s="13"/>
      <c r="Z91" s="13"/>
      <c r="AA91" s="13"/>
      <c r="AB91" s="13"/>
      <c r="AC91" s="13"/>
      <c r="AD91" s="13"/>
      <c r="AE91" s="13"/>
      <c r="AF91" s="13"/>
      <c r="AG91" s="13"/>
    </row>
    <row r="92" spans="1:33" ht="15.75" thickBot="1" x14ac:dyDescent="0.3">
      <c r="A92" s="17"/>
      <c r="B92" s="15" t="s">
        <v>315</v>
      </c>
      <c r="C92" s="15" t="s">
        <v>316</v>
      </c>
      <c r="D92" s="16" t="s">
        <v>67</v>
      </c>
      <c r="E92" s="17">
        <f t="shared" si="8"/>
        <v>0</v>
      </c>
      <c r="F92" s="46">
        <f t="shared" si="6"/>
        <v>0</v>
      </c>
      <c r="G92" s="44">
        <f t="shared" si="7"/>
        <v>0</v>
      </c>
      <c r="H92" s="46">
        <v>0</v>
      </c>
      <c r="I92" s="44">
        <v>0</v>
      </c>
      <c r="J92" s="49"/>
      <c r="K92" s="9"/>
      <c r="L9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2" s="10">
        <f>racers8[[#This Row],[Tour de Bowness - Hill Climb (B)]]+racers8[[#This Row],[CABC ITT Provincial Championships (A)]]</f>
        <v>0</v>
      </c>
      <c r="N92" s="11">
        <f>SUM(racers8[[#This Row],[Tour de Bowness - Omnium (B)]]+racers8[[#This Row],[RMCC - Omnium (B)]])</f>
        <v>0</v>
      </c>
      <c r="O92" s="13"/>
      <c r="P92" s="13"/>
      <c r="Q92" s="13"/>
      <c r="R92" s="13"/>
      <c r="S92" s="25"/>
      <c r="T92" s="13"/>
      <c r="U92" s="25"/>
      <c r="V92" s="13"/>
      <c r="W92" s="13"/>
      <c r="X92" s="25"/>
      <c r="Y92" s="13"/>
      <c r="Z92" s="13"/>
      <c r="AA92" s="13"/>
      <c r="AB92" s="13"/>
      <c r="AC92" s="13"/>
      <c r="AD92" s="13"/>
      <c r="AE92" s="13"/>
      <c r="AF92" s="13"/>
      <c r="AG92" s="13"/>
    </row>
    <row r="93" spans="1:33" ht="15.75" thickBot="1" x14ac:dyDescent="0.3">
      <c r="A93" s="17"/>
      <c r="B93" s="15" t="s">
        <v>320</v>
      </c>
      <c r="C93" s="15" t="s">
        <v>321</v>
      </c>
      <c r="D93" s="16" t="s">
        <v>91</v>
      </c>
      <c r="E93" s="17">
        <f t="shared" si="8"/>
        <v>0</v>
      </c>
      <c r="F93" s="46">
        <f t="shared" si="6"/>
        <v>0</v>
      </c>
      <c r="G93" s="44">
        <f t="shared" si="7"/>
        <v>0</v>
      </c>
      <c r="H93" s="46">
        <v>0</v>
      </c>
      <c r="I93" s="44">
        <v>0</v>
      </c>
      <c r="J93" s="49"/>
      <c r="K93" s="9"/>
      <c r="L9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3" s="10">
        <f>racers8[[#This Row],[Tour de Bowness - Hill Climb (B)]]+racers8[[#This Row],[CABC ITT Provincial Championships (A)]]</f>
        <v>0</v>
      </c>
      <c r="N93" s="11">
        <f>SUM(racers8[[#This Row],[Tour de Bowness - Omnium (B)]]+racers8[[#This Row],[RMCC - Omnium (B)]])</f>
        <v>0</v>
      </c>
      <c r="O93" s="13"/>
      <c r="P93" s="13"/>
      <c r="Q93" s="13"/>
      <c r="R93" s="13"/>
      <c r="S93" s="25"/>
      <c r="T93" s="13"/>
      <c r="U93" s="25"/>
      <c r="V93" s="13"/>
      <c r="W93" s="13"/>
      <c r="X93" s="25"/>
      <c r="Y93" s="13"/>
      <c r="Z93" s="13"/>
      <c r="AA93" s="13"/>
      <c r="AB93" s="13"/>
      <c r="AC93" s="13"/>
      <c r="AD93" s="13"/>
      <c r="AE93" s="13"/>
      <c r="AF93" s="13"/>
      <c r="AG93" s="13"/>
    </row>
    <row r="94" spans="1:33" ht="15.75" thickBot="1" x14ac:dyDescent="0.3">
      <c r="A94" s="17"/>
      <c r="B94" s="8" t="s">
        <v>287</v>
      </c>
      <c r="C94" s="8" t="s">
        <v>69</v>
      </c>
      <c r="D94" s="41" t="s">
        <v>27</v>
      </c>
      <c r="E94" s="17">
        <f t="shared" si="8"/>
        <v>0</v>
      </c>
      <c r="F94" s="46">
        <f t="shared" si="6"/>
        <v>0</v>
      </c>
      <c r="G94" s="44">
        <f t="shared" si="7"/>
        <v>0</v>
      </c>
      <c r="H94" s="46">
        <v>0</v>
      </c>
      <c r="I94" s="44">
        <v>0</v>
      </c>
      <c r="J94" s="49"/>
      <c r="K94" s="9"/>
      <c r="L9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4" s="10">
        <f>racers8[[#This Row],[Tour de Bowness - Hill Climb (B)]]+racers8[[#This Row],[CABC ITT Provincial Championships (A)]]</f>
        <v>0</v>
      </c>
      <c r="N94" s="11">
        <f>SUM(racers8[[#This Row],[Tour de Bowness - Omnium (B)]]+racers8[[#This Row],[RMCC - Omnium (B)]])</f>
        <v>0</v>
      </c>
      <c r="O94" s="13"/>
      <c r="P94" s="13"/>
      <c r="Q94" s="13"/>
      <c r="R94" s="13"/>
      <c r="S94" s="25"/>
      <c r="T94" s="13"/>
      <c r="U94" s="25"/>
      <c r="V94" s="13"/>
      <c r="W94" s="13"/>
      <c r="X94" s="25"/>
      <c r="Y94" s="13"/>
      <c r="Z94" s="13"/>
      <c r="AA94" s="13"/>
      <c r="AB94" s="13"/>
      <c r="AC94" s="13"/>
      <c r="AD94" s="13"/>
      <c r="AE94" s="13"/>
      <c r="AF94" s="13"/>
      <c r="AG94" s="13"/>
    </row>
    <row r="95" spans="1:33" ht="15.75" thickBot="1" x14ac:dyDescent="0.3">
      <c r="A95" s="17"/>
      <c r="B95" s="8" t="s">
        <v>292</v>
      </c>
      <c r="C95" s="8" t="s">
        <v>293</v>
      </c>
      <c r="D95" s="41" t="s">
        <v>64</v>
      </c>
      <c r="E95" s="17">
        <f t="shared" si="8"/>
        <v>0</v>
      </c>
      <c r="F95" s="46">
        <f t="shared" si="6"/>
        <v>0</v>
      </c>
      <c r="G95" s="44">
        <f t="shared" si="7"/>
        <v>0</v>
      </c>
      <c r="H95" s="46">
        <v>0</v>
      </c>
      <c r="I95" s="44">
        <v>0</v>
      </c>
      <c r="J95" s="49"/>
      <c r="K95" s="9"/>
      <c r="L9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5" s="10">
        <f>racers8[[#This Row],[Tour de Bowness - Hill Climb (B)]]+racers8[[#This Row],[CABC ITT Provincial Championships (A)]]</f>
        <v>0</v>
      </c>
      <c r="N95" s="11">
        <f>SUM(racers8[[#This Row],[Tour de Bowness - Omnium (B)]]+racers8[[#This Row],[RMCC - Omnium (B)]])</f>
        <v>0</v>
      </c>
      <c r="O95" s="13"/>
      <c r="P95" s="13"/>
      <c r="Q95" s="13"/>
      <c r="R95" s="13"/>
      <c r="S95" s="25"/>
      <c r="T95" s="13"/>
      <c r="U95" s="25"/>
      <c r="V95" s="13"/>
      <c r="W95" s="13"/>
      <c r="X95" s="25"/>
      <c r="Y95" s="13"/>
      <c r="Z95" s="13"/>
      <c r="AA95" s="13"/>
      <c r="AB95" s="13"/>
      <c r="AC95" s="13"/>
      <c r="AD95" s="13"/>
      <c r="AE95" s="13"/>
      <c r="AF95" s="13"/>
      <c r="AG95" s="13"/>
    </row>
    <row r="96" spans="1:33" ht="15.75" thickBot="1" x14ac:dyDescent="0.3">
      <c r="A96" s="20"/>
      <c r="B96" s="26" t="s">
        <v>279</v>
      </c>
      <c r="C96" s="26" t="s">
        <v>128</v>
      </c>
      <c r="D96" s="45" t="s">
        <v>113</v>
      </c>
      <c r="E96" s="20">
        <f t="shared" si="8"/>
        <v>0</v>
      </c>
      <c r="F96" s="46">
        <f t="shared" si="6"/>
        <v>0</v>
      </c>
      <c r="G96" s="44">
        <f t="shared" si="7"/>
        <v>0</v>
      </c>
      <c r="H96" s="46">
        <v>0</v>
      </c>
      <c r="I96" s="44">
        <v>0</v>
      </c>
      <c r="J96" s="48"/>
      <c r="K96" s="21"/>
      <c r="L9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6" s="10">
        <f>racers8[[#This Row],[Tour de Bowness - Hill Climb (B)]]+racers8[[#This Row],[CABC ITT Provincial Championships (A)]]</f>
        <v>0</v>
      </c>
      <c r="N96" s="11">
        <f>SUM(racers8[[#This Row],[Tour de Bowness - Omnium (B)]]+racers8[[#This Row],[RMCC - Omnium (B)]])</f>
        <v>0</v>
      </c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</row>
    <row r="97" spans="1:33" ht="15.75" thickBot="1" x14ac:dyDescent="0.3">
      <c r="A97" s="20"/>
      <c r="B97" s="26" t="s">
        <v>101</v>
      </c>
      <c r="C97" s="26" t="s">
        <v>102</v>
      </c>
      <c r="D97" s="45" t="s">
        <v>91</v>
      </c>
      <c r="E97" s="20">
        <f t="shared" si="8"/>
        <v>0</v>
      </c>
      <c r="F97" s="46">
        <f t="shared" si="6"/>
        <v>0</v>
      </c>
      <c r="G97" s="44">
        <f t="shared" si="7"/>
        <v>0</v>
      </c>
      <c r="H97" s="46">
        <v>0</v>
      </c>
      <c r="I97" s="44">
        <v>0</v>
      </c>
      <c r="J97" s="48"/>
      <c r="K97" s="21"/>
      <c r="L9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7" s="10">
        <f>racers8[[#This Row],[Tour de Bowness - Hill Climb (B)]]+racers8[[#This Row],[CABC ITT Provincial Championships (A)]]</f>
        <v>0</v>
      </c>
      <c r="N97" s="11">
        <f>SUM(racers8[[#This Row],[Tour de Bowness - Omnium (B)]]+racers8[[#This Row],[RMCC - Omnium (B)]])</f>
        <v>0</v>
      </c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</row>
    <row r="98" spans="1:33" ht="15.75" thickBot="1" x14ac:dyDescent="0.3">
      <c r="A98" s="47"/>
      <c r="B98" s="19" t="s">
        <v>245</v>
      </c>
      <c r="C98" s="19" t="s">
        <v>246</v>
      </c>
      <c r="D98" s="42" t="s">
        <v>247</v>
      </c>
      <c r="E98" s="20">
        <f t="shared" si="8"/>
        <v>0</v>
      </c>
      <c r="F98" s="46">
        <f t="shared" ref="F98:F104" si="9">SUM(G98,H98,J98,L98)</f>
        <v>0</v>
      </c>
      <c r="G98" s="44">
        <f t="shared" ref="G98:G104" si="10">+IF(SUM(I98,K98,M98)&gt;20,20,SUM(I98,K98,M98))</f>
        <v>0</v>
      </c>
      <c r="H98" s="46">
        <v>0</v>
      </c>
      <c r="I98" s="44">
        <v>0</v>
      </c>
      <c r="J98" s="48"/>
      <c r="K98" s="21"/>
      <c r="L9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8" s="10">
        <f>racers8[[#This Row],[Tour de Bowness - Hill Climb (B)]]+racers8[[#This Row],[CABC ITT Provincial Championships (A)]]</f>
        <v>0</v>
      </c>
      <c r="N98" s="11">
        <f>SUM(racers8[[#This Row],[Tour de Bowness - Omnium (B)]]+racers8[[#This Row],[RMCC - Omnium (B)]])</f>
        <v>0</v>
      </c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</row>
    <row r="99" spans="1:33" ht="15.75" thickBot="1" x14ac:dyDescent="0.3">
      <c r="A99" s="20"/>
      <c r="B99" s="19" t="s">
        <v>272</v>
      </c>
      <c r="C99" s="19" t="s">
        <v>273</v>
      </c>
      <c r="D99" s="42" t="s">
        <v>202</v>
      </c>
      <c r="E99" s="20">
        <f t="shared" si="8"/>
        <v>0</v>
      </c>
      <c r="F99" s="46">
        <f t="shared" si="9"/>
        <v>0</v>
      </c>
      <c r="G99" s="44">
        <f t="shared" si="10"/>
        <v>0</v>
      </c>
      <c r="H99" s="46">
        <v>0</v>
      </c>
      <c r="I99" s="44">
        <v>0</v>
      </c>
      <c r="J99" s="48"/>
      <c r="K99" s="21"/>
      <c r="L9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9" s="10">
        <f>racers8[[#This Row],[Tour de Bowness - Hill Climb (B)]]+racers8[[#This Row],[CABC ITT Provincial Championships (A)]]</f>
        <v>0</v>
      </c>
      <c r="N99" s="11">
        <f>SUM(racers8[[#This Row],[Tour de Bowness - Omnium (B)]]+racers8[[#This Row],[RMCC - Omnium (B)]])</f>
        <v>0</v>
      </c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</row>
    <row r="100" spans="1:33" ht="15.75" thickBot="1" x14ac:dyDescent="0.3">
      <c r="A100" s="20"/>
      <c r="B100" s="26" t="s">
        <v>288</v>
      </c>
      <c r="C100" s="26" t="s">
        <v>84</v>
      </c>
      <c r="D100" s="45" t="s">
        <v>91</v>
      </c>
      <c r="E100" s="20">
        <f t="shared" si="8"/>
        <v>0</v>
      </c>
      <c r="F100" s="46">
        <f t="shared" si="9"/>
        <v>0</v>
      </c>
      <c r="G100" s="44">
        <f t="shared" si="10"/>
        <v>0</v>
      </c>
      <c r="H100" s="46">
        <v>0</v>
      </c>
      <c r="I100" s="44">
        <v>0</v>
      </c>
      <c r="J100" s="48"/>
      <c r="K100" s="21"/>
      <c r="L10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0" s="10">
        <f>racers8[[#This Row],[Tour de Bowness - Hill Climb (B)]]+racers8[[#This Row],[CABC ITT Provincial Championships (A)]]</f>
        <v>0</v>
      </c>
      <c r="N100" s="11">
        <f>SUM(racers8[[#This Row],[Tour de Bowness - Omnium (B)]]+racers8[[#This Row],[RMCC - Omnium (B)]])</f>
        <v>0</v>
      </c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</row>
    <row r="101" spans="1:33" ht="15.75" thickBot="1" x14ac:dyDescent="0.3">
      <c r="A101" s="20"/>
      <c r="B101" s="8" t="s">
        <v>301</v>
      </c>
      <c r="C101" s="8" t="s">
        <v>302</v>
      </c>
      <c r="D101" s="41" t="s">
        <v>91</v>
      </c>
      <c r="E101" s="20">
        <f t="shared" si="8"/>
        <v>0</v>
      </c>
      <c r="F101" s="46">
        <f t="shared" si="9"/>
        <v>0</v>
      </c>
      <c r="G101" s="44">
        <f t="shared" si="10"/>
        <v>0</v>
      </c>
      <c r="H101" s="46">
        <v>0</v>
      </c>
      <c r="I101" s="44">
        <v>0</v>
      </c>
      <c r="J101" s="48"/>
      <c r="K101" s="21"/>
      <c r="L10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1" s="10">
        <f>racers8[[#This Row],[Tour de Bowness - Hill Climb (B)]]+racers8[[#This Row],[CABC ITT Provincial Championships (A)]]</f>
        <v>0</v>
      </c>
      <c r="N101" s="11">
        <f>SUM(racers8[[#This Row],[Tour de Bowness - Omnium (B)]]+racers8[[#This Row],[RMCC - Omnium (B)]])</f>
        <v>0</v>
      </c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</row>
    <row r="102" spans="1:33" ht="15.75" thickBot="1" x14ac:dyDescent="0.3">
      <c r="A102" s="20"/>
      <c r="B102" s="26" t="s">
        <v>277</v>
      </c>
      <c r="C102" s="26" t="s">
        <v>278</v>
      </c>
      <c r="D102" s="45" t="s">
        <v>27</v>
      </c>
      <c r="E102" s="20">
        <f t="shared" si="8"/>
        <v>0</v>
      </c>
      <c r="F102" s="46">
        <f t="shared" si="9"/>
        <v>0</v>
      </c>
      <c r="G102" s="44">
        <f t="shared" si="10"/>
        <v>0</v>
      </c>
      <c r="H102" s="46">
        <v>0</v>
      </c>
      <c r="I102" s="44">
        <v>0</v>
      </c>
      <c r="J102" s="48"/>
      <c r="K102" s="21"/>
      <c r="L10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2" s="10">
        <f>racers8[[#This Row],[Tour de Bowness - Hill Climb (B)]]+racers8[[#This Row],[CABC ITT Provincial Championships (A)]]</f>
        <v>0</v>
      </c>
      <c r="N102" s="11">
        <f>SUM(racers8[[#This Row],[Tour de Bowness - Omnium (B)]]+racers8[[#This Row],[RMCC - Omnium (B)]])</f>
        <v>0</v>
      </c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</row>
    <row r="103" spans="1:33" ht="15.75" thickBot="1" x14ac:dyDescent="0.3">
      <c r="A103" s="20"/>
      <c r="B103" s="19"/>
      <c r="C103" s="19"/>
      <c r="D103" s="42"/>
      <c r="E103" s="20">
        <f t="shared" si="8"/>
        <v>0</v>
      </c>
      <c r="F103" s="46">
        <f t="shared" si="9"/>
        <v>0</v>
      </c>
      <c r="G103" s="44">
        <f t="shared" si="10"/>
        <v>0</v>
      </c>
      <c r="H103" s="46"/>
      <c r="I103" s="46"/>
      <c r="J103" s="48"/>
      <c r="K103" s="21"/>
      <c r="L10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3" s="10">
        <f>racers8[[#This Row],[Tour de Bowness - Hill Climb (B)]]+racers8[[#This Row],[CABC ITT Provincial Championships (A)]]</f>
        <v>0</v>
      </c>
      <c r="N103" s="11">
        <f>SUM(racers8[[#This Row],[Tour de Bowness - Omnium (B)]]+racers8[[#This Row],[RMCC - Omnium (B)]])</f>
        <v>0</v>
      </c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</row>
    <row r="104" spans="1:33" ht="15.75" thickBot="1" x14ac:dyDescent="0.3">
      <c r="A104" s="20"/>
      <c r="B104" s="19"/>
      <c r="C104" s="19"/>
      <c r="D104" s="42"/>
      <c r="E104" s="20">
        <f t="shared" si="8"/>
        <v>0</v>
      </c>
      <c r="F104" s="46">
        <f t="shared" si="9"/>
        <v>0</v>
      </c>
      <c r="G104" s="44">
        <f t="shared" si="10"/>
        <v>0</v>
      </c>
      <c r="H104" s="46"/>
      <c r="I104" s="46"/>
      <c r="J104" s="48"/>
      <c r="K104" s="21"/>
      <c r="L10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4" s="10">
        <f>racers8[[#This Row],[Tour de Bowness - Hill Climb (B)]]+racers8[[#This Row],[CABC ITT Provincial Championships (A)]]</f>
        <v>0</v>
      </c>
      <c r="N104" s="11">
        <f>SUM(racers8[[#This Row],[Tour de Bowness - Omnium (B)]]+racers8[[#This Row],[RMCC - Omnium (B)]])</f>
        <v>0</v>
      </c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</row>
  </sheetData>
  <phoneticPr fontId="18" type="noConversion"/>
  <conditionalFormatting sqref="F1:G1 F2:I75">
    <cfRule type="expression" dxfId="2" priority="2">
      <formula>"AND([@Cat]=""3M"",[@[Total Upgrade Points]]=50)"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3762D5-57C9-4EA5-B742-96F5471BEEEB}">
          <x14:formula1>
            <xm:f>Teams!$A:$A</xm:f>
          </x14:formula1>
          <xm:sqref>D103:D1048576 D1:D101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49972-5CC3-47EB-9899-63EC1482DBBD}">
  <dimension ref="A1:AL131"/>
  <sheetViews>
    <sheetView zoomScaleNormal="100" workbookViewId="0">
      <pane ySplit="1" topLeftCell="A2" activePane="bottomLeft" state="frozen"/>
      <selection pane="bottomLeft" activeCell="G5" sqref="G5"/>
    </sheetView>
  </sheetViews>
  <sheetFormatPr defaultRowHeight="15" x14ac:dyDescent="0.25"/>
  <cols>
    <col min="1" max="1" width="7.42578125" customWidth="1"/>
    <col min="2" max="2" width="15.140625" customWidth="1"/>
    <col min="3" max="3" width="12" bestFit="1" customWidth="1"/>
    <col min="4" max="4" width="10.42578125" customWidth="1"/>
    <col min="5" max="7" width="6" customWidth="1"/>
    <col min="8" max="8" width="4" customWidth="1"/>
    <col min="9" max="10" width="6" customWidth="1"/>
    <col min="11" max="12" width="2.7109375" customWidth="1"/>
    <col min="13" max="13" width="5.5703125" customWidth="1"/>
    <col min="14" max="14" width="5.85546875" customWidth="1"/>
    <col min="15" max="15" width="5.28515625" customWidth="1"/>
    <col min="16" max="18" width="3.85546875" customWidth="1"/>
    <col min="19" max="21" width="3.7109375" customWidth="1"/>
    <col min="22" max="22" width="3.28515625" hidden="1" customWidth="1"/>
    <col min="23" max="23" width="4" bestFit="1" customWidth="1"/>
    <col min="24" max="24" width="3.42578125" customWidth="1"/>
    <col min="25" max="27" width="4" bestFit="1" customWidth="1"/>
    <col min="28" max="29" width="4" customWidth="1"/>
    <col min="30" max="34" width="4" bestFit="1" customWidth="1"/>
    <col min="35" max="35" width="3.5703125" customWidth="1"/>
  </cols>
  <sheetData>
    <row r="1" spans="1:38" ht="165.75" customHeight="1" thickBot="1" x14ac:dyDescent="0.3">
      <c r="A1" s="1" t="s">
        <v>0</v>
      </c>
      <c r="B1" s="2" t="s">
        <v>1</v>
      </c>
      <c r="C1" s="2" t="s">
        <v>2</v>
      </c>
      <c r="D1" s="50" t="s">
        <v>3</v>
      </c>
      <c r="E1" s="51" t="s">
        <v>867</v>
      </c>
      <c r="F1" s="52" t="s">
        <v>212</v>
      </c>
      <c r="G1" s="52" t="s">
        <v>213</v>
      </c>
      <c r="H1" s="53" t="s">
        <v>879</v>
      </c>
      <c r="I1" s="54" t="s">
        <v>875</v>
      </c>
      <c r="J1" s="55" t="s">
        <v>5</v>
      </c>
      <c r="K1" s="56" t="s">
        <v>876</v>
      </c>
      <c r="L1" s="56" t="s">
        <v>877</v>
      </c>
      <c r="M1" s="3" t="s">
        <v>4</v>
      </c>
      <c r="N1" s="4" t="s">
        <v>882</v>
      </c>
      <c r="O1" s="4" t="s">
        <v>883</v>
      </c>
      <c r="P1" s="4" t="s">
        <v>7</v>
      </c>
      <c r="Q1" s="5" t="s">
        <v>10</v>
      </c>
      <c r="R1" s="79" t="s">
        <v>8</v>
      </c>
      <c r="S1" s="5" t="s">
        <v>9</v>
      </c>
      <c r="T1" s="5" t="s">
        <v>705</v>
      </c>
      <c r="U1" s="5" t="s">
        <v>871</v>
      </c>
      <c r="V1" s="5" t="s">
        <v>11</v>
      </c>
      <c r="W1" s="79" t="s">
        <v>873</v>
      </c>
      <c r="X1" s="79" t="s">
        <v>872</v>
      </c>
      <c r="Y1" s="122" t="s">
        <v>840</v>
      </c>
      <c r="Z1" s="5" t="s">
        <v>12</v>
      </c>
      <c r="AA1" s="5" t="s">
        <v>881</v>
      </c>
      <c r="AB1" s="6" t="s">
        <v>874</v>
      </c>
      <c r="AC1" s="6" t="s">
        <v>13</v>
      </c>
      <c r="AD1" s="5" t="s">
        <v>14</v>
      </c>
      <c r="AE1" s="5" t="s">
        <v>706</v>
      </c>
      <c r="AF1" s="5" t="s">
        <v>707</v>
      </c>
      <c r="AG1" s="5" t="s">
        <v>708</v>
      </c>
      <c r="AH1" s="7" t="s">
        <v>15</v>
      </c>
    </row>
    <row r="2" spans="1:38" ht="15.75" thickBot="1" x14ac:dyDescent="0.3">
      <c r="A2" s="14"/>
      <c r="B2" s="26" t="s">
        <v>942</v>
      </c>
      <c r="C2" s="26" t="s">
        <v>941</v>
      </c>
      <c r="D2" s="26" t="s">
        <v>21</v>
      </c>
      <c r="E2" s="20">
        <f t="shared" ref="E2:E33" si="0">SUM(M2,N2,O2)</f>
        <v>20</v>
      </c>
      <c r="F2" s="46">
        <f t="shared" ref="F2:F33" si="1">SUM(G2,H2,I2,K2,M2)</f>
        <v>20</v>
      </c>
      <c r="G2" s="44">
        <f t="shared" ref="G2:G33" si="2">+IF(SUM(J2,L2,N2)&gt;20,20,SUM(J2,L2,N2))</f>
        <v>0</v>
      </c>
      <c r="H2" s="58"/>
      <c r="I2" s="46"/>
      <c r="J2" s="46"/>
      <c r="K2" s="21"/>
      <c r="L2" s="21"/>
      <c r="M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20</v>
      </c>
      <c r="N2" s="22">
        <f>racers7[[#This Row],[Tour de Bowness - Hill Climb (B)]]+racers7[[#This Row],[CABC ITT Provincial Championships (A)]]+racers7[[#This Row],[Stampede ITT (b)]]</f>
        <v>0</v>
      </c>
      <c r="O2" s="23">
        <f>racers7[[#This Row],[RMCC - Omnium (B)]]+racers7[[#This Row],[Tour de Bowness - Omnium (B)]]</f>
        <v>0</v>
      </c>
      <c r="P2" s="25">
        <v>20</v>
      </c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J2" t="s">
        <v>696</v>
      </c>
      <c r="AK2" t="s">
        <v>697</v>
      </c>
      <c r="AL2" t="s">
        <v>698</v>
      </c>
    </row>
    <row r="3" spans="1:38" ht="15.75" thickBot="1" x14ac:dyDescent="0.3">
      <c r="A3" s="14"/>
      <c r="B3" s="26" t="s">
        <v>829</v>
      </c>
      <c r="C3" s="26" t="s">
        <v>830</v>
      </c>
      <c r="D3" s="26" t="s">
        <v>756</v>
      </c>
      <c r="E3" s="20">
        <f t="shared" si="0"/>
        <v>15</v>
      </c>
      <c r="F3" s="46">
        <f t="shared" si="1"/>
        <v>31</v>
      </c>
      <c r="G3" s="44">
        <f t="shared" si="2"/>
        <v>0</v>
      </c>
      <c r="H3" s="58"/>
      <c r="I3" s="46">
        <v>16</v>
      </c>
      <c r="J3" s="44">
        <v>0</v>
      </c>
      <c r="K3" s="21"/>
      <c r="L3" s="21"/>
      <c r="M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15</v>
      </c>
      <c r="N3" s="22">
        <f>racers7[[#This Row],[Tour de Bowness - Hill Climb (B)]]+racers7[[#This Row],[CABC ITT Provincial Championships (A)]]+racers7[[#This Row],[Stampede ITT (b)]]</f>
        <v>0</v>
      </c>
      <c r="O3" s="23">
        <f>racers7[[#This Row],[RMCC - Omnium (B)]]+racers7[[#This Row],[Tour de Bowness - Omnium (B)]]</f>
        <v>0</v>
      </c>
      <c r="P3" s="25">
        <v>15</v>
      </c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J3">
        <v>1</v>
      </c>
      <c r="AK3">
        <v>25</v>
      </c>
      <c r="AL3">
        <v>20</v>
      </c>
    </row>
    <row r="4" spans="1:38" ht="15.75" thickBot="1" x14ac:dyDescent="0.3">
      <c r="A4" s="14"/>
      <c r="B4" s="26" t="s">
        <v>943</v>
      </c>
      <c r="C4" s="26" t="s">
        <v>944</v>
      </c>
      <c r="D4" s="26" t="s">
        <v>909</v>
      </c>
      <c r="E4" s="20">
        <f t="shared" si="0"/>
        <v>12</v>
      </c>
      <c r="F4" s="46">
        <f t="shared" si="1"/>
        <v>12</v>
      </c>
      <c r="G4" s="44">
        <f t="shared" si="2"/>
        <v>0</v>
      </c>
      <c r="H4" s="58"/>
      <c r="I4" s="46"/>
      <c r="J4" s="46"/>
      <c r="K4" s="21"/>
      <c r="L4" s="21"/>
      <c r="M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12</v>
      </c>
      <c r="N4" s="22">
        <f>racers7[[#This Row],[Tour de Bowness - Hill Climb (B)]]+racers7[[#This Row],[CABC ITT Provincial Championships (A)]]+racers7[[#This Row],[Stampede ITT (b)]]</f>
        <v>0</v>
      </c>
      <c r="O4" s="23">
        <f>racers7[[#This Row],[RMCC - Omnium (B)]]+racers7[[#This Row],[Tour de Bowness - Omnium (B)]]</f>
        <v>0</v>
      </c>
      <c r="P4" s="25">
        <v>12</v>
      </c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J4">
        <v>2</v>
      </c>
      <c r="AK4">
        <v>20</v>
      </c>
      <c r="AL4">
        <v>15</v>
      </c>
    </row>
    <row r="5" spans="1:38" ht="15.75" thickBot="1" x14ac:dyDescent="0.3">
      <c r="A5" s="14"/>
      <c r="B5" s="26" t="s">
        <v>729</v>
      </c>
      <c r="C5" s="26" t="s">
        <v>945</v>
      </c>
      <c r="D5" s="26" t="s">
        <v>933</v>
      </c>
      <c r="E5" s="20">
        <f t="shared" si="0"/>
        <v>10</v>
      </c>
      <c r="F5" s="46">
        <f t="shared" si="1"/>
        <v>10</v>
      </c>
      <c r="G5" s="44">
        <f t="shared" si="2"/>
        <v>0</v>
      </c>
      <c r="H5" s="58"/>
      <c r="I5" s="46"/>
      <c r="J5" s="46"/>
      <c r="K5" s="21"/>
      <c r="L5" s="21"/>
      <c r="M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10</v>
      </c>
      <c r="N5" s="22">
        <f>racers7[[#This Row],[Tour de Bowness - Hill Climb (B)]]+racers7[[#This Row],[CABC ITT Provincial Championships (A)]]+racers7[[#This Row],[Stampede ITT (b)]]</f>
        <v>0</v>
      </c>
      <c r="O5" s="23">
        <f>racers7[[#This Row],[RMCC - Omnium (B)]]+racers7[[#This Row],[Tour de Bowness - Omnium (B)]]</f>
        <v>0</v>
      </c>
      <c r="P5" s="25">
        <v>10</v>
      </c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J5">
        <v>3</v>
      </c>
      <c r="AK5">
        <v>15</v>
      </c>
      <c r="AL5">
        <v>12</v>
      </c>
    </row>
    <row r="6" spans="1:38" ht="15.75" thickBot="1" x14ac:dyDescent="0.3">
      <c r="A6" s="14"/>
      <c r="B6" s="19" t="s">
        <v>709</v>
      </c>
      <c r="C6" s="19" t="s">
        <v>348</v>
      </c>
      <c r="D6" s="19" t="s">
        <v>710</v>
      </c>
      <c r="E6" s="20">
        <f t="shared" si="0"/>
        <v>8</v>
      </c>
      <c r="F6" s="46">
        <f t="shared" si="1"/>
        <v>14</v>
      </c>
      <c r="G6" s="44">
        <f t="shared" si="2"/>
        <v>0</v>
      </c>
      <c r="H6" s="58"/>
      <c r="I6" s="46">
        <v>6</v>
      </c>
      <c r="J6" s="44">
        <v>0</v>
      </c>
      <c r="K6" s="21"/>
      <c r="L6" s="21"/>
      <c r="M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8</v>
      </c>
      <c r="N6" s="22">
        <f>racers7[[#This Row],[Tour de Bowness - Hill Climb (B)]]+racers7[[#This Row],[CABC ITT Provincial Championships (A)]]+racers7[[#This Row],[Stampede ITT (b)]]</f>
        <v>0</v>
      </c>
      <c r="O6" s="23">
        <f>racers7[[#This Row],[RMCC - Omnium (B)]]+racers7[[#This Row],[Tour de Bowness - Omnium (B)]]</f>
        <v>0</v>
      </c>
      <c r="P6" s="25">
        <v>8</v>
      </c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J6">
        <v>4</v>
      </c>
      <c r="AK6">
        <v>12</v>
      </c>
      <c r="AL6">
        <v>10</v>
      </c>
    </row>
    <row r="7" spans="1:38" ht="15.75" thickBot="1" x14ac:dyDescent="0.3">
      <c r="A7" s="14"/>
      <c r="B7" s="26" t="s">
        <v>746</v>
      </c>
      <c r="C7" s="26" t="s">
        <v>128</v>
      </c>
      <c r="D7" s="26" t="s">
        <v>217</v>
      </c>
      <c r="E7" s="20">
        <f t="shared" si="0"/>
        <v>6</v>
      </c>
      <c r="F7" s="46">
        <f t="shared" si="1"/>
        <v>31</v>
      </c>
      <c r="G7" s="44">
        <f t="shared" si="2"/>
        <v>0</v>
      </c>
      <c r="H7" s="58"/>
      <c r="I7" s="46">
        <v>25</v>
      </c>
      <c r="J7" s="44">
        <v>0</v>
      </c>
      <c r="K7" s="21"/>
      <c r="L7" s="21"/>
      <c r="M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6</v>
      </c>
      <c r="N7" s="22">
        <f>racers7[[#This Row],[Tour de Bowness - Hill Climb (B)]]+racers7[[#This Row],[CABC ITT Provincial Championships (A)]]+racers7[[#This Row],[Stampede ITT (b)]]</f>
        <v>0</v>
      </c>
      <c r="O7" s="23">
        <f>racers7[[#This Row],[RMCC - Omnium (B)]]+racers7[[#This Row],[Tour de Bowness - Omnium (B)]]</f>
        <v>0</v>
      </c>
      <c r="P7" s="25">
        <v>6</v>
      </c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J7">
        <v>5</v>
      </c>
      <c r="AK7">
        <v>10</v>
      </c>
      <c r="AL7">
        <v>8</v>
      </c>
    </row>
    <row r="8" spans="1:38" ht="15.75" thickBot="1" x14ac:dyDescent="0.3">
      <c r="A8" s="14"/>
      <c r="B8" s="26" t="s">
        <v>468</v>
      </c>
      <c r="C8" s="26" t="s">
        <v>37</v>
      </c>
      <c r="D8" s="26" t="s">
        <v>55</v>
      </c>
      <c r="E8" s="20">
        <f t="shared" si="0"/>
        <v>4</v>
      </c>
      <c r="F8" s="46">
        <f t="shared" si="1"/>
        <v>43</v>
      </c>
      <c r="G8" s="44">
        <f t="shared" si="2"/>
        <v>15</v>
      </c>
      <c r="H8" s="58"/>
      <c r="I8" s="46">
        <v>24</v>
      </c>
      <c r="J8" s="44">
        <v>15</v>
      </c>
      <c r="K8" s="21"/>
      <c r="L8" s="21"/>
      <c r="M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4</v>
      </c>
      <c r="N8" s="22">
        <f>racers7[[#This Row],[Tour de Bowness - Hill Climb (B)]]+racers7[[#This Row],[CABC ITT Provincial Championships (A)]]+racers7[[#This Row],[Stampede ITT (b)]]</f>
        <v>0</v>
      </c>
      <c r="O8" s="23">
        <f>racers7[[#This Row],[RMCC - Omnium (B)]]+racers7[[#This Row],[Tour de Bowness - Omnium (B)]]</f>
        <v>0</v>
      </c>
      <c r="P8" s="25">
        <v>4</v>
      </c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J8">
        <v>6</v>
      </c>
      <c r="AK8">
        <v>8</v>
      </c>
      <c r="AL8">
        <v>6</v>
      </c>
    </row>
    <row r="9" spans="1:38" ht="15.75" thickBot="1" x14ac:dyDescent="0.3">
      <c r="A9" s="14"/>
      <c r="B9" s="26" t="s">
        <v>946</v>
      </c>
      <c r="C9" s="26" t="s">
        <v>407</v>
      </c>
      <c r="D9" s="26" t="s">
        <v>940</v>
      </c>
      <c r="E9" s="20">
        <f t="shared" si="0"/>
        <v>2</v>
      </c>
      <c r="F9" s="46">
        <f t="shared" si="1"/>
        <v>7</v>
      </c>
      <c r="G9" s="44">
        <f t="shared" si="2"/>
        <v>0</v>
      </c>
      <c r="H9" s="58">
        <v>5</v>
      </c>
      <c r="I9" s="46"/>
      <c r="J9" s="46"/>
      <c r="K9" s="21"/>
      <c r="L9" s="21"/>
      <c r="M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2</v>
      </c>
      <c r="N9" s="22">
        <f>racers7[[#This Row],[Tour de Bowness - Hill Climb (B)]]+racers7[[#This Row],[CABC ITT Provincial Championships (A)]]+racers7[[#This Row],[Stampede ITT (b)]]</f>
        <v>0</v>
      </c>
      <c r="O9" s="23">
        <f>racers7[[#This Row],[RMCC - Omnium (B)]]+racers7[[#This Row],[Tour de Bowness - Omnium (B)]]</f>
        <v>0</v>
      </c>
      <c r="P9" s="25">
        <v>2</v>
      </c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J9">
        <v>7</v>
      </c>
      <c r="AK9">
        <v>6</v>
      </c>
      <c r="AL9">
        <v>4</v>
      </c>
    </row>
    <row r="10" spans="1:38" ht="15.75" thickBot="1" x14ac:dyDescent="0.3">
      <c r="A10" s="14"/>
      <c r="B10" s="26" t="s">
        <v>797</v>
      </c>
      <c r="C10" s="26" t="s">
        <v>798</v>
      </c>
      <c r="D10" s="26"/>
      <c r="E10" s="20">
        <f t="shared" si="0"/>
        <v>0</v>
      </c>
      <c r="F10" s="46">
        <f t="shared" si="1"/>
        <v>43</v>
      </c>
      <c r="G10" s="121">
        <f t="shared" si="2"/>
        <v>20</v>
      </c>
      <c r="H10" s="58"/>
      <c r="I10" s="46">
        <v>23</v>
      </c>
      <c r="J10" s="46">
        <v>20</v>
      </c>
      <c r="K10" s="21"/>
      <c r="L10" s="21"/>
      <c r="M1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" s="22">
        <f>racers7[[#This Row],[Tour de Bowness - Hill Climb (B)]]+racers7[[#This Row],[CABC ITT Provincial Championships (A)]]+racers7[[#This Row],[Stampede ITT (b)]]</f>
        <v>0</v>
      </c>
      <c r="O10" s="23">
        <f>racers7[[#This Row],[RMCC - Omnium (B)]]+racers7[[#This Row],[Tour de Bowness - Omnium (B)]]</f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J10">
        <v>8</v>
      </c>
      <c r="AK10">
        <v>4</v>
      </c>
      <c r="AL10">
        <v>2</v>
      </c>
    </row>
    <row r="11" spans="1:38" ht="15.75" thickBot="1" x14ac:dyDescent="0.3">
      <c r="A11" s="14"/>
      <c r="B11" s="26" t="s">
        <v>750</v>
      </c>
      <c r="C11" s="26" t="s">
        <v>380</v>
      </c>
      <c r="D11" s="26" t="s">
        <v>767</v>
      </c>
      <c r="E11" s="20">
        <f t="shared" si="0"/>
        <v>0</v>
      </c>
      <c r="F11" s="43">
        <f t="shared" si="1"/>
        <v>41</v>
      </c>
      <c r="G11" s="44">
        <f t="shared" si="2"/>
        <v>0</v>
      </c>
      <c r="H11" s="58"/>
      <c r="I11" s="43">
        <v>41</v>
      </c>
      <c r="J11" s="46">
        <v>0</v>
      </c>
      <c r="K11" s="21"/>
      <c r="L11" s="21"/>
      <c r="M1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" s="22">
        <f>racers7[[#This Row],[Tour de Bowness - Hill Climb (B)]]+racers7[[#This Row],[CABC ITT Provincial Championships (A)]]+racers7[[#This Row],[Stampede ITT (b)]]</f>
        <v>0</v>
      </c>
      <c r="O11" s="23">
        <f>racers7[[#This Row],[RMCC - Omnium (B)]]+racers7[[#This Row],[Tour de Bowness - Omnium (B)]]</f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J11">
        <v>9</v>
      </c>
      <c r="AK11">
        <v>2</v>
      </c>
      <c r="AL11" s="78"/>
    </row>
    <row r="12" spans="1:38" ht="15.75" thickBot="1" x14ac:dyDescent="0.3">
      <c r="A12" s="14"/>
      <c r="B12" s="15" t="s">
        <v>371</v>
      </c>
      <c r="C12" s="15" t="s">
        <v>165</v>
      </c>
      <c r="D12" s="15" t="s">
        <v>91</v>
      </c>
      <c r="E12" s="17">
        <f t="shared" si="0"/>
        <v>0</v>
      </c>
      <c r="F12" s="85">
        <f t="shared" si="1"/>
        <v>40</v>
      </c>
      <c r="G12" s="39">
        <f t="shared" si="2"/>
        <v>4</v>
      </c>
      <c r="H12" s="57"/>
      <c r="I12" s="38">
        <v>36</v>
      </c>
      <c r="J12" s="39">
        <v>4</v>
      </c>
      <c r="K12" s="9"/>
      <c r="L12" s="9"/>
      <c r="M1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" s="22">
        <f>racers7[[#This Row],[Tour de Bowness - Hill Climb (B)]]+racers7[[#This Row],[CABC ITT Provincial Championships (A)]]+racers7[[#This Row],[Stampede ITT (b)]]</f>
        <v>0</v>
      </c>
      <c r="O12" s="23">
        <f>racers7[[#This Row],[RMCC - Omnium (B)]]+racers7[[#This Row],[Tour de Bowness - Omnium (B)]]</f>
        <v>0</v>
      </c>
      <c r="P12" s="13"/>
      <c r="Q12" s="13"/>
      <c r="R12" s="13"/>
      <c r="S12" s="13"/>
      <c r="T12" s="13"/>
      <c r="U12" s="13"/>
      <c r="V12" s="13"/>
      <c r="W12" s="13"/>
      <c r="X12" s="13"/>
      <c r="Y12" s="25"/>
      <c r="Z12" s="13"/>
      <c r="AA12" s="13"/>
      <c r="AB12" s="13"/>
      <c r="AC12" s="13"/>
      <c r="AD12" s="13"/>
      <c r="AE12" s="13"/>
      <c r="AF12" s="13"/>
      <c r="AG12" s="13"/>
      <c r="AH12" s="13"/>
      <c r="AJ12">
        <v>10</v>
      </c>
      <c r="AK12">
        <v>1</v>
      </c>
    </row>
    <row r="13" spans="1:38" ht="15.75" thickBot="1" x14ac:dyDescent="0.3">
      <c r="A13" s="14"/>
      <c r="B13" s="15" t="s">
        <v>395</v>
      </c>
      <c r="C13" s="15" t="s">
        <v>396</v>
      </c>
      <c r="D13" s="15" t="s">
        <v>27</v>
      </c>
      <c r="E13" s="17">
        <f t="shared" si="0"/>
        <v>0</v>
      </c>
      <c r="F13" s="38">
        <f t="shared" si="1"/>
        <v>40</v>
      </c>
      <c r="G13" s="39">
        <f t="shared" si="2"/>
        <v>10</v>
      </c>
      <c r="H13" s="57"/>
      <c r="I13" s="38">
        <v>30</v>
      </c>
      <c r="J13" s="39">
        <v>10</v>
      </c>
      <c r="K13" s="9"/>
      <c r="L13" s="9"/>
      <c r="M1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" s="22">
        <f>racers7[[#This Row],[Tour de Bowness - Hill Climb (B)]]+racers7[[#This Row],[CABC ITT Provincial Championships (A)]]+racers7[[#This Row],[Stampede ITT (b)]]</f>
        <v>0</v>
      </c>
      <c r="O13" s="23">
        <f>racers7[[#This Row],[RMCC - Omnium (B)]]+racers7[[#This Row],[Tour de Bowness - Omnium (B)]]</f>
        <v>0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</row>
    <row r="14" spans="1:38" ht="15.75" thickBot="1" x14ac:dyDescent="0.3">
      <c r="A14" s="14"/>
      <c r="B14" s="15" t="s">
        <v>790</v>
      </c>
      <c r="C14" s="15" t="s">
        <v>791</v>
      </c>
      <c r="D14" s="15"/>
      <c r="E14" s="17">
        <f t="shared" si="0"/>
        <v>0</v>
      </c>
      <c r="F14" s="38">
        <f t="shared" si="1"/>
        <v>39</v>
      </c>
      <c r="G14" s="39">
        <f t="shared" si="2"/>
        <v>12</v>
      </c>
      <c r="H14" s="57">
        <v>5</v>
      </c>
      <c r="I14" s="38">
        <v>22</v>
      </c>
      <c r="J14" s="38">
        <v>12</v>
      </c>
      <c r="K14" s="9"/>
      <c r="L14" s="9"/>
      <c r="M1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4" s="22">
        <f>racers7[[#This Row],[Tour de Bowness - Hill Climb (B)]]+racers7[[#This Row],[CABC ITT Provincial Championships (A)]]+racers7[[#This Row],[Stampede ITT (b)]]</f>
        <v>0</v>
      </c>
      <c r="O14" s="23">
        <f>racers7[[#This Row],[RMCC - Omnium (B)]]+racers7[[#This Row],[Tour de Bowness - Omnium (B)]]</f>
        <v>0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</row>
    <row r="15" spans="1:38" ht="15.75" thickBot="1" x14ac:dyDescent="0.3">
      <c r="A15" s="14"/>
      <c r="B15" s="15" t="s">
        <v>799</v>
      </c>
      <c r="C15" s="15" t="s">
        <v>800</v>
      </c>
      <c r="D15" s="15" t="s">
        <v>33</v>
      </c>
      <c r="E15" s="17">
        <f t="shared" si="0"/>
        <v>0</v>
      </c>
      <c r="F15" s="38">
        <f t="shared" si="1"/>
        <v>35</v>
      </c>
      <c r="G15" s="39">
        <f t="shared" si="2"/>
        <v>15</v>
      </c>
      <c r="H15" s="57"/>
      <c r="I15" s="38">
        <v>20</v>
      </c>
      <c r="J15" s="38">
        <v>15</v>
      </c>
      <c r="K15" s="9"/>
      <c r="L15" s="9"/>
      <c r="M1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5" s="22">
        <f>racers7[[#This Row],[Tour de Bowness - Hill Climb (B)]]+racers7[[#This Row],[CABC ITT Provincial Championships (A)]]+racers7[[#This Row],[Stampede ITT (b)]]</f>
        <v>0</v>
      </c>
      <c r="O15" s="23">
        <f>racers7[[#This Row],[RMCC - Omnium (B)]]+racers7[[#This Row],[Tour de Bowness - Omnium (B)]]</f>
        <v>0</v>
      </c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</row>
    <row r="16" spans="1:38" ht="15.75" thickBot="1" x14ac:dyDescent="0.3">
      <c r="A16" s="14"/>
      <c r="B16" s="26" t="s">
        <v>737</v>
      </c>
      <c r="C16" s="26" t="s">
        <v>165</v>
      </c>
      <c r="D16" s="26" t="s">
        <v>784</v>
      </c>
      <c r="E16" s="20">
        <f t="shared" si="0"/>
        <v>0</v>
      </c>
      <c r="F16" s="46">
        <f t="shared" si="1"/>
        <v>35</v>
      </c>
      <c r="G16" s="44">
        <f t="shared" si="2"/>
        <v>0</v>
      </c>
      <c r="H16" s="58"/>
      <c r="I16" s="46">
        <v>35</v>
      </c>
      <c r="J16" s="46">
        <v>0</v>
      </c>
      <c r="K16" s="21"/>
      <c r="L16" s="21"/>
      <c r="M1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6" s="22">
        <f>racers7[[#This Row],[Tour de Bowness - Hill Climb (B)]]+racers7[[#This Row],[CABC ITT Provincial Championships (A)]]+racers7[[#This Row],[Stampede ITT (b)]]</f>
        <v>0</v>
      </c>
      <c r="O16" s="23">
        <f>racers7[[#This Row],[RMCC - Omnium (B)]]+racers7[[#This Row],[Tour de Bowness - Omnium (B)]]</f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</row>
    <row r="17" spans="1:34" ht="15.75" thickBot="1" x14ac:dyDescent="0.3">
      <c r="A17" s="14"/>
      <c r="B17" s="26" t="s">
        <v>364</v>
      </c>
      <c r="C17" s="26" t="s">
        <v>365</v>
      </c>
      <c r="D17" s="26" t="s">
        <v>58</v>
      </c>
      <c r="E17" s="20">
        <f t="shared" si="0"/>
        <v>0</v>
      </c>
      <c r="F17" s="84">
        <f t="shared" si="1"/>
        <v>32</v>
      </c>
      <c r="G17" s="44">
        <f t="shared" si="2"/>
        <v>0</v>
      </c>
      <c r="H17" s="58">
        <v>5</v>
      </c>
      <c r="I17" s="46">
        <v>27</v>
      </c>
      <c r="J17" s="44">
        <v>0</v>
      </c>
      <c r="K17" s="21"/>
      <c r="L17" s="21"/>
      <c r="M1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7" s="22">
        <f>racers7[[#This Row],[Tour de Bowness - Hill Climb (B)]]+racers7[[#This Row],[CABC ITT Provincial Championships (A)]]+racers7[[#This Row],[Stampede ITT (b)]]</f>
        <v>0</v>
      </c>
      <c r="O17" s="23">
        <f>racers7[[#This Row],[RMCC - Omnium (B)]]+racers7[[#This Row],[Tour de Bowness - Omnium (B)]]</f>
        <v>0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</row>
    <row r="18" spans="1:34" ht="15.75" thickBot="1" x14ac:dyDescent="0.3">
      <c r="A18" s="14"/>
      <c r="B18" s="26" t="s">
        <v>801</v>
      </c>
      <c r="C18" s="26" t="s">
        <v>187</v>
      </c>
      <c r="D18" s="26" t="s">
        <v>691</v>
      </c>
      <c r="E18" s="20">
        <f t="shared" si="0"/>
        <v>0</v>
      </c>
      <c r="F18" s="43">
        <f t="shared" si="1"/>
        <v>30</v>
      </c>
      <c r="G18" s="44">
        <f t="shared" si="2"/>
        <v>14</v>
      </c>
      <c r="H18" s="58"/>
      <c r="I18" s="43">
        <v>16</v>
      </c>
      <c r="J18" s="44">
        <v>14</v>
      </c>
      <c r="K18" s="21"/>
      <c r="L18" s="21"/>
      <c r="M1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8" s="22">
        <f>racers7[[#This Row],[Tour de Bowness - Hill Climb (B)]]+racers7[[#This Row],[CABC ITT Provincial Championships (A)]]+racers7[[#This Row],[Stampede ITT (b)]]</f>
        <v>0</v>
      </c>
      <c r="O18" s="23">
        <f>racers7[[#This Row],[RMCC - Omnium (B)]]+racers7[[#This Row],[Tour de Bowness - Omnium (B)]]</f>
        <v>0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</row>
    <row r="19" spans="1:34" ht="15.75" thickBot="1" x14ac:dyDescent="0.3">
      <c r="A19" s="14"/>
      <c r="B19" s="26" t="s">
        <v>358</v>
      </c>
      <c r="C19" s="26" t="s">
        <v>323</v>
      </c>
      <c r="D19" s="26" t="s">
        <v>33</v>
      </c>
      <c r="E19" s="20">
        <f t="shared" si="0"/>
        <v>0</v>
      </c>
      <c r="F19" s="84">
        <f t="shared" si="1"/>
        <v>30</v>
      </c>
      <c r="G19" s="44">
        <f t="shared" si="2"/>
        <v>0</v>
      </c>
      <c r="H19" s="58"/>
      <c r="I19" s="46">
        <v>30</v>
      </c>
      <c r="J19" s="44">
        <v>0</v>
      </c>
      <c r="K19" s="21"/>
      <c r="L19" s="21"/>
      <c r="M1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9" s="22">
        <f>racers7[[#This Row],[Tour de Bowness - Hill Climb (B)]]+racers7[[#This Row],[CABC ITT Provincial Championships (A)]]+racers7[[#This Row],[Stampede ITT (b)]]</f>
        <v>0</v>
      </c>
      <c r="O19" s="23">
        <f>racers7[[#This Row],[RMCC - Omnium (B)]]+racers7[[#This Row],[Tour de Bowness - Omnium (B)]]</f>
        <v>0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</row>
    <row r="20" spans="1:34" ht="15.75" thickBot="1" x14ac:dyDescent="0.3">
      <c r="A20" s="14"/>
      <c r="B20" s="15" t="s">
        <v>862</v>
      </c>
      <c r="C20" s="15" t="s">
        <v>60</v>
      </c>
      <c r="D20" s="15" t="s">
        <v>776</v>
      </c>
      <c r="E20" s="17">
        <f t="shared" si="0"/>
        <v>0</v>
      </c>
      <c r="F20" s="38">
        <f t="shared" si="1"/>
        <v>29</v>
      </c>
      <c r="G20" s="39">
        <f t="shared" si="2"/>
        <v>0</v>
      </c>
      <c r="H20" s="57"/>
      <c r="I20" s="38">
        <v>29</v>
      </c>
      <c r="J20" s="39">
        <v>0</v>
      </c>
      <c r="K20" s="9"/>
      <c r="L20" s="9"/>
      <c r="M2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20" s="22">
        <f>racers7[[#This Row],[Tour de Bowness - Hill Climb (B)]]+racers7[[#This Row],[CABC ITT Provincial Championships (A)]]+racers7[[#This Row],[Stampede ITT (b)]]</f>
        <v>0</v>
      </c>
      <c r="O20" s="23">
        <f>racers7[[#This Row],[RMCC - Omnium (B)]]+racers7[[#This Row],[Tour de Bowness - Omnium (B)]]</f>
        <v>0</v>
      </c>
      <c r="P20" s="13"/>
      <c r="Q20" s="13"/>
      <c r="R20" s="13"/>
      <c r="S20" s="13"/>
      <c r="T20" s="13"/>
      <c r="U20" s="13"/>
      <c r="V20" s="13"/>
      <c r="W20" s="13"/>
      <c r="X20" s="13"/>
      <c r="Y20" s="25"/>
      <c r="Z20" s="13"/>
      <c r="AA20" s="13"/>
      <c r="AB20" s="13"/>
      <c r="AC20" s="13"/>
      <c r="AD20" s="13"/>
      <c r="AE20" s="13"/>
      <c r="AF20" s="13"/>
      <c r="AG20" s="13"/>
      <c r="AH20" s="13"/>
    </row>
    <row r="21" spans="1:34" ht="15.75" thickBot="1" x14ac:dyDescent="0.3">
      <c r="A21" s="14"/>
      <c r="B21" s="8" t="s">
        <v>803</v>
      </c>
      <c r="C21" s="8" t="s">
        <v>351</v>
      </c>
      <c r="D21" s="8" t="s">
        <v>756</v>
      </c>
      <c r="E21" s="17">
        <f t="shared" si="0"/>
        <v>0</v>
      </c>
      <c r="F21" s="38">
        <f t="shared" si="1"/>
        <v>29</v>
      </c>
      <c r="G21" s="39">
        <f t="shared" si="2"/>
        <v>2</v>
      </c>
      <c r="H21" s="57">
        <v>5</v>
      </c>
      <c r="I21" s="38">
        <v>22</v>
      </c>
      <c r="J21" s="39">
        <v>2</v>
      </c>
      <c r="K21" s="9"/>
      <c r="L21" s="9"/>
      <c r="M2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21" s="22">
        <f>racers7[[#This Row],[Tour de Bowness - Hill Climb (B)]]+racers7[[#This Row],[CABC ITT Provincial Championships (A)]]+racers7[[#This Row],[Stampede ITT (b)]]</f>
        <v>0</v>
      </c>
      <c r="O21" s="23">
        <f>racers7[[#This Row],[RMCC - Omnium (B)]]+racers7[[#This Row],[Tour de Bowness - Omnium (B)]]</f>
        <v>0</v>
      </c>
      <c r="P21" s="13"/>
      <c r="Q21" s="13"/>
      <c r="R21" s="13"/>
      <c r="S21" s="13"/>
      <c r="T21" s="13"/>
      <c r="U21" s="13"/>
      <c r="V21" s="13"/>
      <c r="W21" s="13"/>
      <c r="X21" s="13"/>
      <c r="Y21" s="25"/>
      <c r="Z21" s="13"/>
      <c r="AA21" s="13"/>
      <c r="AB21" s="13"/>
      <c r="AC21" s="13"/>
      <c r="AD21" s="13"/>
      <c r="AE21" s="13"/>
      <c r="AF21" s="13"/>
      <c r="AG21" s="13"/>
      <c r="AH21" s="13"/>
    </row>
    <row r="22" spans="1:34" ht="15.75" thickBot="1" x14ac:dyDescent="0.3">
      <c r="A22" s="14"/>
      <c r="B22" s="26" t="s">
        <v>838</v>
      </c>
      <c r="C22" s="26" t="s">
        <v>839</v>
      </c>
      <c r="D22" s="26" t="s">
        <v>21</v>
      </c>
      <c r="E22" s="20">
        <f t="shared" si="0"/>
        <v>0</v>
      </c>
      <c r="F22" s="46">
        <f t="shared" si="1"/>
        <v>28</v>
      </c>
      <c r="G22" s="44">
        <f t="shared" si="2"/>
        <v>0</v>
      </c>
      <c r="H22" s="58"/>
      <c r="I22" s="46">
        <v>28</v>
      </c>
      <c r="J22" s="44">
        <v>0</v>
      </c>
      <c r="K22" s="21"/>
      <c r="L22" s="21"/>
      <c r="M2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22" s="22">
        <f>racers7[[#This Row],[Tour de Bowness - Hill Climb (B)]]+racers7[[#This Row],[CABC ITT Provincial Championships (A)]]+racers7[[#This Row],[Stampede ITT (b)]]</f>
        <v>0</v>
      </c>
      <c r="O22" s="23">
        <f>racers7[[#This Row],[RMCC - Omnium (B)]]+racers7[[#This Row],[Tour de Bowness - Omnium (B)]]</f>
        <v>0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</row>
    <row r="23" spans="1:34" ht="15.75" thickBot="1" x14ac:dyDescent="0.3">
      <c r="A23" s="14"/>
      <c r="B23" s="26" t="s">
        <v>393</v>
      </c>
      <c r="C23" s="26" t="s">
        <v>394</v>
      </c>
      <c r="D23" s="26" t="s">
        <v>21</v>
      </c>
      <c r="E23" s="20">
        <f t="shared" si="0"/>
        <v>0</v>
      </c>
      <c r="F23" s="46">
        <f t="shared" si="1"/>
        <v>27</v>
      </c>
      <c r="G23" s="44">
        <f t="shared" si="2"/>
        <v>0</v>
      </c>
      <c r="H23" s="58"/>
      <c r="I23" s="46">
        <v>27</v>
      </c>
      <c r="J23" s="44">
        <v>0</v>
      </c>
      <c r="K23" s="21"/>
      <c r="L23" s="21"/>
      <c r="M2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23" s="22">
        <f>racers7[[#This Row],[Tour de Bowness - Hill Climb (B)]]+racers7[[#This Row],[CABC ITT Provincial Championships (A)]]+racers7[[#This Row],[Stampede ITT (b)]]</f>
        <v>0</v>
      </c>
      <c r="O23" s="23">
        <f>racers7[[#This Row],[RMCC - Omnium (B)]]+racers7[[#This Row],[Tour de Bowness - Omnium (B)]]</f>
        <v>0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</row>
    <row r="24" spans="1:34" ht="15.75" thickBot="1" x14ac:dyDescent="0.3">
      <c r="A24" s="14"/>
      <c r="B24" s="26" t="s">
        <v>858</v>
      </c>
      <c r="C24" s="26" t="s">
        <v>159</v>
      </c>
      <c r="D24" s="26" t="s">
        <v>240</v>
      </c>
      <c r="E24" s="20">
        <f t="shared" si="0"/>
        <v>0</v>
      </c>
      <c r="F24" s="46">
        <f t="shared" si="1"/>
        <v>25</v>
      </c>
      <c r="G24" s="44">
        <f t="shared" si="2"/>
        <v>10</v>
      </c>
      <c r="H24" s="58">
        <v>5</v>
      </c>
      <c r="I24" s="46">
        <v>10</v>
      </c>
      <c r="J24" s="44">
        <v>10</v>
      </c>
      <c r="K24" s="21"/>
      <c r="L24" s="21"/>
      <c r="M2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24" s="22">
        <f>racers7[[#This Row],[Tour de Bowness - Hill Climb (B)]]+racers7[[#This Row],[CABC ITT Provincial Championships (A)]]+racers7[[#This Row],[Stampede ITT (b)]]</f>
        <v>0</v>
      </c>
      <c r="O24" s="23">
        <f>racers7[[#This Row],[RMCC - Omnium (B)]]+racers7[[#This Row],[Tour de Bowness - Omnium (B)]]</f>
        <v>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</row>
    <row r="25" spans="1:34" ht="15.75" thickBot="1" x14ac:dyDescent="0.3">
      <c r="A25" s="14"/>
      <c r="B25" s="26" t="s">
        <v>388</v>
      </c>
      <c r="C25" s="26" t="s">
        <v>273</v>
      </c>
      <c r="D25" s="26" t="s">
        <v>352</v>
      </c>
      <c r="E25" s="20">
        <f t="shared" si="0"/>
        <v>0</v>
      </c>
      <c r="F25" s="46">
        <f t="shared" si="1"/>
        <v>25</v>
      </c>
      <c r="G25" s="44">
        <f t="shared" si="2"/>
        <v>20</v>
      </c>
      <c r="H25" s="58">
        <v>5</v>
      </c>
      <c r="I25" s="46">
        <v>0</v>
      </c>
      <c r="J25" s="44">
        <v>20</v>
      </c>
      <c r="K25" s="21"/>
      <c r="L25" s="21"/>
      <c r="M2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25" s="22">
        <f>racers7[[#This Row],[Tour de Bowness - Hill Climb (B)]]+racers7[[#This Row],[CABC ITT Provincial Championships (A)]]+racers7[[#This Row],[Stampede ITT (b)]]</f>
        <v>0</v>
      </c>
      <c r="O25" s="23">
        <f>racers7[[#This Row],[RMCC - Omnium (B)]]+racers7[[#This Row],[Tour de Bowness - Omnium (B)]]</f>
        <v>0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</row>
    <row r="26" spans="1:34" ht="15.75" thickBot="1" x14ac:dyDescent="0.3">
      <c r="A26" s="14"/>
      <c r="B26" s="26" t="s">
        <v>121</v>
      </c>
      <c r="C26" s="26" t="s">
        <v>199</v>
      </c>
      <c r="D26" s="26" t="s">
        <v>21</v>
      </c>
      <c r="E26" s="20">
        <f t="shared" si="0"/>
        <v>0</v>
      </c>
      <c r="F26" s="46">
        <f t="shared" si="1"/>
        <v>25</v>
      </c>
      <c r="G26" s="44">
        <f t="shared" si="2"/>
        <v>0</v>
      </c>
      <c r="H26" s="58"/>
      <c r="I26" s="46">
        <v>25</v>
      </c>
      <c r="J26" s="44">
        <v>0</v>
      </c>
      <c r="K26" s="21"/>
      <c r="L26" s="21"/>
      <c r="M2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26" s="22">
        <f>racers7[[#This Row],[Tour de Bowness - Hill Climb (B)]]+racers7[[#This Row],[CABC ITT Provincial Championships (A)]]+racers7[[#This Row],[Stampede ITT (b)]]</f>
        <v>0</v>
      </c>
      <c r="O26" s="23">
        <f>racers7[[#This Row],[RMCC - Omnium (B)]]+racers7[[#This Row],[Tour de Bowness - Omnium (B)]]</f>
        <v>0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spans="1:34" ht="15.75" thickBot="1" x14ac:dyDescent="0.3">
      <c r="A27" s="14"/>
      <c r="B27" s="26" t="s">
        <v>802</v>
      </c>
      <c r="C27" s="26" t="s">
        <v>793</v>
      </c>
      <c r="D27" s="26"/>
      <c r="E27" s="20">
        <f t="shared" si="0"/>
        <v>0</v>
      </c>
      <c r="F27" s="46">
        <f t="shared" si="1"/>
        <v>20</v>
      </c>
      <c r="G27" s="44">
        <f t="shared" si="2"/>
        <v>20</v>
      </c>
      <c r="H27" s="58"/>
      <c r="I27" s="46">
        <v>0</v>
      </c>
      <c r="J27" s="44">
        <v>28</v>
      </c>
      <c r="K27" s="21"/>
      <c r="L27" s="21"/>
      <c r="M2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27" s="22">
        <f>racers7[[#This Row],[Tour de Bowness - Hill Climb (B)]]+racers7[[#This Row],[CABC ITT Provincial Championships (A)]]+racers7[[#This Row],[Stampede ITT (b)]]</f>
        <v>0</v>
      </c>
      <c r="O27" s="23">
        <f>racers7[[#This Row],[RMCC - Omnium (B)]]+racers7[[#This Row],[Tour de Bowness - Omnium (B)]]</f>
        <v>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spans="1:34" ht="15.75" thickBot="1" x14ac:dyDescent="0.3">
      <c r="A28" s="14"/>
      <c r="B28" s="26" t="s">
        <v>865</v>
      </c>
      <c r="C28" s="26" t="s">
        <v>866</v>
      </c>
      <c r="D28" s="26" t="s">
        <v>21</v>
      </c>
      <c r="E28" s="20">
        <f t="shared" si="0"/>
        <v>0</v>
      </c>
      <c r="F28" s="46">
        <f t="shared" si="1"/>
        <v>20</v>
      </c>
      <c r="G28" s="44">
        <f t="shared" si="2"/>
        <v>20</v>
      </c>
      <c r="H28" s="58"/>
      <c r="I28" s="46">
        <v>0</v>
      </c>
      <c r="J28" s="44">
        <v>25</v>
      </c>
      <c r="K28" s="21"/>
      <c r="L28" s="21"/>
      <c r="M2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28" s="22">
        <f>racers7[[#This Row],[Tour de Bowness - Hill Climb (B)]]+racers7[[#This Row],[CABC ITT Provincial Championships (A)]]+racers7[[#This Row],[Stampede ITT (b)]]</f>
        <v>0</v>
      </c>
      <c r="O28" s="23">
        <f>racers7[[#This Row],[RMCC - Omnium (B)]]+racers7[[#This Row],[Tour de Bowness - Omnium (B)]]</f>
        <v>0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spans="1:34" ht="15.75" thickBot="1" x14ac:dyDescent="0.3">
      <c r="A29" s="14"/>
      <c r="B29" s="26" t="s">
        <v>361</v>
      </c>
      <c r="C29" s="26" t="s">
        <v>142</v>
      </c>
      <c r="D29" s="26" t="s">
        <v>352</v>
      </c>
      <c r="E29" s="20">
        <f t="shared" si="0"/>
        <v>0</v>
      </c>
      <c r="F29" s="84">
        <f t="shared" si="1"/>
        <v>20</v>
      </c>
      <c r="G29" s="44">
        <f t="shared" si="2"/>
        <v>0</v>
      </c>
      <c r="H29" s="58"/>
      <c r="I29" s="46">
        <v>20</v>
      </c>
      <c r="J29" s="44">
        <v>0</v>
      </c>
      <c r="K29" s="21"/>
      <c r="L29" s="21"/>
      <c r="M2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29" s="22">
        <f>racers7[[#This Row],[Tour de Bowness - Hill Climb (B)]]+racers7[[#This Row],[CABC ITT Provincial Championships (A)]]+racers7[[#This Row],[Stampede ITT (b)]]</f>
        <v>0</v>
      </c>
      <c r="O29" s="23">
        <f>racers7[[#This Row],[RMCC - Omnium (B)]]+racers7[[#This Row],[Tour de Bowness - Omnium (B)]]</f>
        <v>0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</row>
    <row r="30" spans="1:34" ht="15.75" thickBot="1" x14ac:dyDescent="0.3">
      <c r="A30" s="14"/>
      <c r="B30" s="26" t="s">
        <v>462</v>
      </c>
      <c r="C30" s="26" t="s">
        <v>158</v>
      </c>
      <c r="D30" s="26" t="s">
        <v>217</v>
      </c>
      <c r="E30" s="20">
        <f t="shared" si="0"/>
        <v>0</v>
      </c>
      <c r="F30" s="46">
        <f t="shared" si="1"/>
        <v>12</v>
      </c>
      <c r="G30" s="44">
        <f t="shared" si="2"/>
        <v>0</v>
      </c>
      <c r="H30" s="58"/>
      <c r="I30" s="46">
        <v>12</v>
      </c>
      <c r="J30" s="44">
        <v>0</v>
      </c>
      <c r="K30" s="21"/>
      <c r="L30" s="21"/>
      <c r="M3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0" s="22">
        <f>racers7[[#This Row],[Tour de Bowness - Hill Climb (B)]]+racers7[[#This Row],[CABC ITT Provincial Championships (A)]]+racers7[[#This Row],[Stampede ITT (b)]]</f>
        <v>0</v>
      </c>
      <c r="O30" s="23">
        <f>racers7[[#This Row],[RMCC - Omnium (B)]]+racers7[[#This Row],[Tour de Bowness - Omnium (B)]]</f>
        <v>0</v>
      </c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</row>
    <row r="31" spans="1:34" ht="15.75" thickBot="1" x14ac:dyDescent="0.3">
      <c r="A31" s="14"/>
      <c r="B31" s="26" t="s">
        <v>410</v>
      </c>
      <c r="C31" s="26" t="s">
        <v>158</v>
      </c>
      <c r="D31" s="26" t="s">
        <v>55</v>
      </c>
      <c r="E31" s="20">
        <f t="shared" si="0"/>
        <v>0</v>
      </c>
      <c r="F31" s="46">
        <f t="shared" si="1"/>
        <v>12</v>
      </c>
      <c r="G31" s="44">
        <f t="shared" si="2"/>
        <v>12</v>
      </c>
      <c r="H31" s="58"/>
      <c r="I31" s="46">
        <v>0</v>
      </c>
      <c r="J31" s="44">
        <v>12</v>
      </c>
      <c r="K31" s="21"/>
      <c r="L31" s="21"/>
      <c r="M3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1" s="22">
        <f>racers7[[#This Row],[Tour de Bowness - Hill Climb (B)]]+racers7[[#This Row],[CABC ITT Provincial Championships (A)]]+racers7[[#This Row],[Stampede ITT (b)]]</f>
        <v>0</v>
      </c>
      <c r="O31" s="23">
        <f>racers7[[#This Row],[RMCC - Omnium (B)]]+racers7[[#This Row],[Tour de Bowness - Omnium (B)]]</f>
        <v>0</v>
      </c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1:34" ht="15.75" thickBot="1" x14ac:dyDescent="0.3">
      <c r="A32" s="14"/>
      <c r="B32" s="26" t="s">
        <v>374</v>
      </c>
      <c r="C32" s="26" t="s">
        <v>329</v>
      </c>
      <c r="D32" s="26" t="s">
        <v>21</v>
      </c>
      <c r="E32" s="20">
        <f t="shared" si="0"/>
        <v>0</v>
      </c>
      <c r="F32" s="46">
        <f t="shared" si="1"/>
        <v>10</v>
      </c>
      <c r="G32" s="44">
        <f t="shared" si="2"/>
        <v>10</v>
      </c>
      <c r="H32" s="58"/>
      <c r="I32" s="46">
        <v>0</v>
      </c>
      <c r="J32" s="44">
        <v>10</v>
      </c>
      <c r="K32" s="21"/>
      <c r="L32" s="21"/>
      <c r="M3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2" s="22">
        <f>racers7[[#This Row],[Tour de Bowness - Hill Climb (B)]]+racers7[[#This Row],[CABC ITT Provincial Championships (A)]]+racers7[[#This Row],[Stampede ITT (b)]]</f>
        <v>0</v>
      </c>
      <c r="O32" s="23">
        <f>racers7[[#This Row],[RMCC - Omnium (B)]]+racers7[[#This Row],[Tour de Bowness - Omnium (B)]]</f>
        <v>0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1:34" ht="15.75" thickBot="1" x14ac:dyDescent="0.3">
      <c r="A33" s="14"/>
      <c r="B33" s="82" t="s">
        <v>722</v>
      </c>
      <c r="C33" s="82" t="s">
        <v>226</v>
      </c>
      <c r="D33" s="26"/>
      <c r="E33" s="20">
        <f t="shared" si="0"/>
        <v>0</v>
      </c>
      <c r="F33" s="46">
        <f t="shared" si="1"/>
        <v>10</v>
      </c>
      <c r="G33" s="44">
        <f t="shared" si="2"/>
        <v>0</v>
      </c>
      <c r="H33" s="58">
        <v>5</v>
      </c>
      <c r="I33" s="46">
        <v>5</v>
      </c>
      <c r="J33" s="46">
        <v>0</v>
      </c>
      <c r="K33" s="21"/>
      <c r="L33" s="21"/>
      <c r="M3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3" s="22">
        <f>racers7[[#This Row],[Tour de Bowness - Hill Climb (B)]]+racers7[[#This Row],[CABC ITT Provincial Championships (A)]]+racers7[[#This Row],[Stampede ITT (b)]]</f>
        <v>0</v>
      </c>
      <c r="O33" s="23">
        <f>racers7[[#This Row],[RMCC - Omnium (B)]]+racers7[[#This Row],[Tour de Bowness - Omnium (B)]]</f>
        <v>0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  <row r="34" spans="1:34" ht="15.75" thickBot="1" x14ac:dyDescent="0.3">
      <c r="A34" s="14"/>
      <c r="B34" s="26" t="s">
        <v>852</v>
      </c>
      <c r="C34" s="26" t="s">
        <v>853</v>
      </c>
      <c r="D34" s="26" t="s">
        <v>58</v>
      </c>
      <c r="E34" s="20">
        <f t="shared" ref="E34:E65" si="3">SUM(M34,N34,O34)</f>
        <v>0</v>
      </c>
      <c r="F34" s="46">
        <f t="shared" ref="F34:F65" si="4">SUM(G34,H34,I34,K34,M34)</f>
        <v>9</v>
      </c>
      <c r="G34" s="44">
        <f t="shared" ref="G34:G65" si="5">+IF(SUM(J34,L34,N34)&gt;20,20,SUM(J34,L34,N34))</f>
        <v>0</v>
      </c>
      <c r="H34" s="58">
        <v>5</v>
      </c>
      <c r="I34" s="46">
        <v>4</v>
      </c>
      <c r="J34" s="44">
        <v>0</v>
      </c>
      <c r="K34" s="21"/>
      <c r="L34" s="21"/>
      <c r="M3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4" s="22">
        <f>racers7[[#This Row],[Tour de Bowness - Hill Climb (B)]]+racers7[[#This Row],[CABC ITT Provincial Championships (A)]]+racers7[[#This Row],[Stampede ITT (b)]]</f>
        <v>0</v>
      </c>
      <c r="O34" s="23">
        <f>racers7[[#This Row],[RMCC - Omnium (B)]]+racers7[[#This Row],[Tour de Bowness - Omnium (B)]]</f>
        <v>0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</row>
    <row r="35" spans="1:34" ht="15.75" thickBot="1" x14ac:dyDescent="0.3">
      <c r="A35" s="14"/>
      <c r="B35" s="26" t="s">
        <v>726</v>
      </c>
      <c r="C35" s="26" t="s">
        <v>177</v>
      </c>
      <c r="D35" s="26" t="s">
        <v>781</v>
      </c>
      <c r="E35" s="20">
        <f t="shared" si="3"/>
        <v>0</v>
      </c>
      <c r="F35" s="46">
        <f t="shared" si="4"/>
        <v>9</v>
      </c>
      <c r="G35" s="44">
        <f t="shared" si="5"/>
        <v>0</v>
      </c>
      <c r="H35" s="58">
        <v>5</v>
      </c>
      <c r="I35" s="46">
        <v>4</v>
      </c>
      <c r="J35" s="44">
        <v>0</v>
      </c>
      <c r="K35" s="21"/>
      <c r="L35" s="21"/>
      <c r="M3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5" s="22">
        <f>racers7[[#This Row],[Tour de Bowness - Hill Climb (B)]]+racers7[[#This Row],[CABC ITT Provincial Championships (A)]]+racers7[[#This Row],[Stampede ITT (b)]]</f>
        <v>0</v>
      </c>
      <c r="O35" s="23">
        <f>racers7[[#This Row],[RMCC - Omnium (B)]]+racers7[[#This Row],[Tour de Bowness - Omnium (B)]]</f>
        <v>0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</row>
    <row r="36" spans="1:34" ht="15.75" thickBot="1" x14ac:dyDescent="0.3">
      <c r="A36" s="14"/>
      <c r="B36" s="26" t="s">
        <v>366</v>
      </c>
      <c r="C36" s="26" t="s">
        <v>367</v>
      </c>
      <c r="D36" s="26" t="s">
        <v>202</v>
      </c>
      <c r="E36" s="20">
        <f t="shared" si="3"/>
        <v>0</v>
      </c>
      <c r="F36" s="46">
        <f t="shared" si="4"/>
        <v>9</v>
      </c>
      <c r="G36" s="44">
        <f t="shared" si="5"/>
        <v>0</v>
      </c>
      <c r="H36" s="58">
        <v>5</v>
      </c>
      <c r="I36" s="46">
        <v>4</v>
      </c>
      <c r="J36" s="44">
        <v>0</v>
      </c>
      <c r="K36" s="21"/>
      <c r="L36" s="21"/>
      <c r="M3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6" s="22">
        <f>racers7[[#This Row],[Tour de Bowness - Hill Climb (B)]]+racers7[[#This Row],[CABC ITT Provincial Championships (A)]]+racers7[[#This Row],[Stampede ITT (b)]]</f>
        <v>0</v>
      </c>
      <c r="O36" s="23">
        <f>racers7[[#This Row],[RMCC - Omnium (B)]]+racers7[[#This Row],[Tour de Bowness - Omnium (B)]]</f>
        <v>0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</row>
    <row r="37" spans="1:34" ht="15.75" thickBot="1" x14ac:dyDescent="0.3">
      <c r="A37" s="14"/>
      <c r="B37" s="26" t="s">
        <v>357</v>
      </c>
      <c r="C37" s="26" t="s">
        <v>128</v>
      </c>
      <c r="D37" s="26" t="s">
        <v>91</v>
      </c>
      <c r="E37" s="20">
        <f t="shared" si="3"/>
        <v>0</v>
      </c>
      <c r="F37" s="84">
        <f t="shared" si="4"/>
        <v>8</v>
      </c>
      <c r="G37" s="44">
        <f t="shared" si="5"/>
        <v>0</v>
      </c>
      <c r="H37" s="58"/>
      <c r="I37" s="46">
        <v>8</v>
      </c>
      <c r="J37" s="44">
        <v>0</v>
      </c>
      <c r="K37" s="21"/>
      <c r="L37" s="21"/>
      <c r="M3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7" s="22">
        <f>racers7[[#This Row],[Tour de Bowness - Hill Climb (B)]]+racers7[[#This Row],[CABC ITT Provincial Championships (A)]]+racers7[[#This Row],[Stampede ITT (b)]]</f>
        <v>0</v>
      </c>
      <c r="O37" s="23">
        <f>racers7[[#This Row],[RMCC - Omnium (B)]]+racers7[[#This Row],[Tour de Bowness - Omnium (B)]]</f>
        <v>0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</row>
    <row r="38" spans="1:34" ht="15.75" thickBot="1" x14ac:dyDescent="0.3">
      <c r="A38" s="14"/>
      <c r="B38" s="19" t="s">
        <v>289</v>
      </c>
      <c r="C38" s="26" t="s">
        <v>290</v>
      </c>
      <c r="D38" s="26" t="s">
        <v>21</v>
      </c>
      <c r="E38" s="119">
        <f t="shared" si="3"/>
        <v>0</v>
      </c>
      <c r="F38" s="43">
        <f t="shared" si="4"/>
        <v>8</v>
      </c>
      <c r="G38" s="44">
        <f t="shared" si="5"/>
        <v>8</v>
      </c>
      <c r="H38" s="58"/>
      <c r="I38" s="43">
        <v>0</v>
      </c>
      <c r="J38" s="44">
        <v>8</v>
      </c>
      <c r="K38" s="21"/>
      <c r="L38" s="21"/>
      <c r="M3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8" s="22">
        <f>racers7[[#This Row],[Tour de Bowness - Hill Climb (B)]]+racers7[[#This Row],[CABC ITT Provincial Championships (A)]]+racers7[[#This Row],[Stampede ITT (b)]]</f>
        <v>0</v>
      </c>
      <c r="O38" s="23">
        <f>racers7[[#This Row],[RMCC - Omnium (B)]]+racers7[[#This Row],[Tour de Bowness - Omnium (B)]]</f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  <row r="39" spans="1:34" ht="15.75" thickBot="1" x14ac:dyDescent="0.3">
      <c r="A39" s="14"/>
      <c r="B39" s="26" t="s">
        <v>848</v>
      </c>
      <c r="C39" s="26" t="s">
        <v>455</v>
      </c>
      <c r="D39" s="26" t="s">
        <v>758</v>
      </c>
      <c r="E39" s="20">
        <f t="shared" si="3"/>
        <v>0</v>
      </c>
      <c r="F39" s="46">
        <f t="shared" si="4"/>
        <v>8</v>
      </c>
      <c r="G39" s="44">
        <f t="shared" si="5"/>
        <v>8</v>
      </c>
      <c r="H39" s="58"/>
      <c r="I39" s="46">
        <v>0</v>
      </c>
      <c r="J39" s="44">
        <v>8</v>
      </c>
      <c r="K39" s="21"/>
      <c r="L39" s="21"/>
      <c r="M3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9" s="22">
        <f>racers7[[#This Row],[Tour de Bowness - Hill Climb (B)]]+racers7[[#This Row],[CABC ITT Provincial Championships (A)]]+racers7[[#This Row],[Stampede ITT (b)]]</f>
        <v>0</v>
      </c>
      <c r="O39" s="23">
        <f>racers7[[#This Row],[RMCC - Omnium (B)]]+racers7[[#This Row],[Tour de Bowness - Omnium (B)]]</f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</row>
    <row r="40" spans="1:34" ht="15.75" thickBot="1" x14ac:dyDescent="0.3">
      <c r="A40" s="14"/>
      <c r="B40" s="26" t="s">
        <v>384</v>
      </c>
      <c r="C40" s="26" t="s">
        <v>385</v>
      </c>
      <c r="D40" s="26" t="s">
        <v>21</v>
      </c>
      <c r="E40" s="20">
        <f t="shared" si="3"/>
        <v>0</v>
      </c>
      <c r="F40" s="46">
        <f t="shared" si="4"/>
        <v>8</v>
      </c>
      <c r="G40" s="44">
        <f t="shared" si="5"/>
        <v>0</v>
      </c>
      <c r="H40" s="58"/>
      <c r="I40" s="46">
        <v>8</v>
      </c>
      <c r="J40" s="44">
        <v>0</v>
      </c>
      <c r="K40" s="21"/>
      <c r="L40" s="21"/>
      <c r="M4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0" s="22">
        <f>racers7[[#This Row],[Tour de Bowness - Hill Climb (B)]]+racers7[[#This Row],[CABC ITT Provincial Championships (A)]]+racers7[[#This Row],[Stampede ITT (b)]]</f>
        <v>0</v>
      </c>
      <c r="O40" s="23">
        <f>racers7[[#This Row],[RMCC - Omnium (B)]]+racers7[[#This Row],[Tour de Bowness - Omnium (B)]]</f>
        <v>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  <row r="41" spans="1:34" ht="15.75" thickBot="1" x14ac:dyDescent="0.3">
      <c r="A41" s="14"/>
      <c r="B41" s="26" t="s">
        <v>747</v>
      </c>
      <c r="C41" s="26" t="s">
        <v>717</v>
      </c>
      <c r="D41" s="26" t="s">
        <v>33</v>
      </c>
      <c r="E41" s="20">
        <f t="shared" si="3"/>
        <v>0</v>
      </c>
      <c r="F41" s="46">
        <f t="shared" si="4"/>
        <v>7</v>
      </c>
      <c r="G41" s="44">
        <f t="shared" si="5"/>
        <v>0</v>
      </c>
      <c r="H41" s="58">
        <v>5</v>
      </c>
      <c r="I41" s="46">
        <v>2</v>
      </c>
      <c r="J41" s="44">
        <v>0</v>
      </c>
      <c r="K41" s="21"/>
      <c r="L41" s="21"/>
      <c r="M4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1" s="22">
        <f>racers7[[#This Row],[Tour de Bowness - Hill Climb (B)]]+racers7[[#This Row],[CABC ITT Provincial Championships (A)]]+racers7[[#This Row],[Stampede ITT (b)]]</f>
        <v>0</v>
      </c>
      <c r="O41" s="23">
        <f>racers7[[#This Row],[RMCC - Omnium (B)]]+racers7[[#This Row],[Tour de Bowness - Omnium (B)]]</f>
        <v>0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spans="1:34" ht="15.75" thickBot="1" x14ac:dyDescent="0.3">
      <c r="A42" s="14"/>
      <c r="B42" s="26" t="s">
        <v>831</v>
      </c>
      <c r="C42" s="26" t="s">
        <v>832</v>
      </c>
      <c r="D42" s="26" t="s">
        <v>767</v>
      </c>
      <c r="E42" s="20">
        <f t="shared" si="3"/>
        <v>0</v>
      </c>
      <c r="F42" s="46">
        <f t="shared" si="4"/>
        <v>6</v>
      </c>
      <c r="G42" s="44">
        <f t="shared" si="5"/>
        <v>0</v>
      </c>
      <c r="H42" s="58"/>
      <c r="I42" s="46">
        <v>6</v>
      </c>
      <c r="J42" s="44">
        <v>0</v>
      </c>
      <c r="K42" s="21"/>
      <c r="L42" s="21"/>
      <c r="M4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2" s="22">
        <f>racers7[[#This Row],[Tour de Bowness - Hill Climb (B)]]+racers7[[#This Row],[CABC ITT Provincial Championships (A)]]+racers7[[#This Row],[Stampede ITT (b)]]</f>
        <v>0</v>
      </c>
      <c r="O42" s="23">
        <f>racers7[[#This Row],[RMCC - Omnium (B)]]+racers7[[#This Row],[Tour de Bowness - Omnium (B)]]</f>
        <v>0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</row>
    <row r="43" spans="1:34" ht="15.75" thickBot="1" x14ac:dyDescent="0.3">
      <c r="A43" s="14"/>
      <c r="B43" s="26" t="s">
        <v>86</v>
      </c>
      <c r="C43" s="26" t="s">
        <v>380</v>
      </c>
      <c r="D43" s="26" t="s">
        <v>88</v>
      </c>
      <c r="E43" s="20">
        <f t="shared" si="3"/>
        <v>0</v>
      </c>
      <c r="F43" s="46">
        <f t="shared" si="4"/>
        <v>6</v>
      </c>
      <c r="G43" s="44">
        <f t="shared" si="5"/>
        <v>6</v>
      </c>
      <c r="H43" s="58"/>
      <c r="I43" s="46">
        <v>0</v>
      </c>
      <c r="J43" s="44">
        <v>6</v>
      </c>
      <c r="K43" s="21"/>
      <c r="L43" s="21"/>
      <c r="M4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3" s="22">
        <f>racers7[[#This Row],[Tour de Bowness - Hill Climb (B)]]+racers7[[#This Row],[CABC ITT Provincial Championships (A)]]+racers7[[#This Row],[Stampede ITT (b)]]</f>
        <v>0</v>
      </c>
      <c r="O43" s="23">
        <f>racers7[[#This Row],[RMCC - Omnium (B)]]+racers7[[#This Row],[Tour de Bowness - Omnium (B)]]</f>
        <v>0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</row>
    <row r="44" spans="1:34" ht="15.75" thickBot="1" x14ac:dyDescent="0.3">
      <c r="A44" s="14"/>
      <c r="B44" s="26" t="s">
        <v>743</v>
      </c>
      <c r="C44" s="26" t="s">
        <v>744</v>
      </c>
      <c r="D44" s="26"/>
      <c r="E44" s="20">
        <f t="shared" si="3"/>
        <v>0</v>
      </c>
      <c r="F44" s="46">
        <f t="shared" si="4"/>
        <v>6</v>
      </c>
      <c r="G44" s="44">
        <f t="shared" si="5"/>
        <v>0</v>
      </c>
      <c r="H44" s="58"/>
      <c r="I44" s="46">
        <v>6</v>
      </c>
      <c r="J44" s="44">
        <v>0</v>
      </c>
      <c r="K44" s="21"/>
      <c r="L44" s="21"/>
      <c r="M4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4" s="22">
        <f>racers7[[#This Row],[Tour de Bowness - Hill Climb (B)]]+racers7[[#This Row],[CABC ITT Provincial Championships (A)]]+racers7[[#This Row],[Stampede ITT (b)]]</f>
        <v>0</v>
      </c>
      <c r="O44" s="23">
        <f>racers7[[#This Row],[RMCC - Omnium (B)]]+racers7[[#This Row],[Tour de Bowness - Omnium (B)]]</f>
        <v>0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</row>
    <row r="45" spans="1:34" ht="15.75" thickBot="1" x14ac:dyDescent="0.3">
      <c r="A45" s="14"/>
      <c r="B45" s="26" t="s">
        <v>733</v>
      </c>
      <c r="C45" s="26" t="s">
        <v>106</v>
      </c>
      <c r="D45" s="26"/>
      <c r="E45" s="20">
        <f t="shared" si="3"/>
        <v>0</v>
      </c>
      <c r="F45" s="46">
        <f t="shared" si="4"/>
        <v>5</v>
      </c>
      <c r="G45" s="44">
        <f t="shared" si="5"/>
        <v>0</v>
      </c>
      <c r="H45" s="58">
        <v>5</v>
      </c>
      <c r="I45" s="46">
        <v>0</v>
      </c>
      <c r="J45" s="46">
        <v>0</v>
      </c>
      <c r="K45" s="21"/>
      <c r="L45" s="21"/>
      <c r="M4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5" s="22">
        <f>racers7[[#This Row],[Tour de Bowness - Hill Climb (B)]]+racers7[[#This Row],[CABC ITT Provincial Championships (A)]]+racers7[[#This Row],[Stampede ITT (b)]]</f>
        <v>0</v>
      </c>
      <c r="O45" s="23">
        <f>racers7[[#This Row],[RMCC - Omnium (B)]]+racers7[[#This Row],[Tour de Bowness - Omnium (B)]]</f>
        <v>0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</row>
    <row r="46" spans="1:34" ht="15.75" thickBot="1" x14ac:dyDescent="0.3">
      <c r="A46" s="14"/>
      <c r="B46" s="82" t="s">
        <v>823</v>
      </c>
      <c r="C46" s="82" t="s">
        <v>448</v>
      </c>
      <c r="D46" s="26"/>
      <c r="E46" s="20">
        <f t="shared" si="3"/>
        <v>0</v>
      </c>
      <c r="F46" s="43">
        <f t="shared" si="4"/>
        <v>5</v>
      </c>
      <c r="G46" s="44">
        <f t="shared" si="5"/>
        <v>0</v>
      </c>
      <c r="H46" s="58">
        <v>5</v>
      </c>
      <c r="I46" s="43">
        <v>0</v>
      </c>
      <c r="J46" s="46">
        <v>0</v>
      </c>
      <c r="K46" s="21"/>
      <c r="L46" s="21"/>
      <c r="M4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6" s="22">
        <f>racers7[[#This Row],[Tour de Bowness - Hill Climb (B)]]+racers7[[#This Row],[CABC ITT Provincial Championships (A)]]+racers7[[#This Row],[Stampede ITT (b)]]</f>
        <v>0</v>
      </c>
      <c r="O46" s="23">
        <f>racers7[[#This Row],[RMCC - Omnium (B)]]+racers7[[#This Row],[Tour de Bowness - Omnium (B)]]</f>
        <v>0</v>
      </c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</row>
    <row r="47" spans="1:34" ht="15.75" thickBot="1" x14ac:dyDescent="0.3">
      <c r="A47" s="14"/>
      <c r="B47" s="15" t="s">
        <v>725</v>
      </c>
      <c r="C47" s="15" t="s">
        <v>299</v>
      </c>
      <c r="D47" s="15"/>
      <c r="E47" s="20">
        <f t="shared" si="3"/>
        <v>0</v>
      </c>
      <c r="F47" s="46">
        <f t="shared" si="4"/>
        <v>5</v>
      </c>
      <c r="G47" s="44">
        <f t="shared" si="5"/>
        <v>0</v>
      </c>
      <c r="H47" s="58">
        <v>5</v>
      </c>
      <c r="I47" s="46">
        <v>0</v>
      </c>
      <c r="J47" s="44">
        <v>0</v>
      </c>
      <c r="K47" s="21"/>
      <c r="L47" s="21"/>
      <c r="M4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7" s="22">
        <f>racers7[[#This Row],[Tour de Bowness - Hill Climb (B)]]+racers7[[#This Row],[CABC ITT Provincial Championships (A)]]+racers7[[#This Row],[Stampede ITT (b)]]</f>
        <v>0</v>
      </c>
      <c r="O47" s="23">
        <f>racers7[[#This Row],[RMCC - Omnium (B)]]+racers7[[#This Row],[Tour de Bowness - Omnium (B)]]</f>
        <v>0</v>
      </c>
      <c r="P47" s="13"/>
      <c r="Q47" s="13"/>
      <c r="R47" s="13"/>
      <c r="S47" s="13"/>
      <c r="T47" s="13"/>
      <c r="U47" s="13"/>
      <c r="V47" s="13"/>
      <c r="W47" s="13"/>
      <c r="X47" s="13"/>
      <c r="Y47" s="25"/>
      <c r="Z47" s="13"/>
      <c r="AA47" s="13"/>
      <c r="AB47" s="13"/>
      <c r="AC47" s="13"/>
      <c r="AD47" s="13"/>
      <c r="AE47" s="13"/>
      <c r="AF47" s="13"/>
      <c r="AG47" s="13"/>
      <c r="AH47" s="13"/>
    </row>
    <row r="48" spans="1:34" ht="15.75" thickBot="1" x14ac:dyDescent="0.3">
      <c r="A48" s="14"/>
      <c r="B48" s="15" t="s">
        <v>728</v>
      </c>
      <c r="C48" s="15" t="s">
        <v>116</v>
      </c>
      <c r="D48" s="15"/>
      <c r="E48" s="20">
        <f t="shared" si="3"/>
        <v>0</v>
      </c>
      <c r="F48" s="46">
        <f t="shared" si="4"/>
        <v>5</v>
      </c>
      <c r="G48" s="44">
        <f t="shared" si="5"/>
        <v>0</v>
      </c>
      <c r="H48" s="58">
        <v>5</v>
      </c>
      <c r="I48" s="46">
        <v>0</v>
      </c>
      <c r="J48" s="46">
        <v>0</v>
      </c>
      <c r="K48" s="21"/>
      <c r="L48" s="21"/>
      <c r="M4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8" s="22">
        <f>racers7[[#This Row],[Tour de Bowness - Hill Climb (B)]]+racers7[[#This Row],[CABC ITT Provincial Championships (A)]]+racers7[[#This Row],[Stampede ITT (b)]]</f>
        <v>0</v>
      </c>
      <c r="O48" s="23">
        <f>racers7[[#This Row],[RMCC - Omnium (B)]]+racers7[[#This Row],[Tour de Bowness - Omnium (B)]]</f>
        <v>0</v>
      </c>
      <c r="P48" s="13"/>
      <c r="Q48" s="13"/>
      <c r="R48" s="13"/>
      <c r="S48" s="13"/>
      <c r="T48" s="13"/>
      <c r="U48" s="13"/>
      <c r="V48" s="13"/>
      <c r="W48" s="13"/>
      <c r="X48" s="13"/>
      <c r="Y48" s="25"/>
      <c r="Z48" s="13"/>
      <c r="AA48" s="13"/>
      <c r="AB48" s="13"/>
      <c r="AC48" s="13"/>
      <c r="AD48" s="13"/>
      <c r="AE48" s="13"/>
      <c r="AF48" s="13"/>
      <c r="AG48" s="13"/>
      <c r="AH48" s="13"/>
    </row>
    <row r="49" spans="1:34" ht="15.75" thickBot="1" x14ac:dyDescent="0.3">
      <c r="A49" s="14"/>
      <c r="B49" s="15" t="s">
        <v>727</v>
      </c>
      <c r="C49" s="15" t="s">
        <v>375</v>
      </c>
      <c r="D49" s="15"/>
      <c r="E49" s="20">
        <f t="shared" si="3"/>
        <v>0</v>
      </c>
      <c r="F49" s="46">
        <f t="shared" si="4"/>
        <v>5</v>
      </c>
      <c r="G49" s="44">
        <f t="shared" si="5"/>
        <v>0</v>
      </c>
      <c r="H49" s="58">
        <v>5</v>
      </c>
      <c r="I49" s="46">
        <v>0</v>
      </c>
      <c r="J49" s="46">
        <v>0</v>
      </c>
      <c r="K49" s="21"/>
      <c r="L49" s="21"/>
      <c r="M4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9" s="22">
        <f>racers7[[#This Row],[Tour de Bowness - Hill Climb (B)]]+racers7[[#This Row],[CABC ITT Provincial Championships (A)]]+racers7[[#This Row],[Stampede ITT (b)]]</f>
        <v>0</v>
      </c>
      <c r="O49" s="23">
        <f>racers7[[#This Row],[RMCC - Omnium (B)]]+racers7[[#This Row],[Tour de Bowness - Omnium (B)]]</f>
        <v>0</v>
      </c>
      <c r="P49" s="13"/>
      <c r="Q49" s="13"/>
      <c r="R49" s="13"/>
      <c r="S49" s="13"/>
      <c r="T49" s="13"/>
      <c r="U49" s="13"/>
      <c r="V49" s="13"/>
      <c r="W49" s="13"/>
      <c r="X49" s="13"/>
      <c r="Y49" s="25"/>
      <c r="Z49" s="13"/>
      <c r="AA49" s="13"/>
      <c r="AB49" s="13"/>
      <c r="AC49" s="13"/>
      <c r="AD49" s="13"/>
      <c r="AE49" s="13"/>
      <c r="AF49" s="13"/>
      <c r="AG49" s="13"/>
      <c r="AH49" s="13"/>
    </row>
    <row r="50" spans="1:34" ht="15.75" thickBot="1" x14ac:dyDescent="0.3">
      <c r="A50" s="14"/>
      <c r="B50" s="15" t="s">
        <v>364</v>
      </c>
      <c r="C50" s="15" t="s">
        <v>310</v>
      </c>
      <c r="D50" s="15" t="s">
        <v>21</v>
      </c>
      <c r="E50" s="20">
        <f t="shared" si="3"/>
        <v>0</v>
      </c>
      <c r="F50" s="46">
        <f t="shared" si="4"/>
        <v>5</v>
      </c>
      <c r="G50" s="44">
        <f t="shared" si="5"/>
        <v>0</v>
      </c>
      <c r="H50" s="58">
        <v>5</v>
      </c>
      <c r="I50" s="46">
        <v>0</v>
      </c>
      <c r="J50" s="46">
        <v>0</v>
      </c>
      <c r="K50" s="21"/>
      <c r="L50" s="21"/>
      <c r="M5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0" s="22">
        <f>racers7[[#This Row],[Tour de Bowness - Hill Climb (B)]]+racers7[[#This Row],[CABC ITT Provincial Championships (A)]]+racers7[[#This Row],[Stampede ITT (b)]]</f>
        <v>0</v>
      </c>
      <c r="O50" s="23">
        <f>racers7[[#This Row],[RMCC - Omnium (B)]]+racers7[[#This Row],[Tour de Bowness - Omnium (B)]]</f>
        <v>0</v>
      </c>
      <c r="P50" s="13"/>
      <c r="Q50" s="13"/>
      <c r="R50" s="13"/>
      <c r="S50" s="13"/>
      <c r="T50" s="13"/>
      <c r="U50" s="13"/>
      <c r="V50" s="13"/>
      <c r="W50" s="13"/>
      <c r="X50" s="13"/>
      <c r="Y50" s="25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1:34" ht="15.75" thickBot="1" x14ac:dyDescent="0.3">
      <c r="A51" s="14"/>
      <c r="B51" s="117" t="s">
        <v>826</v>
      </c>
      <c r="C51" s="117" t="s">
        <v>197</v>
      </c>
      <c r="D51" s="15"/>
      <c r="E51" s="20">
        <f t="shared" si="3"/>
        <v>0</v>
      </c>
      <c r="F51" s="43">
        <f t="shared" si="4"/>
        <v>5</v>
      </c>
      <c r="G51" s="44">
        <f t="shared" si="5"/>
        <v>0</v>
      </c>
      <c r="H51" s="58">
        <v>5</v>
      </c>
      <c r="I51" s="43">
        <v>0</v>
      </c>
      <c r="J51" s="46">
        <v>0</v>
      </c>
      <c r="K51" s="21"/>
      <c r="L51" s="21"/>
      <c r="M5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1" s="22">
        <f>racers7[[#This Row],[Tour de Bowness - Hill Climb (B)]]+racers7[[#This Row],[CABC ITT Provincial Championships (A)]]+racers7[[#This Row],[Stampede ITT (b)]]</f>
        <v>0</v>
      </c>
      <c r="O51" s="23">
        <f>racers7[[#This Row],[RMCC - Omnium (B)]]+racers7[[#This Row],[Tour de Bowness - Omnium (B)]]</f>
        <v>0</v>
      </c>
      <c r="P51" s="13"/>
      <c r="Q51" s="13"/>
      <c r="R51" s="13"/>
      <c r="S51" s="13"/>
      <c r="T51" s="13"/>
      <c r="U51" s="13"/>
      <c r="V51" s="13"/>
      <c r="W51" s="13"/>
      <c r="X51" s="13"/>
      <c r="Y51" s="25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ht="15.75" thickBot="1" x14ac:dyDescent="0.3">
      <c r="A52" s="14"/>
      <c r="B52" s="117" t="s">
        <v>827</v>
      </c>
      <c r="C52" s="117" t="s">
        <v>318</v>
      </c>
      <c r="D52" s="15"/>
      <c r="E52" s="20">
        <f t="shared" si="3"/>
        <v>0</v>
      </c>
      <c r="F52" s="43">
        <f t="shared" si="4"/>
        <v>5</v>
      </c>
      <c r="G52" s="44">
        <f t="shared" si="5"/>
        <v>0</v>
      </c>
      <c r="H52" s="58">
        <v>5</v>
      </c>
      <c r="I52" s="43">
        <v>0</v>
      </c>
      <c r="J52" s="46">
        <v>0</v>
      </c>
      <c r="K52" s="21"/>
      <c r="L52" s="21"/>
      <c r="M5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2" s="22">
        <f>racers7[[#This Row],[Tour de Bowness - Hill Climb (B)]]+racers7[[#This Row],[CABC ITT Provincial Championships (A)]]+racers7[[#This Row],[Stampede ITT (b)]]</f>
        <v>0</v>
      </c>
      <c r="O52" s="23">
        <f>racers7[[#This Row],[RMCC - Omnium (B)]]+racers7[[#This Row],[Tour de Bowness - Omnium (B)]]</f>
        <v>0</v>
      </c>
      <c r="P52" s="13"/>
      <c r="Q52" s="13"/>
      <c r="R52" s="13"/>
      <c r="S52" s="13"/>
      <c r="T52" s="13"/>
      <c r="U52" s="13"/>
      <c r="V52" s="13"/>
      <c r="W52" s="13"/>
      <c r="X52" s="13"/>
      <c r="Y52" s="25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34" ht="15.75" thickBot="1" x14ac:dyDescent="0.3">
      <c r="A53" s="18"/>
      <c r="B53" s="26" t="s">
        <v>723</v>
      </c>
      <c r="C53" s="26" t="s">
        <v>720</v>
      </c>
      <c r="D53" s="26"/>
      <c r="E53" s="20">
        <f t="shared" si="3"/>
        <v>0</v>
      </c>
      <c r="F53" s="46">
        <f t="shared" si="4"/>
        <v>5</v>
      </c>
      <c r="G53" s="44">
        <f t="shared" si="5"/>
        <v>0</v>
      </c>
      <c r="H53" s="58">
        <v>5</v>
      </c>
      <c r="I53" s="46">
        <v>0</v>
      </c>
      <c r="J53" s="46">
        <v>0</v>
      </c>
      <c r="K53" s="21"/>
      <c r="L53" s="21"/>
      <c r="M5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3" s="22">
        <f>racers7[[#This Row],[Tour de Bowness - Hill Climb (B)]]+racers7[[#This Row],[CABC ITT Provincial Championships (A)]]+racers7[[#This Row],[Stampede ITT (b)]]</f>
        <v>0</v>
      </c>
      <c r="O53" s="23">
        <f>racers7[[#This Row],[RMCC - Omnium (B)]]+racers7[[#This Row],[Tour de Bowness - Omnium (B)]]</f>
        <v>0</v>
      </c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</row>
    <row r="54" spans="1:34" ht="15.75" thickBot="1" x14ac:dyDescent="0.3">
      <c r="A54" s="14"/>
      <c r="B54" s="15" t="s">
        <v>747</v>
      </c>
      <c r="C54" s="15" t="s">
        <v>716</v>
      </c>
      <c r="D54" s="15" t="s">
        <v>33</v>
      </c>
      <c r="E54" s="20">
        <f t="shared" si="3"/>
        <v>0</v>
      </c>
      <c r="F54" s="46">
        <f t="shared" si="4"/>
        <v>5</v>
      </c>
      <c r="G54" s="44">
        <f t="shared" si="5"/>
        <v>0</v>
      </c>
      <c r="H54" s="58">
        <v>5</v>
      </c>
      <c r="I54" s="46">
        <v>0</v>
      </c>
      <c r="J54" s="44">
        <v>0</v>
      </c>
      <c r="K54" s="21"/>
      <c r="L54" s="21"/>
      <c r="M5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4" s="22">
        <f>racers7[[#This Row],[Tour de Bowness - Hill Climb (B)]]+racers7[[#This Row],[CABC ITT Provincial Championships (A)]]+racers7[[#This Row],[Stampede ITT (b)]]</f>
        <v>0</v>
      </c>
      <c r="O54" s="23">
        <f>racers7[[#This Row],[RMCC - Omnium (B)]]+racers7[[#This Row],[Tour de Bowness - Omnium (B)]]</f>
        <v>0</v>
      </c>
      <c r="P54" s="13"/>
      <c r="Q54" s="13"/>
      <c r="R54" s="13"/>
      <c r="S54" s="13"/>
      <c r="T54" s="25"/>
      <c r="U54" s="13"/>
      <c r="V54" s="13"/>
      <c r="W54" s="13"/>
      <c r="X54" s="13"/>
      <c r="Y54" s="25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 ht="15.75" thickBot="1" x14ac:dyDescent="0.3">
      <c r="A55" s="18"/>
      <c r="B55" s="82" t="s">
        <v>820</v>
      </c>
      <c r="C55" s="82" t="s">
        <v>149</v>
      </c>
      <c r="D55" s="26"/>
      <c r="E55" s="20">
        <f t="shared" si="3"/>
        <v>0</v>
      </c>
      <c r="F55" s="43">
        <f t="shared" si="4"/>
        <v>5</v>
      </c>
      <c r="G55" s="44">
        <f t="shared" si="5"/>
        <v>0</v>
      </c>
      <c r="H55" s="58">
        <v>5</v>
      </c>
      <c r="I55" s="43">
        <v>0</v>
      </c>
      <c r="J55" s="46">
        <v>0</v>
      </c>
      <c r="K55" s="21"/>
      <c r="L55" s="21"/>
      <c r="M5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5" s="22">
        <f>racers7[[#This Row],[Tour de Bowness - Hill Climb (B)]]+racers7[[#This Row],[CABC ITT Provincial Championships (A)]]+racers7[[#This Row],[Stampede ITT (b)]]</f>
        <v>0</v>
      </c>
      <c r="O55" s="23">
        <f>racers7[[#This Row],[RMCC - Omnium (B)]]+racers7[[#This Row],[Tour de Bowness - Omnium (B)]]</f>
        <v>0</v>
      </c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</row>
    <row r="56" spans="1:34" ht="15.75" thickBot="1" x14ac:dyDescent="0.3">
      <c r="A56" s="18"/>
      <c r="B56" s="26" t="s">
        <v>724</v>
      </c>
      <c r="C56" s="26" t="s">
        <v>125</v>
      </c>
      <c r="D56" s="26"/>
      <c r="E56" s="20">
        <f t="shared" si="3"/>
        <v>0</v>
      </c>
      <c r="F56" s="46">
        <f t="shared" si="4"/>
        <v>5</v>
      </c>
      <c r="G56" s="44">
        <f t="shared" si="5"/>
        <v>0</v>
      </c>
      <c r="H56" s="58">
        <v>5</v>
      </c>
      <c r="I56" s="46">
        <v>0</v>
      </c>
      <c r="J56" s="46">
        <v>0</v>
      </c>
      <c r="K56" s="21"/>
      <c r="L56" s="21"/>
      <c r="M5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6" s="22">
        <f>racers7[[#This Row],[Tour de Bowness - Hill Climb (B)]]+racers7[[#This Row],[CABC ITT Provincial Championships (A)]]+racers7[[#This Row],[Stampede ITT (b)]]</f>
        <v>0</v>
      </c>
      <c r="O56" s="23">
        <f>racers7[[#This Row],[RMCC - Omnium (B)]]+racers7[[#This Row],[Tour de Bowness - Omnium (B)]]</f>
        <v>0</v>
      </c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</row>
    <row r="57" spans="1:34" ht="15.75" thickBot="1" x14ac:dyDescent="0.3">
      <c r="A57" s="14"/>
      <c r="B57" s="15" t="s">
        <v>729</v>
      </c>
      <c r="C57" s="15" t="s">
        <v>730</v>
      </c>
      <c r="D57" s="15"/>
      <c r="E57" s="20">
        <f t="shared" si="3"/>
        <v>0</v>
      </c>
      <c r="F57" s="46">
        <f t="shared" si="4"/>
        <v>5</v>
      </c>
      <c r="G57" s="44">
        <f t="shared" si="5"/>
        <v>0</v>
      </c>
      <c r="H57" s="58">
        <v>5</v>
      </c>
      <c r="I57" s="46">
        <v>0</v>
      </c>
      <c r="J57" s="46">
        <v>0</v>
      </c>
      <c r="K57" s="21"/>
      <c r="L57" s="21"/>
      <c r="M5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7" s="22">
        <f>racers7[[#This Row],[Tour de Bowness - Hill Climb (B)]]+racers7[[#This Row],[CABC ITT Provincial Championships (A)]]+racers7[[#This Row],[Stampede ITT (b)]]</f>
        <v>0</v>
      </c>
      <c r="O57" s="23">
        <f>racers7[[#This Row],[RMCC - Omnium (B)]]+racers7[[#This Row],[Tour de Bowness - Omnium (B)]]</f>
        <v>0</v>
      </c>
      <c r="P57" s="13"/>
      <c r="Q57" s="13"/>
      <c r="R57" s="13"/>
      <c r="S57" s="13"/>
      <c r="T57" s="25"/>
      <c r="U57" s="13"/>
      <c r="V57" s="13"/>
      <c r="W57" s="13"/>
      <c r="X57" s="13"/>
      <c r="Y57" s="25"/>
      <c r="Z57" s="13"/>
      <c r="AA57" s="13"/>
      <c r="AB57" s="13"/>
      <c r="AC57" s="13"/>
      <c r="AD57" s="13"/>
      <c r="AE57" s="13"/>
      <c r="AF57" s="13"/>
      <c r="AG57" s="13"/>
      <c r="AH57" s="13"/>
    </row>
    <row r="58" spans="1:34" ht="15.75" thickBot="1" x14ac:dyDescent="0.3">
      <c r="A58" s="14"/>
      <c r="B58" s="117" t="s">
        <v>824</v>
      </c>
      <c r="C58" s="117" t="s">
        <v>825</v>
      </c>
      <c r="D58" s="15"/>
      <c r="E58" s="20">
        <f t="shared" si="3"/>
        <v>0</v>
      </c>
      <c r="F58" s="43">
        <f t="shared" si="4"/>
        <v>5</v>
      </c>
      <c r="G58" s="44">
        <f t="shared" si="5"/>
        <v>0</v>
      </c>
      <c r="H58" s="58">
        <v>5</v>
      </c>
      <c r="I58" s="43">
        <v>0</v>
      </c>
      <c r="J58" s="46">
        <v>0</v>
      </c>
      <c r="K58" s="21"/>
      <c r="L58" s="21"/>
      <c r="M5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8" s="22">
        <f>racers7[[#This Row],[Tour de Bowness - Hill Climb (B)]]+racers7[[#This Row],[CABC ITT Provincial Championships (A)]]+racers7[[#This Row],[Stampede ITT (b)]]</f>
        <v>0</v>
      </c>
      <c r="O58" s="23">
        <f>racers7[[#This Row],[RMCC - Omnium (B)]]+racers7[[#This Row],[Tour de Bowness - Omnium (B)]]</f>
        <v>0</v>
      </c>
      <c r="P58" s="13"/>
      <c r="Q58" s="13"/>
      <c r="R58" s="13"/>
      <c r="S58" s="13"/>
      <c r="T58" s="25"/>
      <c r="U58" s="13"/>
      <c r="V58" s="13"/>
      <c r="W58" s="13"/>
      <c r="X58" s="13"/>
      <c r="Y58" s="25"/>
      <c r="Z58" s="13"/>
      <c r="AA58" s="13"/>
      <c r="AB58" s="13"/>
      <c r="AC58" s="13"/>
      <c r="AD58" s="13"/>
      <c r="AE58" s="13"/>
      <c r="AF58" s="13"/>
      <c r="AG58" s="13"/>
      <c r="AH58" s="13"/>
    </row>
    <row r="59" spans="1:34" ht="15.75" thickBot="1" x14ac:dyDescent="0.3">
      <c r="A59" s="14"/>
      <c r="B59" s="15" t="s">
        <v>792</v>
      </c>
      <c r="C59" s="15" t="s">
        <v>793</v>
      </c>
      <c r="D59" s="15"/>
      <c r="E59" s="20">
        <f t="shared" si="3"/>
        <v>0</v>
      </c>
      <c r="F59" s="46">
        <f t="shared" si="4"/>
        <v>5</v>
      </c>
      <c r="G59" s="44">
        <f t="shared" si="5"/>
        <v>0</v>
      </c>
      <c r="H59" s="58">
        <v>5</v>
      </c>
      <c r="I59" s="46">
        <v>0</v>
      </c>
      <c r="J59" s="46">
        <v>0</v>
      </c>
      <c r="K59" s="21"/>
      <c r="L59" s="21"/>
      <c r="M5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9" s="22">
        <f>racers7[[#This Row],[Tour de Bowness - Hill Climb (B)]]+racers7[[#This Row],[CABC ITT Provincial Championships (A)]]+racers7[[#This Row],[Stampede ITT (b)]]</f>
        <v>0</v>
      </c>
      <c r="O59" s="23">
        <f>racers7[[#This Row],[RMCC - Omnium (B)]]+racers7[[#This Row],[Tour de Bowness - Omnium (B)]]</f>
        <v>0</v>
      </c>
      <c r="P59" s="13"/>
      <c r="Q59" s="13"/>
      <c r="R59" s="13"/>
      <c r="S59" s="13"/>
      <c r="T59" s="25"/>
      <c r="U59" s="13"/>
      <c r="V59" s="13"/>
      <c r="W59" s="13"/>
      <c r="X59" s="13"/>
      <c r="Y59" s="25"/>
      <c r="Z59" s="13"/>
      <c r="AA59" s="13"/>
      <c r="AB59" s="13"/>
      <c r="AC59" s="13"/>
      <c r="AD59" s="13"/>
      <c r="AE59" s="13"/>
      <c r="AF59" s="13"/>
      <c r="AG59" s="13"/>
      <c r="AH59" s="13"/>
    </row>
    <row r="60" spans="1:34" ht="15.75" thickBot="1" x14ac:dyDescent="0.3">
      <c r="A60" s="14"/>
      <c r="B60" s="117" t="s">
        <v>333</v>
      </c>
      <c r="C60" s="117" t="s">
        <v>719</v>
      </c>
      <c r="D60" s="15" t="s">
        <v>33</v>
      </c>
      <c r="E60" s="20">
        <f t="shared" si="3"/>
        <v>0</v>
      </c>
      <c r="F60" s="46">
        <f t="shared" si="4"/>
        <v>5</v>
      </c>
      <c r="G60" s="44">
        <f t="shared" si="5"/>
        <v>0</v>
      </c>
      <c r="H60" s="58">
        <v>5</v>
      </c>
      <c r="I60" s="46">
        <v>0</v>
      </c>
      <c r="J60" s="46">
        <v>0</v>
      </c>
      <c r="K60" s="21"/>
      <c r="L60" s="21"/>
      <c r="M6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0" s="22">
        <f>racers7[[#This Row],[Tour de Bowness - Hill Climb (B)]]+racers7[[#This Row],[CABC ITT Provincial Championships (A)]]+racers7[[#This Row],[Stampede ITT (b)]]</f>
        <v>0</v>
      </c>
      <c r="O60" s="23">
        <f>racers7[[#This Row],[RMCC - Omnium (B)]]+racers7[[#This Row],[Tour de Bowness - Omnium (B)]]</f>
        <v>0</v>
      </c>
      <c r="P60" s="13"/>
      <c r="Q60" s="13"/>
      <c r="R60" s="13"/>
      <c r="S60" s="13"/>
      <c r="T60" s="25"/>
      <c r="U60" s="13"/>
      <c r="V60" s="13"/>
      <c r="W60" s="13"/>
      <c r="X60" s="13"/>
      <c r="Y60" s="25"/>
      <c r="Z60" s="13"/>
      <c r="AA60" s="13"/>
      <c r="AB60" s="13"/>
      <c r="AC60" s="13"/>
      <c r="AD60" s="13"/>
      <c r="AE60" s="13"/>
      <c r="AF60" s="13"/>
      <c r="AG60" s="13"/>
      <c r="AH60" s="13"/>
    </row>
    <row r="61" spans="1:34" ht="15.75" thickBot="1" x14ac:dyDescent="0.3">
      <c r="A61" s="18"/>
      <c r="B61" s="26" t="s">
        <v>947</v>
      </c>
      <c r="C61" s="26" t="s">
        <v>887</v>
      </c>
      <c r="D61" s="26"/>
      <c r="E61" s="20">
        <f t="shared" si="3"/>
        <v>0</v>
      </c>
      <c r="F61" s="46">
        <f t="shared" si="4"/>
        <v>5</v>
      </c>
      <c r="G61" s="44">
        <f t="shared" si="5"/>
        <v>0</v>
      </c>
      <c r="H61" s="58">
        <v>5</v>
      </c>
      <c r="I61" s="46"/>
      <c r="J61" s="46"/>
      <c r="K61" s="21"/>
      <c r="L61" s="21"/>
      <c r="M6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1" s="22">
        <f>racers7[[#This Row],[Tour de Bowness - Hill Climb (B)]]+racers7[[#This Row],[CABC ITT Provincial Championships (A)]]+racers7[[#This Row],[Stampede ITT (b)]]</f>
        <v>0</v>
      </c>
      <c r="O61" s="23">
        <f>racers7[[#This Row],[RMCC - Omnium (B)]]+racers7[[#This Row],[Tour de Bowness - Omnium (B)]]</f>
        <v>0</v>
      </c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</row>
    <row r="62" spans="1:34" ht="15.75" thickBot="1" x14ac:dyDescent="0.3">
      <c r="A62" s="18"/>
      <c r="B62" s="26" t="s">
        <v>949</v>
      </c>
      <c r="C62" s="26" t="s">
        <v>890</v>
      </c>
      <c r="D62" s="26"/>
      <c r="E62" s="20">
        <f t="shared" si="3"/>
        <v>0</v>
      </c>
      <c r="F62" s="46">
        <f t="shared" si="4"/>
        <v>5</v>
      </c>
      <c r="G62" s="44">
        <f t="shared" si="5"/>
        <v>0</v>
      </c>
      <c r="H62" s="58">
        <v>5</v>
      </c>
      <c r="I62" s="46"/>
      <c r="J62" s="46"/>
      <c r="K62" s="21"/>
      <c r="L62" s="21"/>
      <c r="M6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2" s="22">
        <f>racers7[[#This Row],[Tour de Bowness - Hill Climb (B)]]+racers7[[#This Row],[CABC ITT Provincial Championships (A)]]+racers7[[#This Row],[Stampede ITT (b)]]</f>
        <v>0</v>
      </c>
      <c r="O62" s="23">
        <f>racers7[[#This Row],[RMCC - Omnium (B)]]+racers7[[#This Row],[Tour de Bowness - Omnium (B)]]</f>
        <v>0</v>
      </c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</row>
    <row r="63" spans="1:34" ht="15.75" thickBot="1" x14ac:dyDescent="0.3">
      <c r="A63" s="18"/>
      <c r="B63" s="26" t="s">
        <v>950</v>
      </c>
      <c r="C63" s="26" t="s">
        <v>951</v>
      </c>
      <c r="D63" s="26"/>
      <c r="E63" s="20">
        <f t="shared" si="3"/>
        <v>0</v>
      </c>
      <c r="F63" s="46">
        <f t="shared" si="4"/>
        <v>5</v>
      </c>
      <c r="G63" s="44">
        <f t="shared" si="5"/>
        <v>0</v>
      </c>
      <c r="H63" s="58">
        <v>5</v>
      </c>
      <c r="I63" s="46"/>
      <c r="J63" s="46"/>
      <c r="K63" s="48"/>
      <c r="L63" s="21"/>
      <c r="M6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3" s="22">
        <f>racers7[[#This Row],[Tour de Bowness - Hill Climb (B)]]+racers7[[#This Row],[CABC ITT Provincial Championships (A)]]+racers7[[#This Row],[Stampede ITT (b)]]</f>
        <v>0</v>
      </c>
      <c r="O63" s="23">
        <f>racers7[[#This Row],[RMCC - Omnium (B)]]+racers7[[#This Row],[Tour de Bowness - Omnium (B)]]</f>
        <v>0</v>
      </c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</row>
    <row r="64" spans="1:34" ht="15.75" thickBot="1" x14ac:dyDescent="0.3">
      <c r="A64" s="18"/>
      <c r="B64" s="26" t="s">
        <v>92</v>
      </c>
      <c r="C64" s="26" t="s">
        <v>100</v>
      </c>
      <c r="D64" s="26"/>
      <c r="E64" s="20">
        <f t="shared" si="3"/>
        <v>0</v>
      </c>
      <c r="F64" s="46">
        <f t="shared" si="4"/>
        <v>5</v>
      </c>
      <c r="G64" s="44">
        <f t="shared" si="5"/>
        <v>0</v>
      </c>
      <c r="H64" s="58">
        <v>5</v>
      </c>
      <c r="I64" s="46"/>
      <c r="J64" s="46"/>
      <c r="K64" s="48"/>
      <c r="L64" s="21"/>
      <c r="M6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4" s="22">
        <f>racers7[[#This Row],[Tour de Bowness - Hill Climb (B)]]+racers7[[#This Row],[CABC ITT Provincial Championships (A)]]+racers7[[#This Row],[Stampede ITT (b)]]</f>
        <v>0</v>
      </c>
      <c r="O64" s="23">
        <f>racers7[[#This Row],[RMCC - Omnium (B)]]+racers7[[#This Row],[Tour de Bowness - Omnium (B)]]</f>
        <v>0</v>
      </c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</row>
    <row r="65" spans="1:34" ht="15.75" thickBot="1" x14ac:dyDescent="0.3">
      <c r="A65" s="18"/>
      <c r="B65" s="26" t="s">
        <v>952</v>
      </c>
      <c r="C65" s="26" t="s">
        <v>448</v>
      </c>
      <c r="D65" s="26"/>
      <c r="E65" s="20">
        <f t="shared" si="3"/>
        <v>0</v>
      </c>
      <c r="F65" s="46">
        <f t="shared" si="4"/>
        <v>5</v>
      </c>
      <c r="G65" s="44">
        <f t="shared" si="5"/>
        <v>0</v>
      </c>
      <c r="H65" s="58">
        <v>5</v>
      </c>
      <c r="I65" s="46"/>
      <c r="J65" s="46"/>
      <c r="K65" s="48"/>
      <c r="L65" s="21"/>
      <c r="M6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5" s="22">
        <f>racers7[[#This Row],[Tour de Bowness - Hill Climb (B)]]+racers7[[#This Row],[CABC ITT Provincial Championships (A)]]+racers7[[#This Row],[Stampede ITT (b)]]</f>
        <v>0</v>
      </c>
      <c r="O65" s="23">
        <f>racers7[[#This Row],[RMCC - Omnium (B)]]+racers7[[#This Row],[Tour de Bowness - Omnium (B)]]</f>
        <v>0</v>
      </c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</row>
    <row r="66" spans="1:34" ht="15.75" thickBot="1" x14ac:dyDescent="0.3">
      <c r="A66" s="18"/>
      <c r="B66" s="26" t="s">
        <v>851</v>
      </c>
      <c r="C66" s="26" t="s">
        <v>432</v>
      </c>
      <c r="D66" s="26" t="s">
        <v>761</v>
      </c>
      <c r="E66" s="20">
        <f t="shared" ref="E66:E97" si="6">SUM(M66,N66,O66)</f>
        <v>0</v>
      </c>
      <c r="F66" s="46">
        <f t="shared" ref="F66:F97" si="7">SUM(G66,H66,I66,K66,M66)</f>
        <v>4</v>
      </c>
      <c r="G66" s="44">
        <f t="shared" ref="G66:G97" si="8">+IF(SUM(J66,L66,N66)&gt;20,20,SUM(J66,L66,N66))</f>
        <v>2</v>
      </c>
      <c r="H66" s="58"/>
      <c r="I66" s="46">
        <v>2</v>
      </c>
      <c r="J66" s="44">
        <v>2</v>
      </c>
      <c r="K66" s="48"/>
      <c r="L66" s="21"/>
      <c r="M6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6" s="22">
        <f>racers7[[#This Row],[Tour de Bowness - Hill Climb (B)]]+racers7[[#This Row],[CABC ITT Provincial Championships (A)]]+racers7[[#This Row],[Stampede ITT (b)]]</f>
        <v>0</v>
      </c>
      <c r="O66" s="23">
        <f>racers7[[#This Row],[RMCC - Omnium (B)]]+racers7[[#This Row],[Tour de Bowness - Omnium (B)]]</f>
        <v>0</v>
      </c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</row>
    <row r="67" spans="1:34" ht="15.75" thickBot="1" x14ac:dyDescent="0.3">
      <c r="A67" s="18"/>
      <c r="B67" s="26" t="s">
        <v>849</v>
      </c>
      <c r="C67" s="26" t="s">
        <v>850</v>
      </c>
      <c r="D67" s="26" t="s">
        <v>61</v>
      </c>
      <c r="E67" s="20">
        <f t="shared" si="6"/>
        <v>0</v>
      </c>
      <c r="F67" s="46">
        <f t="shared" si="7"/>
        <v>4</v>
      </c>
      <c r="G67" s="44">
        <f t="shared" si="8"/>
        <v>4</v>
      </c>
      <c r="H67" s="58"/>
      <c r="I67" s="46">
        <v>0</v>
      </c>
      <c r="J67" s="44">
        <v>4</v>
      </c>
      <c r="K67" s="48"/>
      <c r="L67" s="21"/>
      <c r="M6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7" s="22">
        <f>racers7[[#This Row],[Tour de Bowness - Hill Climb (B)]]+racers7[[#This Row],[CABC ITT Provincial Championships (A)]]+racers7[[#This Row],[Stampede ITT (b)]]</f>
        <v>0</v>
      </c>
      <c r="O67" s="23">
        <f>racers7[[#This Row],[RMCC - Omnium (B)]]+racers7[[#This Row],[Tour de Bowness - Omnium (B)]]</f>
        <v>0</v>
      </c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</row>
    <row r="68" spans="1:34" ht="15.75" thickBot="1" x14ac:dyDescent="0.3">
      <c r="A68" s="18"/>
      <c r="B68" s="19" t="s">
        <v>864</v>
      </c>
      <c r="C68" s="19" t="s">
        <v>380</v>
      </c>
      <c r="D68" s="19" t="s">
        <v>88</v>
      </c>
      <c r="E68" s="20">
        <f t="shared" si="6"/>
        <v>0</v>
      </c>
      <c r="F68" s="46">
        <f t="shared" si="7"/>
        <v>4</v>
      </c>
      <c r="G68" s="44">
        <f t="shared" si="8"/>
        <v>0</v>
      </c>
      <c r="H68" s="58"/>
      <c r="I68" s="46">
        <v>4</v>
      </c>
      <c r="J68" s="44">
        <v>0</v>
      </c>
      <c r="K68" s="48"/>
      <c r="L68" s="21"/>
      <c r="M6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8" s="22">
        <f>racers7[[#This Row],[Tour de Bowness - Hill Climb (B)]]+racers7[[#This Row],[CABC ITT Provincial Championships (A)]]+racers7[[#This Row],[Stampede ITT (b)]]</f>
        <v>0</v>
      </c>
      <c r="O68" s="23">
        <f>racers7[[#This Row],[RMCC - Omnium (B)]]+racers7[[#This Row],[Tour de Bowness - Omnium (B)]]</f>
        <v>0</v>
      </c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</row>
    <row r="69" spans="1:34" ht="15.75" thickBot="1" x14ac:dyDescent="0.3">
      <c r="A69" s="18"/>
      <c r="B69" s="26" t="s">
        <v>485</v>
      </c>
      <c r="C69" s="26" t="s">
        <v>20</v>
      </c>
      <c r="D69" s="26" t="s">
        <v>771</v>
      </c>
      <c r="E69" s="20">
        <f t="shared" si="6"/>
        <v>0</v>
      </c>
      <c r="F69" s="46">
        <f t="shared" si="7"/>
        <v>4</v>
      </c>
      <c r="G69" s="44">
        <f t="shared" si="8"/>
        <v>4</v>
      </c>
      <c r="H69" s="58"/>
      <c r="I69" s="46">
        <v>0</v>
      </c>
      <c r="J69" s="44">
        <v>4</v>
      </c>
      <c r="K69" s="48"/>
      <c r="L69" s="21"/>
      <c r="M6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9" s="22">
        <f>racers7[[#This Row],[Tour de Bowness - Hill Climb (B)]]+racers7[[#This Row],[CABC ITT Provincial Championships (A)]]+racers7[[#This Row],[Stampede ITT (b)]]</f>
        <v>0</v>
      </c>
      <c r="O69" s="23">
        <f>racers7[[#This Row],[RMCC - Omnium (B)]]+racers7[[#This Row],[Tour de Bowness - Omnium (B)]]</f>
        <v>0</v>
      </c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</row>
    <row r="70" spans="1:34" ht="15.75" thickBot="1" x14ac:dyDescent="0.3">
      <c r="A70" s="18"/>
      <c r="B70" s="26" t="s">
        <v>834</v>
      </c>
      <c r="C70" s="26" t="s">
        <v>833</v>
      </c>
      <c r="D70" s="26"/>
      <c r="E70" s="20">
        <f t="shared" si="6"/>
        <v>0</v>
      </c>
      <c r="F70" s="46">
        <f t="shared" si="7"/>
        <v>4</v>
      </c>
      <c r="G70" s="44">
        <f t="shared" si="8"/>
        <v>0</v>
      </c>
      <c r="H70" s="58"/>
      <c r="I70" s="46">
        <v>4</v>
      </c>
      <c r="J70" s="44">
        <v>0</v>
      </c>
      <c r="K70" s="48"/>
      <c r="L70" s="21"/>
      <c r="M7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0" s="22">
        <f>racers7[[#This Row],[Tour de Bowness - Hill Climb (B)]]+racers7[[#This Row],[CABC ITT Provincial Championships (A)]]+racers7[[#This Row],[Stampede ITT (b)]]</f>
        <v>0</v>
      </c>
      <c r="O70" s="23">
        <f>racers7[[#This Row],[RMCC - Omnium (B)]]+racers7[[#This Row],[Tour de Bowness - Omnium (B)]]</f>
        <v>0</v>
      </c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</row>
    <row r="71" spans="1:34" ht="15.75" thickBot="1" x14ac:dyDescent="0.3">
      <c r="A71" s="18"/>
      <c r="B71" s="26" t="s">
        <v>854</v>
      </c>
      <c r="C71" s="26" t="s">
        <v>855</v>
      </c>
      <c r="D71" s="26" t="s">
        <v>21</v>
      </c>
      <c r="E71" s="20">
        <f t="shared" si="6"/>
        <v>0</v>
      </c>
      <c r="F71" s="46">
        <f t="shared" si="7"/>
        <v>2</v>
      </c>
      <c r="G71" s="44">
        <f t="shared" si="8"/>
        <v>0</v>
      </c>
      <c r="H71" s="58"/>
      <c r="I71" s="46">
        <v>2</v>
      </c>
      <c r="J71" s="44">
        <v>0</v>
      </c>
      <c r="K71" s="48"/>
      <c r="L71" s="21"/>
      <c r="M7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1" s="22">
        <f>racers7[[#This Row],[Tour de Bowness - Hill Climb (B)]]+racers7[[#This Row],[CABC ITT Provincial Championships (A)]]+racers7[[#This Row],[Stampede ITT (b)]]</f>
        <v>0</v>
      </c>
      <c r="O71" s="23">
        <f>racers7[[#This Row],[RMCC - Omnium (B)]]+racers7[[#This Row],[Tour de Bowness - Omnium (B)]]</f>
        <v>0</v>
      </c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</row>
    <row r="72" spans="1:34" ht="15.75" thickBot="1" x14ac:dyDescent="0.3">
      <c r="A72" s="18"/>
      <c r="B72" s="19" t="s">
        <v>739</v>
      </c>
      <c r="C72" s="19" t="s">
        <v>112</v>
      </c>
      <c r="D72" s="19" t="s">
        <v>27</v>
      </c>
      <c r="E72" s="20">
        <f t="shared" si="6"/>
        <v>0</v>
      </c>
      <c r="F72" s="43">
        <f t="shared" si="7"/>
        <v>2</v>
      </c>
      <c r="G72" s="44">
        <f t="shared" si="8"/>
        <v>0</v>
      </c>
      <c r="H72" s="58"/>
      <c r="I72" s="43">
        <v>2</v>
      </c>
      <c r="J72" s="44">
        <v>0</v>
      </c>
      <c r="K72" s="48"/>
      <c r="L72" s="21"/>
      <c r="M7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2" s="22">
        <f>racers7[[#This Row],[Tour de Bowness - Hill Climb (B)]]+racers7[[#This Row],[CABC ITT Provincial Championships (A)]]+racers7[[#This Row],[Stampede ITT (b)]]</f>
        <v>0</v>
      </c>
      <c r="O72" s="23">
        <f>racers7[[#This Row],[RMCC - Omnium (B)]]+racers7[[#This Row],[Tour de Bowness - Omnium (B)]]</f>
        <v>0</v>
      </c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</row>
    <row r="73" spans="1:34" ht="15.75" thickBot="1" x14ac:dyDescent="0.3">
      <c r="A73" s="18"/>
      <c r="B73" s="26" t="s">
        <v>745</v>
      </c>
      <c r="C73" s="26" t="s">
        <v>23</v>
      </c>
      <c r="D73" s="26" t="s">
        <v>240</v>
      </c>
      <c r="E73" s="20">
        <f t="shared" si="6"/>
        <v>0</v>
      </c>
      <c r="F73" s="46">
        <f t="shared" si="7"/>
        <v>2</v>
      </c>
      <c r="G73" s="44">
        <f t="shared" si="8"/>
        <v>0</v>
      </c>
      <c r="H73" s="58"/>
      <c r="I73" s="46">
        <v>2</v>
      </c>
      <c r="J73" s="44">
        <v>0</v>
      </c>
      <c r="K73" s="48"/>
      <c r="L73" s="21"/>
      <c r="M7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3" s="22">
        <f>racers7[[#This Row],[Tour de Bowness - Hill Climb (B)]]+racers7[[#This Row],[CABC ITT Provincial Championships (A)]]+racers7[[#This Row],[Stampede ITT (b)]]</f>
        <v>0</v>
      </c>
      <c r="O73" s="23">
        <f>racers7[[#This Row],[RMCC - Omnium (B)]]+racers7[[#This Row],[Tour de Bowness - Omnium (B)]]</f>
        <v>0</v>
      </c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</row>
    <row r="74" spans="1:34" ht="15.75" thickBot="1" x14ac:dyDescent="0.3">
      <c r="A74" s="18"/>
      <c r="B74" s="26" t="s">
        <v>359</v>
      </c>
      <c r="C74" s="26" t="s">
        <v>360</v>
      </c>
      <c r="D74" s="26" t="s">
        <v>67</v>
      </c>
      <c r="E74" s="20">
        <f t="shared" si="6"/>
        <v>0</v>
      </c>
      <c r="F74" s="46">
        <f t="shared" si="7"/>
        <v>0</v>
      </c>
      <c r="G74" s="44">
        <f t="shared" si="8"/>
        <v>0</v>
      </c>
      <c r="H74" s="58"/>
      <c r="I74" s="46">
        <v>0</v>
      </c>
      <c r="J74" s="44">
        <v>0</v>
      </c>
      <c r="K74" s="48"/>
      <c r="L74" s="21"/>
      <c r="M7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4" s="22">
        <f>racers7[[#This Row],[Tour de Bowness - Hill Climb (B)]]+racers7[[#This Row],[CABC ITT Provincial Championships (A)]]+racers7[[#This Row],[Stampede ITT (b)]]</f>
        <v>0</v>
      </c>
      <c r="O74" s="23">
        <f>racers7[[#This Row],[RMCC - Omnium (B)]]+racers7[[#This Row],[Tour de Bowness - Omnium (B)]]</f>
        <v>0</v>
      </c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</row>
    <row r="75" spans="1:34" ht="15.75" thickBot="1" x14ac:dyDescent="0.3">
      <c r="A75" s="18"/>
      <c r="B75" s="26" t="s">
        <v>414</v>
      </c>
      <c r="C75" s="26" t="s">
        <v>415</v>
      </c>
      <c r="D75" s="26" t="s">
        <v>300</v>
      </c>
      <c r="E75" s="20">
        <f t="shared" si="6"/>
        <v>0</v>
      </c>
      <c r="F75" s="46">
        <f t="shared" si="7"/>
        <v>0</v>
      </c>
      <c r="G75" s="44">
        <f t="shared" si="8"/>
        <v>0</v>
      </c>
      <c r="H75" s="58"/>
      <c r="I75" s="46">
        <v>0</v>
      </c>
      <c r="J75" s="44">
        <v>0</v>
      </c>
      <c r="K75" s="48"/>
      <c r="L75" s="21"/>
      <c r="M7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5" s="22">
        <f>racers7[[#This Row],[Tour de Bowness - Hill Climb (B)]]+racers7[[#This Row],[CABC ITT Provincial Championships (A)]]+racers7[[#This Row],[Stampede ITT (b)]]</f>
        <v>0</v>
      </c>
      <c r="O75" s="23">
        <f>racers7[[#This Row],[RMCC - Omnium (B)]]+racers7[[#This Row],[Tour de Bowness - Omnium (B)]]</f>
        <v>0</v>
      </c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</row>
    <row r="76" spans="1:34" ht="15.75" thickBot="1" x14ac:dyDescent="0.3">
      <c r="A76" s="18"/>
      <c r="B76" s="26" t="s">
        <v>401</v>
      </c>
      <c r="C76" s="26" t="s">
        <v>402</v>
      </c>
      <c r="D76" s="26" t="s">
        <v>403</v>
      </c>
      <c r="E76" s="20">
        <f t="shared" si="6"/>
        <v>0</v>
      </c>
      <c r="F76" s="46">
        <f t="shared" si="7"/>
        <v>0</v>
      </c>
      <c r="G76" s="44">
        <f t="shared" si="8"/>
        <v>0</v>
      </c>
      <c r="H76" s="58"/>
      <c r="I76" s="46">
        <v>0</v>
      </c>
      <c r="J76" s="44">
        <v>0</v>
      </c>
      <c r="K76" s="48"/>
      <c r="L76" s="21"/>
      <c r="M7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6" s="22">
        <f>racers7[[#This Row],[Tour de Bowness - Hill Climb (B)]]+racers7[[#This Row],[CABC ITT Provincial Championships (A)]]+racers7[[#This Row],[Stampede ITT (b)]]</f>
        <v>0</v>
      </c>
      <c r="O76" s="23">
        <f>racers7[[#This Row],[RMCC - Omnium (B)]]+racers7[[#This Row],[Tour de Bowness - Omnium (B)]]</f>
        <v>0</v>
      </c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</row>
    <row r="77" spans="1:34" ht="15.75" thickBot="1" x14ac:dyDescent="0.3">
      <c r="A77" s="18"/>
      <c r="B77" s="26" t="s">
        <v>453</v>
      </c>
      <c r="C77" s="26" t="s">
        <v>380</v>
      </c>
      <c r="D77" s="26" t="s">
        <v>27</v>
      </c>
      <c r="E77" s="20">
        <f t="shared" si="6"/>
        <v>0</v>
      </c>
      <c r="F77" s="46">
        <f t="shared" si="7"/>
        <v>0</v>
      </c>
      <c r="G77" s="44">
        <f t="shared" si="8"/>
        <v>0</v>
      </c>
      <c r="H77" s="58"/>
      <c r="I77" s="46">
        <v>0</v>
      </c>
      <c r="J77" s="44">
        <v>0</v>
      </c>
      <c r="K77" s="48"/>
      <c r="L77" s="21"/>
      <c r="M7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7" s="22">
        <f>racers7[[#This Row],[Tour de Bowness - Hill Climb (B)]]+racers7[[#This Row],[CABC ITT Provincial Championships (A)]]+racers7[[#This Row],[Stampede ITT (b)]]</f>
        <v>0</v>
      </c>
      <c r="O77" s="23">
        <f>racers7[[#This Row],[RMCC - Omnium (B)]]+racers7[[#This Row],[Tour de Bowness - Omnium (B)]]</f>
        <v>0</v>
      </c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</row>
    <row r="78" spans="1:34" ht="15.75" thickBot="1" x14ac:dyDescent="0.3">
      <c r="A78" s="18"/>
      <c r="B78" s="26" t="s">
        <v>423</v>
      </c>
      <c r="C78" s="26" t="s">
        <v>290</v>
      </c>
      <c r="D78" s="26" t="s">
        <v>215</v>
      </c>
      <c r="E78" s="20">
        <f t="shared" si="6"/>
        <v>0</v>
      </c>
      <c r="F78" s="43">
        <f t="shared" si="7"/>
        <v>0</v>
      </c>
      <c r="G78" s="44">
        <f t="shared" si="8"/>
        <v>0</v>
      </c>
      <c r="H78" s="58"/>
      <c r="I78" s="43">
        <v>0</v>
      </c>
      <c r="J78" s="44">
        <v>0</v>
      </c>
      <c r="K78" s="48"/>
      <c r="L78" s="21"/>
      <c r="M7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8" s="22">
        <f>racers7[[#This Row],[Tour de Bowness - Hill Climb (B)]]+racers7[[#This Row],[CABC ITT Provincial Championships (A)]]+racers7[[#This Row],[Stampede ITT (b)]]</f>
        <v>0</v>
      </c>
      <c r="O78" s="23">
        <f>racers7[[#This Row],[RMCC - Omnium (B)]]+racers7[[#This Row],[Tour de Bowness - Omnium (B)]]</f>
        <v>0</v>
      </c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</row>
    <row r="79" spans="1:34" ht="15.75" thickBot="1" x14ac:dyDescent="0.3">
      <c r="A79" s="18"/>
      <c r="B79" s="26" t="s">
        <v>454</v>
      </c>
      <c r="C79" s="26" t="s">
        <v>455</v>
      </c>
      <c r="D79" s="26" t="s">
        <v>202</v>
      </c>
      <c r="E79" s="20">
        <f t="shared" si="6"/>
        <v>0</v>
      </c>
      <c r="F79" s="46">
        <f t="shared" si="7"/>
        <v>0</v>
      </c>
      <c r="G79" s="44">
        <f t="shared" si="8"/>
        <v>0</v>
      </c>
      <c r="H79" s="58"/>
      <c r="I79" s="46">
        <v>0</v>
      </c>
      <c r="J79" s="44">
        <v>0</v>
      </c>
      <c r="K79" s="48"/>
      <c r="L79" s="21"/>
      <c r="M7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9" s="22">
        <f>racers7[[#This Row],[Tour de Bowness - Hill Climb (B)]]+racers7[[#This Row],[CABC ITT Provincial Championships (A)]]+racers7[[#This Row],[Stampede ITT (b)]]</f>
        <v>0</v>
      </c>
      <c r="O79" s="23">
        <f>racers7[[#This Row],[RMCC - Omnium (B)]]+racers7[[#This Row],[Tour de Bowness - Omnium (B)]]</f>
        <v>0</v>
      </c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</row>
    <row r="80" spans="1:34" ht="15.75" thickBot="1" x14ac:dyDescent="0.3">
      <c r="A80" s="18"/>
      <c r="B80" s="26" t="s">
        <v>430</v>
      </c>
      <c r="C80" s="26" t="s">
        <v>431</v>
      </c>
      <c r="D80" s="26" t="s">
        <v>21</v>
      </c>
      <c r="E80" s="20">
        <f t="shared" si="6"/>
        <v>0</v>
      </c>
      <c r="F80" s="46">
        <f t="shared" si="7"/>
        <v>0</v>
      </c>
      <c r="G80" s="44">
        <f t="shared" si="8"/>
        <v>0</v>
      </c>
      <c r="H80" s="58"/>
      <c r="I80" s="46">
        <v>0</v>
      </c>
      <c r="J80" s="44">
        <v>0</v>
      </c>
      <c r="K80" s="48"/>
      <c r="L80" s="21"/>
      <c r="M8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0" s="22">
        <f>racers7[[#This Row],[Tour de Bowness - Hill Climb (B)]]+racers7[[#This Row],[CABC ITT Provincial Championships (A)]]+racers7[[#This Row],[Stampede ITT (b)]]</f>
        <v>0</v>
      </c>
      <c r="O80" s="23">
        <f>racers7[[#This Row],[RMCC - Omnium (B)]]+racers7[[#This Row],[Tour de Bowness - Omnium (B)]]</f>
        <v>0</v>
      </c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</row>
    <row r="81" spans="1:34" ht="15.75" thickBot="1" x14ac:dyDescent="0.3">
      <c r="A81" s="18"/>
      <c r="B81" s="26" t="s">
        <v>418</v>
      </c>
      <c r="C81" s="26" t="s">
        <v>165</v>
      </c>
      <c r="D81" s="26" t="s">
        <v>202</v>
      </c>
      <c r="E81" s="20">
        <f t="shared" si="6"/>
        <v>0</v>
      </c>
      <c r="F81" s="46">
        <f t="shared" si="7"/>
        <v>0</v>
      </c>
      <c r="G81" s="44">
        <f t="shared" si="8"/>
        <v>0</v>
      </c>
      <c r="H81" s="58"/>
      <c r="I81" s="46">
        <v>0</v>
      </c>
      <c r="J81" s="44">
        <v>0</v>
      </c>
      <c r="K81" s="48"/>
      <c r="L81" s="21"/>
      <c r="M8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1" s="22">
        <f>racers7[[#This Row],[Tour de Bowness - Hill Climb (B)]]+racers7[[#This Row],[CABC ITT Provincial Championships (A)]]+racers7[[#This Row],[Stampede ITT (b)]]</f>
        <v>0</v>
      </c>
      <c r="O81" s="23">
        <f>racers7[[#This Row],[RMCC - Omnium (B)]]+racers7[[#This Row],[Tour de Bowness - Omnium (B)]]</f>
        <v>0</v>
      </c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</row>
    <row r="82" spans="1:34" ht="15.75" thickBot="1" x14ac:dyDescent="0.3">
      <c r="A82" s="18"/>
      <c r="B82" s="26" t="s">
        <v>412</v>
      </c>
      <c r="C82" s="26" t="s">
        <v>323</v>
      </c>
      <c r="D82" s="26" t="s">
        <v>21</v>
      </c>
      <c r="E82" s="20">
        <f t="shared" si="6"/>
        <v>0</v>
      </c>
      <c r="F82" s="46">
        <f t="shared" si="7"/>
        <v>0</v>
      </c>
      <c r="G82" s="44">
        <f t="shared" si="8"/>
        <v>0</v>
      </c>
      <c r="H82" s="58"/>
      <c r="I82" s="46">
        <v>0</v>
      </c>
      <c r="J82" s="44">
        <v>0</v>
      </c>
      <c r="K82" s="48"/>
      <c r="L82" s="21"/>
      <c r="M8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2" s="22">
        <f>racers7[[#This Row],[Tour de Bowness - Hill Climb (B)]]+racers7[[#This Row],[CABC ITT Provincial Championships (A)]]+racers7[[#This Row],[Stampede ITT (b)]]</f>
        <v>0</v>
      </c>
      <c r="O82" s="23">
        <f>racers7[[#This Row],[RMCC - Omnium (B)]]+racers7[[#This Row],[Tour de Bowness - Omnium (B)]]</f>
        <v>0</v>
      </c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</row>
    <row r="83" spans="1:34" ht="15.75" thickBot="1" x14ac:dyDescent="0.3">
      <c r="A83" s="18"/>
      <c r="B83" s="26" t="s">
        <v>389</v>
      </c>
      <c r="C83" s="26" t="s">
        <v>390</v>
      </c>
      <c r="D83" s="26" t="s">
        <v>55</v>
      </c>
      <c r="E83" s="20">
        <f t="shared" si="6"/>
        <v>0</v>
      </c>
      <c r="F83" s="46">
        <f t="shared" si="7"/>
        <v>0</v>
      </c>
      <c r="G83" s="44">
        <f t="shared" si="8"/>
        <v>0</v>
      </c>
      <c r="H83" s="58"/>
      <c r="I83" s="46">
        <v>0</v>
      </c>
      <c r="J83" s="44">
        <v>0</v>
      </c>
      <c r="K83" s="48"/>
      <c r="L83" s="21"/>
      <c r="M8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3" s="22">
        <f>racers7[[#This Row],[Tour de Bowness - Hill Climb (B)]]+racers7[[#This Row],[CABC ITT Provincial Championships (A)]]+racers7[[#This Row],[Stampede ITT (b)]]</f>
        <v>0</v>
      </c>
      <c r="O83" s="23">
        <f>racers7[[#This Row],[RMCC - Omnium (B)]]+racers7[[#This Row],[Tour de Bowness - Omnium (B)]]</f>
        <v>0</v>
      </c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</row>
    <row r="84" spans="1:34" ht="15.75" thickBot="1" x14ac:dyDescent="0.3">
      <c r="A84" s="18"/>
      <c r="B84" s="26" t="s">
        <v>446</v>
      </c>
      <c r="C84" s="26" t="s">
        <v>158</v>
      </c>
      <c r="D84" s="26" t="s">
        <v>55</v>
      </c>
      <c r="E84" s="20">
        <f t="shared" si="6"/>
        <v>0</v>
      </c>
      <c r="F84" s="46">
        <f t="shared" si="7"/>
        <v>0</v>
      </c>
      <c r="G84" s="44">
        <f t="shared" si="8"/>
        <v>0</v>
      </c>
      <c r="H84" s="58"/>
      <c r="I84" s="46">
        <v>0</v>
      </c>
      <c r="J84" s="44">
        <v>0</v>
      </c>
      <c r="K84" s="48"/>
      <c r="L84" s="21"/>
      <c r="M8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4" s="22">
        <f>racers7[[#This Row],[Tour de Bowness - Hill Climb (B)]]+racers7[[#This Row],[CABC ITT Provincial Championships (A)]]+racers7[[#This Row],[Stampede ITT (b)]]</f>
        <v>0</v>
      </c>
      <c r="O84" s="23">
        <f>racers7[[#This Row],[RMCC - Omnium (B)]]+racers7[[#This Row],[Tour de Bowness - Omnium (B)]]</f>
        <v>0</v>
      </c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</row>
    <row r="85" spans="1:34" ht="15.75" thickBot="1" x14ac:dyDescent="0.3">
      <c r="A85" s="18"/>
      <c r="B85" s="120" t="s">
        <v>399</v>
      </c>
      <c r="C85" s="26" t="s">
        <v>400</v>
      </c>
      <c r="D85" s="26" t="s">
        <v>21</v>
      </c>
      <c r="E85" s="20">
        <f t="shared" si="6"/>
        <v>0</v>
      </c>
      <c r="F85" s="46">
        <f t="shared" si="7"/>
        <v>0</v>
      </c>
      <c r="G85" s="44">
        <f t="shared" si="8"/>
        <v>0</v>
      </c>
      <c r="H85" s="58"/>
      <c r="I85" s="46">
        <v>0</v>
      </c>
      <c r="J85" s="44">
        <v>0</v>
      </c>
      <c r="K85" s="48"/>
      <c r="L85" s="21"/>
      <c r="M8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5" s="22">
        <f>racers7[[#This Row],[Tour de Bowness - Hill Climb (B)]]+racers7[[#This Row],[CABC ITT Provincial Championships (A)]]+racers7[[#This Row],[Stampede ITT (b)]]</f>
        <v>0</v>
      </c>
      <c r="O85" s="23">
        <f>racers7[[#This Row],[RMCC - Omnium (B)]]+racers7[[#This Row],[Tour de Bowness - Omnium (B)]]</f>
        <v>0</v>
      </c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</row>
    <row r="86" spans="1:34" ht="15.75" thickBot="1" x14ac:dyDescent="0.3">
      <c r="A86" s="18"/>
      <c r="B86" s="26" t="s">
        <v>457</v>
      </c>
      <c r="C86" s="26" t="s">
        <v>458</v>
      </c>
      <c r="D86" s="26" t="s">
        <v>202</v>
      </c>
      <c r="E86" s="20">
        <f t="shared" si="6"/>
        <v>0</v>
      </c>
      <c r="F86" s="46">
        <f t="shared" si="7"/>
        <v>0</v>
      </c>
      <c r="G86" s="44">
        <f t="shared" si="8"/>
        <v>0</v>
      </c>
      <c r="H86" s="58"/>
      <c r="I86" s="46">
        <v>0</v>
      </c>
      <c r="J86" s="44">
        <v>0</v>
      </c>
      <c r="K86" s="48"/>
      <c r="L86" s="21"/>
      <c r="M8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6" s="22">
        <f>racers7[[#This Row],[Tour de Bowness - Hill Climb (B)]]+racers7[[#This Row],[CABC ITT Provincial Championships (A)]]+racers7[[#This Row],[Stampede ITT (b)]]</f>
        <v>0</v>
      </c>
      <c r="O86" s="23">
        <f>racers7[[#This Row],[RMCC - Omnium (B)]]+racers7[[#This Row],[Tour de Bowness - Omnium (B)]]</f>
        <v>0</v>
      </c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</row>
    <row r="87" spans="1:34" ht="15.75" thickBot="1" x14ac:dyDescent="0.3">
      <c r="A87" s="18"/>
      <c r="B87" s="26" t="s">
        <v>406</v>
      </c>
      <c r="C87" s="26" t="s">
        <v>407</v>
      </c>
      <c r="D87" s="26" t="s">
        <v>27</v>
      </c>
      <c r="E87" s="20">
        <f t="shared" si="6"/>
        <v>0</v>
      </c>
      <c r="F87" s="46">
        <f t="shared" si="7"/>
        <v>0</v>
      </c>
      <c r="G87" s="44">
        <f t="shared" si="8"/>
        <v>0</v>
      </c>
      <c r="H87" s="58"/>
      <c r="I87" s="46">
        <v>0</v>
      </c>
      <c r="J87" s="44">
        <v>0</v>
      </c>
      <c r="K87" s="48"/>
      <c r="L87" s="21"/>
      <c r="M8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7" s="22">
        <f>racers7[[#This Row],[Tour de Bowness - Hill Climb (B)]]+racers7[[#This Row],[CABC ITT Provincial Championships (A)]]+racers7[[#This Row],[Stampede ITT (b)]]</f>
        <v>0</v>
      </c>
      <c r="O87" s="23">
        <f>racers7[[#This Row],[RMCC - Omnium (B)]]+racers7[[#This Row],[Tour de Bowness - Omnium (B)]]</f>
        <v>0</v>
      </c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</row>
    <row r="88" spans="1:34" ht="15.75" thickBot="1" x14ac:dyDescent="0.3">
      <c r="A88" s="18"/>
      <c r="B88" s="26" t="s">
        <v>449</v>
      </c>
      <c r="C88" s="26" t="s">
        <v>450</v>
      </c>
      <c r="D88" s="26" t="s">
        <v>55</v>
      </c>
      <c r="E88" s="20">
        <f t="shared" si="6"/>
        <v>0</v>
      </c>
      <c r="F88" s="46">
        <f t="shared" si="7"/>
        <v>0</v>
      </c>
      <c r="G88" s="44">
        <f t="shared" si="8"/>
        <v>0</v>
      </c>
      <c r="H88" s="58"/>
      <c r="I88" s="46">
        <v>0</v>
      </c>
      <c r="J88" s="44">
        <v>0</v>
      </c>
      <c r="K88" s="48"/>
      <c r="L88" s="21"/>
      <c r="M8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8" s="22">
        <f>racers7[[#This Row],[Tour de Bowness - Hill Climb (B)]]+racers7[[#This Row],[CABC ITT Provincial Championships (A)]]+racers7[[#This Row],[Stampede ITT (b)]]</f>
        <v>0</v>
      </c>
      <c r="O88" s="23">
        <f>racers7[[#This Row],[RMCC - Omnium (B)]]+racers7[[#This Row],[Tour de Bowness - Omnium (B)]]</f>
        <v>0</v>
      </c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</row>
    <row r="89" spans="1:34" ht="15.75" thickBot="1" x14ac:dyDescent="0.3">
      <c r="A89" s="18"/>
      <c r="B89" s="19" t="s">
        <v>447</v>
      </c>
      <c r="C89" s="19" t="s">
        <v>448</v>
      </c>
      <c r="D89" s="19" t="s">
        <v>64</v>
      </c>
      <c r="E89" s="20">
        <f t="shared" si="6"/>
        <v>0</v>
      </c>
      <c r="F89" s="46">
        <f t="shared" si="7"/>
        <v>0</v>
      </c>
      <c r="G89" s="44">
        <f t="shared" si="8"/>
        <v>0</v>
      </c>
      <c r="H89" s="58"/>
      <c r="I89" s="46">
        <v>0</v>
      </c>
      <c r="J89" s="44">
        <v>0</v>
      </c>
      <c r="K89" s="48"/>
      <c r="L89" s="21"/>
      <c r="M8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9" s="22">
        <f>racers7[[#This Row],[Tour de Bowness - Hill Climb (B)]]+racers7[[#This Row],[CABC ITT Provincial Championships (A)]]+racers7[[#This Row],[Stampede ITT (b)]]</f>
        <v>0</v>
      </c>
      <c r="O89" s="23">
        <f>racers7[[#This Row],[RMCC - Omnium (B)]]+racers7[[#This Row],[Tour de Bowness - Omnium (B)]]</f>
        <v>0</v>
      </c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</row>
    <row r="90" spans="1:34" ht="15.75" thickBot="1" x14ac:dyDescent="0.3">
      <c r="A90" s="18"/>
      <c r="B90" s="26" t="s">
        <v>451</v>
      </c>
      <c r="C90" s="26" t="s">
        <v>452</v>
      </c>
      <c r="D90" s="26"/>
      <c r="E90" s="20">
        <f t="shared" si="6"/>
        <v>0</v>
      </c>
      <c r="F90" s="46">
        <f t="shared" si="7"/>
        <v>0</v>
      </c>
      <c r="G90" s="44">
        <f t="shared" si="8"/>
        <v>0</v>
      </c>
      <c r="H90" s="58"/>
      <c r="I90" s="46">
        <v>0</v>
      </c>
      <c r="J90" s="44">
        <v>0</v>
      </c>
      <c r="K90" s="48"/>
      <c r="L90" s="21"/>
      <c r="M9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0" s="22">
        <f>racers7[[#This Row],[Tour de Bowness - Hill Climb (B)]]+racers7[[#This Row],[CABC ITT Provincial Championships (A)]]+racers7[[#This Row],[Stampede ITT (b)]]</f>
        <v>0</v>
      </c>
      <c r="O90" s="23">
        <f>racers7[[#This Row],[RMCC - Omnium (B)]]+racers7[[#This Row],[Tour de Bowness - Omnium (B)]]</f>
        <v>0</v>
      </c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</row>
    <row r="91" spans="1:34" ht="15.75" thickBot="1" x14ac:dyDescent="0.3">
      <c r="A91" s="18"/>
      <c r="B91" s="26" t="s">
        <v>362</v>
      </c>
      <c r="C91" s="26" t="s">
        <v>363</v>
      </c>
      <c r="D91" s="26" t="s">
        <v>61</v>
      </c>
      <c r="E91" s="20">
        <f t="shared" si="6"/>
        <v>0</v>
      </c>
      <c r="F91" s="46">
        <f t="shared" si="7"/>
        <v>0</v>
      </c>
      <c r="G91" s="44">
        <f t="shared" si="8"/>
        <v>0</v>
      </c>
      <c r="H91" s="58"/>
      <c r="I91" s="46">
        <v>0</v>
      </c>
      <c r="J91" s="44">
        <v>0</v>
      </c>
      <c r="K91" s="48"/>
      <c r="L91" s="21"/>
      <c r="M9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1" s="22">
        <f>racers7[[#This Row],[Tour de Bowness - Hill Climb (B)]]+racers7[[#This Row],[CABC ITT Provincial Championships (A)]]+racers7[[#This Row],[Stampede ITT (b)]]</f>
        <v>0</v>
      </c>
      <c r="O91" s="23">
        <f>racers7[[#This Row],[RMCC - Omnium (B)]]+racers7[[#This Row],[Tour de Bowness - Omnium (B)]]</f>
        <v>0</v>
      </c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</row>
    <row r="92" spans="1:34" ht="15.75" thickBot="1" x14ac:dyDescent="0.3">
      <c r="A92" s="18"/>
      <c r="B92" s="26" t="s">
        <v>386</v>
      </c>
      <c r="C92" s="26" t="s">
        <v>387</v>
      </c>
      <c r="D92" s="26" t="s">
        <v>67</v>
      </c>
      <c r="E92" s="20">
        <f t="shared" si="6"/>
        <v>0</v>
      </c>
      <c r="F92" s="46">
        <f t="shared" si="7"/>
        <v>0</v>
      </c>
      <c r="G92" s="44">
        <f t="shared" si="8"/>
        <v>0</v>
      </c>
      <c r="H92" s="58"/>
      <c r="I92" s="46">
        <v>0</v>
      </c>
      <c r="J92" s="44">
        <v>0</v>
      </c>
      <c r="K92" s="48"/>
      <c r="L92" s="21"/>
      <c r="M9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2" s="22">
        <f>racers7[[#This Row],[Tour de Bowness - Hill Climb (B)]]+racers7[[#This Row],[CABC ITT Provincial Championships (A)]]+racers7[[#This Row],[Stampede ITT (b)]]</f>
        <v>0</v>
      </c>
      <c r="O92" s="23">
        <f>racers7[[#This Row],[RMCC - Omnium (B)]]+racers7[[#This Row],[Tour de Bowness - Omnium (B)]]</f>
        <v>0</v>
      </c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</row>
    <row r="93" spans="1:34" ht="15.75" thickBot="1" x14ac:dyDescent="0.3">
      <c r="A93" s="18"/>
      <c r="B93" s="26" t="s">
        <v>459</v>
      </c>
      <c r="C93" s="26" t="s">
        <v>460</v>
      </c>
      <c r="D93" s="26" t="s">
        <v>247</v>
      </c>
      <c r="E93" s="20">
        <f t="shared" si="6"/>
        <v>0</v>
      </c>
      <c r="F93" s="46">
        <f t="shared" si="7"/>
        <v>0</v>
      </c>
      <c r="G93" s="44">
        <f t="shared" si="8"/>
        <v>0</v>
      </c>
      <c r="H93" s="58"/>
      <c r="I93" s="46">
        <v>0</v>
      </c>
      <c r="J93" s="44">
        <v>0</v>
      </c>
      <c r="K93" s="48"/>
      <c r="L93" s="21"/>
      <c r="M9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3" s="22">
        <f>racers7[[#This Row],[Tour de Bowness - Hill Climb (B)]]+racers7[[#This Row],[CABC ITT Provincial Championships (A)]]+racers7[[#This Row],[Stampede ITT (b)]]</f>
        <v>0</v>
      </c>
      <c r="O93" s="23">
        <f>racers7[[#This Row],[RMCC - Omnium (B)]]+racers7[[#This Row],[Tour de Bowness - Omnium (B)]]</f>
        <v>0</v>
      </c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</row>
    <row r="94" spans="1:34" ht="15.75" thickBot="1" x14ac:dyDescent="0.3">
      <c r="A94" s="18"/>
      <c r="B94" s="26" t="s">
        <v>439</v>
      </c>
      <c r="C94" s="26" t="s">
        <v>307</v>
      </c>
      <c r="D94" s="26" t="s">
        <v>291</v>
      </c>
      <c r="E94" s="20">
        <f t="shared" si="6"/>
        <v>0</v>
      </c>
      <c r="F94" s="43">
        <f t="shared" si="7"/>
        <v>0</v>
      </c>
      <c r="G94" s="44">
        <f t="shared" si="8"/>
        <v>0</v>
      </c>
      <c r="H94" s="58"/>
      <c r="I94" s="43">
        <v>0</v>
      </c>
      <c r="J94" s="44">
        <v>0</v>
      </c>
      <c r="K94" s="48"/>
      <c r="L94" s="21"/>
      <c r="M9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4" s="22">
        <f>racers7[[#This Row],[Tour de Bowness - Hill Climb (B)]]+racers7[[#This Row],[CABC ITT Provincial Championships (A)]]+racers7[[#This Row],[Stampede ITT (b)]]</f>
        <v>0</v>
      </c>
      <c r="O94" s="23">
        <f>racers7[[#This Row],[RMCC - Omnium (B)]]+racers7[[#This Row],[Tour de Bowness - Omnium (B)]]</f>
        <v>0</v>
      </c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</row>
    <row r="95" spans="1:34" ht="15.75" thickBot="1" x14ac:dyDescent="0.3">
      <c r="A95" s="14"/>
      <c r="B95" s="15" t="s">
        <v>439</v>
      </c>
      <c r="C95" s="15" t="s">
        <v>429</v>
      </c>
      <c r="D95" s="15" t="s">
        <v>291</v>
      </c>
      <c r="E95" s="17">
        <f t="shared" si="6"/>
        <v>0</v>
      </c>
      <c r="F95" s="38">
        <f t="shared" si="7"/>
        <v>0</v>
      </c>
      <c r="G95" s="39">
        <f t="shared" si="8"/>
        <v>0</v>
      </c>
      <c r="H95" s="57"/>
      <c r="I95" s="46">
        <v>0</v>
      </c>
      <c r="J95" s="44">
        <v>0</v>
      </c>
      <c r="K95" s="49"/>
      <c r="L95" s="9"/>
      <c r="M9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5" s="22">
        <f>racers7[[#This Row],[Tour de Bowness - Hill Climb (B)]]+racers7[[#This Row],[CABC ITT Provincial Championships (A)]]+racers7[[#This Row],[Stampede ITT (b)]]</f>
        <v>0</v>
      </c>
      <c r="O95" s="23">
        <f>racers7[[#This Row],[RMCC - Omnium (B)]]+racers7[[#This Row],[Tour de Bowness - Omnium (B)]]</f>
        <v>0</v>
      </c>
      <c r="P95" s="13"/>
      <c r="Q95" s="13"/>
      <c r="R95" s="13"/>
      <c r="S95" s="13"/>
      <c r="T95" s="25"/>
      <c r="U95" s="13"/>
      <c r="V95" s="25"/>
      <c r="W95" s="13"/>
      <c r="X95" s="13"/>
      <c r="Y95" s="25"/>
      <c r="Z95" s="13"/>
      <c r="AA95" s="13"/>
      <c r="AB95" s="13"/>
      <c r="AC95" s="13"/>
      <c r="AD95" s="13"/>
      <c r="AE95" s="13"/>
      <c r="AF95" s="13"/>
      <c r="AG95" s="13"/>
      <c r="AH95" s="13"/>
    </row>
    <row r="96" spans="1:34" ht="15.75" thickBot="1" x14ac:dyDescent="0.3">
      <c r="A96" s="14"/>
      <c r="B96" s="15" t="s">
        <v>445</v>
      </c>
      <c r="C96" s="125" t="s">
        <v>142</v>
      </c>
      <c r="D96" s="15" t="s">
        <v>215</v>
      </c>
      <c r="E96" s="17">
        <f t="shared" si="6"/>
        <v>0</v>
      </c>
      <c r="F96" s="76">
        <f t="shared" si="7"/>
        <v>0</v>
      </c>
      <c r="G96" s="39">
        <f t="shared" si="8"/>
        <v>0</v>
      </c>
      <c r="H96" s="57"/>
      <c r="I96" s="43">
        <v>0</v>
      </c>
      <c r="J96" s="44">
        <v>0</v>
      </c>
      <c r="K96" s="49"/>
      <c r="L96" s="9"/>
      <c r="M9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6" s="22">
        <f>racers7[[#This Row],[Tour de Bowness - Hill Climb (B)]]+racers7[[#This Row],[CABC ITT Provincial Championships (A)]]+racers7[[#This Row],[Stampede ITT (b)]]</f>
        <v>0</v>
      </c>
      <c r="O96" s="23">
        <f>racers7[[#This Row],[RMCC - Omnium (B)]]+racers7[[#This Row],[Tour de Bowness - Omnium (B)]]</f>
        <v>0</v>
      </c>
      <c r="P96" s="13"/>
      <c r="Q96" s="13"/>
      <c r="R96" s="13"/>
      <c r="S96" s="13"/>
      <c r="T96" s="25"/>
      <c r="U96" s="13"/>
      <c r="V96" s="25"/>
      <c r="W96" s="13"/>
      <c r="X96" s="13"/>
      <c r="Y96" s="25"/>
      <c r="Z96" s="13"/>
      <c r="AA96" s="13"/>
      <c r="AB96" s="13"/>
      <c r="AC96" s="13"/>
      <c r="AD96" s="13"/>
      <c r="AE96" s="13"/>
      <c r="AF96" s="13"/>
      <c r="AG96" s="13"/>
      <c r="AH96" s="13"/>
    </row>
    <row r="97" spans="1:34" ht="15.75" thickBot="1" x14ac:dyDescent="0.3">
      <c r="A97" s="14"/>
      <c r="B97" s="15" t="s">
        <v>419</v>
      </c>
      <c r="C97" s="15" t="s">
        <v>112</v>
      </c>
      <c r="D97" s="15" t="s">
        <v>420</v>
      </c>
      <c r="E97" s="17">
        <f t="shared" si="6"/>
        <v>0</v>
      </c>
      <c r="F97" s="38">
        <f t="shared" si="7"/>
        <v>0</v>
      </c>
      <c r="G97" s="39">
        <f t="shared" si="8"/>
        <v>0</v>
      </c>
      <c r="H97" s="57"/>
      <c r="I97" s="46">
        <v>0</v>
      </c>
      <c r="J97" s="44">
        <v>0</v>
      </c>
      <c r="K97" s="49"/>
      <c r="L97" s="9"/>
      <c r="M9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7" s="22">
        <f>racers7[[#This Row],[Tour de Bowness - Hill Climb (B)]]+racers7[[#This Row],[CABC ITT Provincial Championships (A)]]+racers7[[#This Row],[Stampede ITT (b)]]</f>
        <v>0</v>
      </c>
      <c r="O97" s="23">
        <f>racers7[[#This Row],[RMCC - Omnium (B)]]+racers7[[#This Row],[Tour de Bowness - Omnium (B)]]</f>
        <v>0</v>
      </c>
      <c r="P97" s="13"/>
      <c r="Q97" s="13"/>
      <c r="R97" s="13"/>
      <c r="S97" s="13"/>
      <c r="T97" s="25"/>
      <c r="U97" s="13"/>
      <c r="V97" s="25"/>
      <c r="W97" s="13"/>
      <c r="X97" s="13"/>
      <c r="Y97" s="25"/>
      <c r="Z97" s="13"/>
      <c r="AA97" s="13"/>
      <c r="AB97" s="13"/>
      <c r="AC97" s="13"/>
      <c r="AD97" s="13"/>
      <c r="AE97" s="13"/>
      <c r="AF97" s="13"/>
      <c r="AG97" s="13"/>
      <c r="AH97" s="13"/>
    </row>
    <row r="98" spans="1:34" ht="15.75" thickBot="1" x14ac:dyDescent="0.3">
      <c r="A98" s="14"/>
      <c r="B98" s="15" t="s">
        <v>456</v>
      </c>
      <c r="C98" s="15" t="s">
        <v>318</v>
      </c>
      <c r="D98" s="15" t="s">
        <v>300</v>
      </c>
      <c r="E98" s="17">
        <f t="shared" ref="E98:E131" si="9">SUM(M98,N98,O98)</f>
        <v>0</v>
      </c>
      <c r="F98" s="38">
        <f t="shared" ref="F98:F129" si="10">SUM(G98,H98,I98,K98,M98)</f>
        <v>0</v>
      </c>
      <c r="G98" s="39">
        <f t="shared" ref="G98:G131" si="11">+IF(SUM(J98,L98,N98)&gt;20,20,SUM(J98,L98,N98))</f>
        <v>0</v>
      </c>
      <c r="H98" s="57"/>
      <c r="I98" s="46">
        <v>0</v>
      </c>
      <c r="J98" s="44">
        <v>0</v>
      </c>
      <c r="K98" s="49"/>
      <c r="L98" s="9"/>
      <c r="M9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8" s="22">
        <f>racers7[[#This Row],[Tour de Bowness - Hill Climb (B)]]+racers7[[#This Row],[CABC ITT Provincial Championships (A)]]+racers7[[#This Row],[Stampede ITT (b)]]</f>
        <v>0</v>
      </c>
      <c r="O98" s="23">
        <f>racers7[[#This Row],[RMCC - Omnium (B)]]+racers7[[#This Row],[Tour de Bowness - Omnium (B)]]</f>
        <v>0</v>
      </c>
      <c r="P98" s="13"/>
      <c r="Q98" s="13"/>
      <c r="R98" s="13"/>
      <c r="S98" s="13"/>
      <c r="T98" s="25"/>
      <c r="U98" s="13"/>
      <c r="V98" s="25"/>
      <c r="W98" s="13"/>
      <c r="X98" s="13"/>
      <c r="Y98" s="25"/>
      <c r="Z98" s="13"/>
      <c r="AA98" s="13"/>
      <c r="AB98" s="13"/>
      <c r="AC98" s="13"/>
      <c r="AD98" s="13"/>
      <c r="AE98" s="13"/>
      <c r="AF98" s="13"/>
      <c r="AG98" s="13"/>
      <c r="AH98" s="13"/>
    </row>
    <row r="99" spans="1:34" ht="15.75" thickBot="1" x14ac:dyDescent="0.3">
      <c r="A99" s="14"/>
      <c r="B99" s="15" t="s">
        <v>376</v>
      </c>
      <c r="C99" s="15" t="s">
        <v>377</v>
      </c>
      <c r="D99" s="15" t="s">
        <v>21</v>
      </c>
      <c r="E99" s="17">
        <f t="shared" si="9"/>
        <v>0</v>
      </c>
      <c r="F99" s="85">
        <f t="shared" si="10"/>
        <v>0</v>
      </c>
      <c r="G99" s="39">
        <f t="shared" si="11"/>
        <v>0</v>
      </c>
      <c r="H99" s="57"/>
      <c r="I99" s="46">
        <v>0</v>
      </c>
      <c r="J99" s="44">
        <v>0</v>
      </c>
      <c r="K99" s="49"/>
      <c r="L99" s="9"/>
      <c r="M9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9" s="22">
        <f>racers7[[#This Row],[Tour de Bowness - Hill Climb (B)]]+racers7[[#This Row],[CABC ITT Provincial Championships (A)]]+racers7[[#This Row],[Stampede ITT (b)]]</f>
        <v>0</v>
      </c>
      <c r="O99" s="23">
        <f>racers7[[#This Row],[RMCC - Omnium (B)]]+racers7[[#This Row],[Tour de Bowness - Omnium (B)]]</f>
        <v>0</v>
      </c>
      <c r="P99" s="13"/>
      <c r="Q99" s="13"/>
      <c r="R99" s="13"/>
      <c r="S99" s="13"/>
      <c r="T99" s="25"/>
      <c r="U99" s="13"/>
      <c r="V99" s="25"/>
      <c r="W99" s="13"/>
      <c r="X99" s="13"/>
      <c r="Y99" s="25"/>
      <c r="Z99" s="13"/>
      <c r="AA99" s="13"/>
      <c r="AB99" s="13"/>
      <c r="AC99" s="13"/>
      <c r="AD99" s="13"/>
      <c r="AE99" s="13"/>
      <c r="AF99" s="13"/>
      <c r="AG99" s="13"/>
      <c r="AH99" s="13"/>
    </row>
    <row r="100" spans="1:34" ht="15.75" thickBot="1" x14ac:dyDescent="0.3">
      <c r="A100" s="18"/>
      <c r="B100" s="26" t="s">
        <v>435</v>
      </c>
      <c r="C100" s="26" t="s">
        <v>436</v>
      </c>
      <c r="D100" s="26" t="s">
        <v>247</v>
      </c>
      <c r="E100" s="20">
        <f t="shared" si="9"/>
        <v>0</v>
      </c>
      <c r="F100" s="46">
        <f t="shared" si="10"/>
        <v>0</v>
      </c>
      <c r="G100" s="44">
        <f t="shared" si="11"/>
        <v>0</v>
      </c>
      <c r="H100" s="57"/>
      <c r="I100" s="46">
        <v>0</v>
      </c>
      <c r="J100" s="44">
        <v>0</v>
      </c>
      <c r="K100" s="48"/>
      <c r="L100" s="21"/>
      <c r="M10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0" s="22">
        <f>racers7[[#This Row],[Tour de Bowness - Hill Climb (B)]]+racers7[[#This Row],[CABC ITT Provincial Championships (A)]]+racers7[[#This Row],[Stampede ITT (b)]]</f>
        <v>0</v>
      </c>
      <c r="O100" s="23">
        <f>racers7[[#This Row],[RMCC - Omnium (B)]]+racers7[[#This Row],[Tour de Bowness - Omnium (B)]]</f>
        <v>0</v>
      </c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</row>
    <row r="101" spans="1:34" ht="15.75" thickBot="1" x14ac:dyDescent="0.3">
      <c r="A101" s="18"/>
      <c r="B101" s="26" t="s">
        <v>424</v>
      </c>
      <c r="C101" s="26" t="s">
        <v>177</v>
      </c>
      <c r="D101" s="26" t="s">
        <v>64</v>
      </c>
      <c r="E101" s="20">
        <f t="shared" si="9"/>
        <v>0</v>
      </c>
      <c r="F101" s="46">
        <f t="shared" si="10"/>
        <v>0</v>
      </c>
      <c r="G101" s="44">
        <f t="shared" si="11"/>
        <v>0</v>
      </c>
      <c r="H101" s="57"/>
      <c r="I101" s="46">
        <v>0</v>
      </c>
      <c r="J101" s="44">
        <v>0</v>
      </c>
      <c r="K101" s="48"/>
      <c r="L101" s="21"/>
      <c r="M10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1" s="22">
        <f>racers7[[#This Row],[Tour de Bowness - Hill Climb (B)]]+racers7[[#This Row],[CABC ITT Provincial Championships (A)]]+racers7[[#This Row],[Stampede ITT (b)]]</f>
        <v>0</v>
      </c>
      <c r="O101" s="23">
        <f>racers7[[#This Row],[RMCC - Omnium (B)]]+racers7[[#This Row],[Tour de Bowness - Omnium (B)]]</f>
        <v>0</v>
      </c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</row>
    <row r="102" spans="1:34" ht="15.75" thickBot="1" x14ac:dyDescent="0.3">
      <c r="A102" s="14"/>
      <c r="B102" s="15" t="s">
        <v>461</v>
      </c>
      <c r="C102" s="15" t="s">
        <v>290</v>
      </c>
      <c r="D102" s="15" t="s">
        <v>27</v>
      </c>
      <c r="E102" s="17">
        <f t="shared" si="9"/>
        <v>0</v>
      </c>
      <c r="F102" s="38">
        <f t="shared" si="10"/>
        <v>0</v>
      </c>
      <c r="G102" s="39">
        <f t="shared" si="11"/>
        <v>0</v>
      </c>
      <c r="H102" s="57"/>
      <c r="I102" s="46">
        <v>0</v>
      </c>
      <c r="J102" s="44">
        <v>0</v>
      </c>
      <c r="K102" s="49"/>
      <c r="L102" s="9"/>
      <c r="M10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2" s="22">
        <f>racers7[[#This Row],[Tour de Bowness - Hill Climb (B)]]+racers7[[#This Row],[CABC ITT Provincial Championships (A)]]+racers7[[#This Row],[Stampede ITT (b)]]</f>
        <v>0</v>
      </c>
      <c r="O102" s="23">
        <f>racers7[[#This Row],[RMCC - Omnium (B)]]+racers7[[#This Row],[Tour de Bowness - Omnium (B)]]</f>
        <v>0</v>
      </c>
      <c r="P102" s="13"/>
      <c r="Q102" s="13"/>
      <c r="R102" s="13"/>
      <c r="S102" s="13"/>
      <c r="T102" s="25"/>
      <c r="U102" s="13"/>
      <c r="V102" s="25"/>
      <c r="W102" s="13"/>
      <c r="X102" s="13"/>
      <c r="Y102" s="25"/>
      <c r="Z102" s="13"/>
      <c r="AA102" s="13"/>
      <c r="AB102" s="13"/>
      <c r="AC102" s="13"/>
      <c r="AD102" s="13"/>
      <c r="AE102" s="13"/>
      <c r="AF102" s="13"/>
      <c r="AG102" s="13"/>
      <c r="AH102" s="13"/>
    </row>
    <row r="103" spans="1:34" ht="15.75" thickBot="1" x14ac:dyDescent="0.3">
      <c r="A103" s="14"/>
      <c r="B103" s="15" t="s">
        <v>444</v>
      </c>
      <c r="C103" s="15" t="s">
        <v>37</v>
      </c>
      <c r="D103" s="15" t="s">
        <v>27</v>
      </c>
      <c r="E103" s="17">
        <f t="shared" si="9"/>
        <v>0</v>
      </c>
      <c r="F103" s="38">
        <f t="shared" si="10"/>
        <v>0</v>
      </c>
      <c r="G103" s="39">
        <f t="shared" si="11"/>
        <v>0</v>
      </c>
      <c r="H103" s="57"/>
      <c r="I103" s="46">
        <v>0</v>
      </c>
      <c r="J103" s="44">
        <v>0</v>
      </c>
      <c r="K103" s="49"/>
      <c r="L103" s="9"/>
      <c r="M10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3" s="22">
        <f>racers7[[#This Row],[Tour de Bowness - Hill Climb (B)]]+racers7[[#This Row],[CABC ITT Provincial Championships (A)]]+racers7[[#This Row],[Stampede ITT (b)]]</f>
        <v>0</v>
      </c>
      <c r="O103" s="23">
        <f>racers7[[#This Row],[RMCC - Omnium (B)]]+racers7[[#This Row],[Tour de Bowness - Omnium (B)]]</f>
        <v>0</v>
      </c>
      <c r="P103" s="13"/>
      <c r="Q103" s="13"/>
      <c r="R103" s="13"/>
      <c r="S103" s="13"/>
      <c r="T103" s="25"/>
      <c r="U103" s="13"/>
      <c r="V103" s="25"/>
      <c r="W103" s="13"/>
      <c r="X103" s="13"/>
      <c r="Y103" s="25"/>
      <c r="Z103" s="13"/>
      <c r="AA103" s="13"/>
      <c r="AB103" s="13"/>
      <c r="AC103" s="13"/>
      <c r="AD103" s="13"/>
      <c r="AE103" s="13"/>
      <c r="AF103" s="13"/>
      <c r="AG103" s="13"/>
      <c r="AH103" s="13"/>
    </row>
    <row r="104" spans="1:34" ht="15.75" thickBot="1" x14ac:dyDescent="0.3">
      <c r="A104" s="14"/>
      <c r="B104" s="15" t="s">
        <v>381</v>
      </c>
      <c r="C104" s="15" t="s">
        <v>82</v>
      </c>
      <c r="D104" s="15" t="s">
        <v>352</v>
      </c>
      <c r="E104" s="17">
        <f t="shared" si="9"/>
        <v>0</v>
      </c>
      <c r="F104" s="38">
        <f t="shared" si="10"/>
        <v>0</v>
      </c>
      <c r="G104" s="39">
        <f t="shared" si="11"/>
        <v>0</v>
      </c>
      <c r="H104" s="57"/>
      <c r="I104" s="46">
        <v>0</v>
      </c>
      <c r="J104" s="44">
        <v>0</v>
      </c>
      <c r="K104" s="49"/>
      <c r="L104" s="9"/>
      <c r="M10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4" s="22">
        <f>racers7[[#This Row],[Tour de Bowness - Hill Climb (B)]]+racers7[[#This Row],[CABC ITT Provincial Championships (A)]]+racers7[[#This Row],[Stampede ITT (b)]]</f>
        <v>0</v>
      </c>
      <c r="O104" s="23">
        <f>racers7[[#This Row],[RMCC - Omnium (B)]]+racers7[[#This Row],[Tour de Bowness - Omnium (B)]]</f>
        <v>0</v>
      </c>
      <c r="P104" s="13"/>
      <c r="Q104" s="13"/>
      <c r="R104" s="13"/>
      <c r="S104" s="13"/>
      <c r="T104" s="25"/>
      <c r="U104" s="13"/>
      <c r="V104" s="25"/>
      <c r="W104" s="13"/>
      <c r="X104" s="13"/>
      <c r="Y104" s="25"/>
      <c r="Z104" s="13"/>
      <c r="AA104" s="13"/>
      <c r="AB104" s="13"/>
      <c r="AC104" s="13"/>
      <c r="AD104" s="13"/>
      <c r="AE104" s="13"/>
      <c r="AF104" s="13"/>
      <c r="AG104" s="13"/>
      <c r="AH104" s="13"/>
    </row>
    <row r="105" spans="1:34" ht="15.75" thickBot="1" x14ac:dyDescent="0.3">
      <c r="A105" s="14"/>
      <c r="B105" s="15" t="s">
        <v>382</v>
      </c>
      <c r="C105" s="15" t="s">
        <v>383</v>
      </c>
      <c r="D105" s="15" t="s">
        <v>202</v>
      </c>
      <c r="E105" s="17">
        <f t="shared" si="9"/>
        <v>0</v>
      </c>
      <c r="F105" s="38">
        <f t="shared" si="10"/>
        <v>0</v>
      </c>
      <c r="G105" s="39">
        <f t="shared" si="11"/>
        <v>0</v>
      </c>
      <c r="H105" s="57"/>
      <c r="I105" s="46">
        <v>0</v>
      </c>
      <c r="J105" s="44">
        <v>0</v>
      </c>
      <c r="K105" s="49"/>
      <c r="L105" s="9"/>
      <c r="M10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5" s="22">
        <f>racers7[[#This Row],[Tour de Bowness - Hill Climb (B)]]+racers7[[#This Row],[CABC ITT Provincial Championships (A)]]+racers7[[#This Row],[Stampede ITT (b)]]</f>
        <v>0</v>
      </c>
      <c r="O105" s="23">
        <f>racers7[[#This Row],[RMCC - Omnium (B)]]+racers7[[#This Row],[Tour de Bowness - Omnium (B)]]</f>
        <v>0</v>
      </c>
      <c r="P105" s="13"/>
      <c r="Q105" s="13"/>
      <c r="R105" s="13"/>
      <c r="S105" s="13"/>
      <c r="T105" s="25"/>
      <c r="U105" s="13"/>
      <c r="V105" s="25"/>
      <c r="W105" s="13"/>
      <c r="X105" s="13"/>
      <c r="Y105" s="25"/>
      <c r="Z105" s="13"/>
      <c r="AA105" s="13"/>
      <c r="AB105" s="13"/>
      <c r="AC105" s="13"/>
      <c r="AD105" s="13"/>
      <c r="AE105" s="13"/>
      <c r="AF105" s="13"/>
      <c r="AG105" s="13"/>
      <c r="AH105" s="13"/>
    </row>
    <row r="106" spans="1:34" ht="15.75" thickBot="1" x14ac:dyDescent="0.3">
      <c r="A106" s="14"/>
      <c r="B106" s="15" t="s">
        <v>398</v>
      </c>
      <c r="C106" s="15" t="s">
        <v>221</v>
      </c>
      <c r="D106" s="15" t="s">
        <v>21</v>
      </c>
      <c r="E106" s="17">
        <f t="shared" si="9"/>
        <v>0</v>
      </c>
      <c r="F106" s="38">
        <f t="shared" si="10"/>
        <v>0</v>
      </c>
      <c r="G106" s="39">
        <f t="shared" si="11"/>
        <v>0</v>
      </c>
      <c r="H106" s="57"/>
      <c r="I106" s="46">
        <v>0</v>
      </c>
      <c r="J106" s="44">
        <v>0</v>
      </c>
      <c r="K106" s="49"/>
      <c r="L106" s="9"/>
      <c r="M10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6" s="22">
        <f>racers7[[#This Row],[Tour de Bowness - Hill Climb (B)]]+racers7[[#This Row],[CABC ITT Provincial Championships (A)]]+racers7[[#This Row],[Stampede ITT (b)]]</f>
        <v>0</v>
      </c>
      <c r="O106" s="23">
        <f>racers7[[#This Row],[RMCC - Omnium (B)]]+racers7[[#This Row],[Tour de Bowness - Omnium (B)]]</f>
        <v>0</v>
      </c>
      <c r="P106" s="13"/>
      <c r="Q106" s="13"/>
      <c r="R106" s="13"/>
      <c r="S106" s="13"/>
      <c r="T106" s="25"/>
      <c r="U106" s="13"/>
      <c r="V106" s="25"/>
      <c r="W106" s="13"/>
      <c r="X106" s="13"/>
      <c r="Y106" s="25"/>
      <c r="Z106" s="13"/>
      <c r="AA106" s="13"/>
      <c r="AB106" s="13"/>
      <c r="AC106" s="13"/>
      <c r="AD106" s="13"/>
      <c r="AE106" s="13"/>
      <c r="AF106" s="13"/>
      <c r="AG106" s="13"/>
      <c r="AH106" s="13"/>
    </row>
    <row r="107" spans="1:34" ht="15.75" thickBot="1" x14ac:dyDescent="0.3">
      <c r="A107" s="14"/>
      <c r="B107" s="15" t="s">
        <v>440</v>
      </c>
      <c r="C107" s="15" t="s">
        <v>441</v>
      </c>
      <c r="D107" s="15" t="s">
        <v>178</v>
      </c>
      <c r="E107" s="17">
        <f t="shared" si="9"/>
        <v>0</v>
      </c>
      <c r="F107" s="38">
        <f t="shared" si="10"/>
        <v>0</v>
      </c>
      <c r="G107" s="39">
        <f t="shared" si="11"/>
        <v>0</v>
      </c>
      <c r="H107" s="57"/>
      <c r="I107" s="46">
        <v>0</v>
      </c>
      <c r="J107" s="44">
        <v>0</v>
      </c>
      <c r="K107" s="49"/>
      <c r="L107" s="9"/>
      <c r="M10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7" s="22">
        <f>racers7[[#This Row],[Tour de Bowness - Hill Climb (B)]]+racers7[[#This Row],[CABC ITT Provincial Championships (A)]]+racers7[[#This Row],[Stampede ITT (b)]]</f>
        <v>0</v>
      </c>
      <c r="O107" s="23">
        <f>racers7[[#This Row],[RMCC - Omnium (B)]]+racers7[[#This Row],[Tour de Bowness - Omnium (B)]]</f>
        <v>0</v>
      </c>
      <c r="P107" s="13"/>
      <c r="Q107" s="13"/>
      <c r="R107" s="13"/>
      <c r="S107" s="13"/>
      <c r="T107" s="25"/>
      <c r="U107" s="13"/>
      <c r="V107" s="25"/>
      <c r="W107" s="13"/>
      <c r="X107" s="13"/>
      <c r="Y107" s="25"/>
      <c r="Z107" s="13"/>
      <c r="AA107" s="13"/>
      <c r="AB107" s="13"/>
      <c r="AC107" s="13"/>
      <c r="AD107" s="13"/>
      <c r="AE107" s="13"/>
      <c r="AF107" s="13"/>
      <c r="AG107" s="13"/>
      <c r="AH107" s="13"/>
    </row>
    <row r="108" spans="1:34" ht="15.75" thickBot="1" x14ac:dyDescent="0.3">
      <c r="A108" s="14"/>
      <c r="B108" s="26" t="s">
        <v>378</v>
      </c>
      <c r="C108" s="26" t="s">
        <v>379</v>
      </c>
      <c r="D108" s="15" t="s">
        <v>21</v>
      </c>
      <c r="E108" s="17">
        <f t="shared" si="9"/>
        <v>0</v>
      </c>
      <c r="F108" s="38">
        <f t="shared" si="10"/>
        <v>0</v>
      </c>
      <c r="G108" s="39">
        <f t="shared" si="11"/>
        <v>0</v>
      </c>
      <c r="H108" s="57"/>
      <c r="I108" s="46">
        <v>0</v>
      </c>
      <c r="J108" s="44">
        <v>0</v>
      </c>
      <c r="K108" s="49"/>
      <c r="L108" s="9"/>
      <c r="M10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8" s="22">
        <f>racers7[[#This Row],[Tour de Bowness - Hill Climb (B)]]+racers7[[#This Row],[CABC ITT Provincial Championships (A)]]+racers7[[#This Row],[Stampede ITT (b)]]</f>
        <v>0</v>
      </c>
      <c r="O108" s="23">
        <f>racers7[[#This Row],[RMCC - Omnium (B)]]+racers7[[#This Row],[Tour de Bowness - Omnium (B)]]</f>
        <v>0</v>
      </c>
      <c r="P108" s="13"/>
      <c r="Q108" s="13"/>
      <c r="R108" s="13"/>
      <c r="S108" s="13"/>
      <c r="T108" s="25"/>
      <c r="U108" s="13"/>
      <c r="V108" s="25"/>
      <c r="W108" s="13"/>
      <c r="X108" s="13"/>
      <c r="Y108" s="25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 spans="1:34" ht="15.75" thickBot="1" x14ac:dyDescent="0.3">
      <c r="A109" s="113"/>
      <c r="B109" s="116" t="s">
        <v>368</v>
      </c>
      <c r="C109" s="118" t="s">
        <v>369</v>
      </c>
      <c r="D109" s="114" t="s">
        <v>55</v>
      </c>
      <c r="E109" s="17">
        <f t="shared" si="9"/>
        <v>0</v>
      </c>
      <c r="F109" s="38">
        <f t="shared" si="10"/>
        <v>0</v>
      </c>
      <c r="G109" s="39">
        <f t="shared" si="11"/>
        <v>0</v>
      </c>
      <c r="H109" s="57"/>
      <c r="I109" s="46">
        <v>0</v>
      </c>
      <c r="J109" s="44">
        <v>0</v>
      </c>
      <c r="K109" s="49"/>
      <c r="L109" s="9"/>
      <c r="M10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9" s="22">
        <f>racers7[[#This Row],[Tour de Bowness - Hill Climb (B)]]+racers7[[#This Row],[CABC ITT Provincial Championships (A)]]+racers7[[#This Row],[Stampede ITT (b)]]</f>
        <v>0</v>
      </c>
      <c r="O109" s="23">
        <f>racers7[[#This Row],[RMCC - Omnium (B)]]+racers7[[#This Row],[Tour de Bowness - Omnium (B)]]</f>
        <v>0</v>
      </c>
      <c r="P109" s="13"/>
      <c r="Q109" s="13"/>
      <c r="R109" s="13"/>
      <c r="S109" s="13"/>
      <c r="T109" s="25"/>
      <c r="U109" s="13"/>
      <c r="V109" s="25"/>
      <c r="W109" s="13"/>
      <c r="X109" s="13"/>
      <c r="Y109" s="25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 spans="1:34" ht="15.75" thickBot="1" x14ac:dyDescent="0.3">
      <c r="A110" s="113"/>
      <c r="B110" s="116" t="s">
        <v>463</v>
      </c>
      <c r="C110" s="118" t="s">
        <v>299</v>
      </c>
      <c r="D110" s="114" t="s">
        <v>21</v>
      </c>
      <c r="E110" s="17">
        <f t="shared" si="9"/>
        <v>0</v>
      </c>
      <c r="F110" s="38">
        <f t="shared" si="10"/>
        <v>0</v>
      </c>
      <c r="G110" s="39">
        <f t="shared" si="11"/>
        <v>0</v>
      </c>
      <c r="H110" s="57"/>
      <c r="I110" s="46">
        <v>0</v>
      </c>
      <c r="J110" s="44">
        <v>0</v>
      </c>
      <c r="K110" s="49"/>
      <c r="L110" s="9"/>
      <c r="M11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0" s="22">
        <f>racers7[[#This Row],[Tour de Bowness - Hill Climb (B)]]+racers7[[#This Row],[CABC ITT Provincial Championships (A)]]+racers7[[#This Row],[Stampede ITT (b)]]</f>
        <v>0</v>
      </c>
      <c r="O110" s="23">
        <f>racers7[[#This Row],[RMCC - Omnium (B)]]+racers7[[#This Row],[Tour de Bowness - Omnium (B)]]</f>
        <v>0</v>
      </c>
      <c r="P110" s="13"/>
      <c r="Q110" s="13"/>
      <c r="R110" s="13"/>
      <c r="S110" s="13"/>
      <c r="T110" s="25"/>
      <c r="U110" s="13"/>
      <c r="V110" s="25"/>
      <c r="W110" s="13"/>
      <c r="X110" s="13"/>
      <c r="Y110" s="25"/>
      <c r="Z110" s="13"/>
      <c r="AA110" s="13"/>
      <c r="AB110" s="13"/>
      <c r="AC110" s="13"/>
      <c r="AD110" s="13"/>
      <c r="AE110" s="13"/>
      <c r="AF110" s="13"/>
      <c r="AG110" s="13"/>
      <c r="AH110" s="13"/>
    </row>
    <row r="111" spans="1:34" ht="15.75" thickBot="1" x14ac:dyDescent="0.3">
      <c r="A111" s="113"/>
      <c r="B111" s="116" t="s">
        <v>438</v>
      </c>
      <c r="C111" s="118" t="s">
        <v>436</v>
      </c>
      <c r="D111" s="114" t="s">
        <v>308</v>
      </c>
      <c r="E111" s="17">
        <f t="shared" si="9"/>
        <v>0</v>
      </c>
      <c r="F111" s="38">
        <f t="shared" si="10"/>
        <v>0</v>
      </c>
      <c r="G111" s="39">
        <f t="shared" si="11"/>
        <v>0</v>
      </c>
      <c r="H111" s="57"/>
      <c r="I111" s="46">
        <v>0</v>
      </c>
      <c r="J111" s="44">
        <v>0</v>
      </c>
      <c r="K111" s="49"/>
      <c r="L111" s="9"/>
      <c r="M11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1" s="22">
        <f>racers7[[#This Row],[Tour de Bowness - Hill Climb (B)]]+racers7[[#This Row],[CABC ITT Provincial Championships (A)]]+racers7[[#This Row],[Stampede ITT (b)]]</f>
        <v>0</v>
      </c>
      <c r="O111" s="23">
        <f>racers7[[#This Row],[RMCC - Omnium (B)]]+racers7[[#This Row],[Tour de Bowness - Omnium (B)]]</f>
        <v>0</v>
      </c>
      <c r="P111" s="13"/>
      <c r="Q111" s="13"/>
      <c r="R111" s="13"/>
      <c r="S111" s="13"/>
      <c r="T111" s="25"/>
      <c r="U111" s="13"/>
      <c r="V111" s="25"/>
      <c r="W111" s="13"/>
      <c r="X111" s="13"/>
      <c r="Y111" s="25"/>
      <c r="Z111" s="13"/>
      <c r="AA111" s="13"/>
      <c r="AB111" s="13"/>
      <c r="AC111" s="13"/>
      <c r="AD111" s="13"/>
      <c r="AE111" s="13"/>
      <c r="AF111" s="13"/>
      <c r="AG111" s="13"/>
      <c r="AH111" s="13"/>
    </row>
    <row r="112" spans="1:34" ht="15.75" thickBot="1" x14ac:dyDescent="0.3">
      <c r="A112" s="113"/>
      <c r="B112" s="116" t="s">
        <v>437</v>
      </c>
      <c r="C112" s="118" t="s">
        <v>37</v>
      </c>
      <c r="D112" s="114" t="s">
        <v>346</v>
      </c>
      <c r="E112" s="17">
        <f t="shared" si="9"/>
        <v>0</v>
      </c>
      <c r="F112" s="38">
        <f t="shared" si="10"/>
        <v>0</v>
      </c>
      <c r="G112" s="39">
        <f t="shared" si="11"/>
        <v>0</v>
      </c>
      <c r="H112" s="57"/>
      <c r="I112" s="46">
        <v>0</v>
      </c>
      <c r="J112" s="44">
        <v>0</v>
      </c>
      <c r="K112" s="49"/>
      <c r="L112" s="9"/>
      <c r="M11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2" s="22">
        <f>racers7[[#This Row],[Tour de Bowness - Hill Climb (B)]]+racers7[[#This Row],[CABC ITT Provincial Championships (A)]]+racers7[[#This Row],[Stampede ITT (b)]]</f>
        <v>0</v>
      </c>
      <c r="O112" s="23">
        <f>racers7[[#This Row],[RMCC - Omnium (B)]]+racers7[[#This Row],[Tour de Bowness - Omnium (B)]]</f>
        <v>0</v>
      </c>
      <c r="P112" s="13"/>
      <c r="Q112" s="13"/>
      <c r="R112" s="13"/>
      <c r="S112" s="13"/>
      <c r="T112" s="25"/>
      <c r="U112" s="13"/>
      <c r="V112" s="25"/>
      <c r="W112" s="13"/>
      <c r="X112" s="13"/>
      <c r="Y112" s="25"/>
      <c r="Z112" s="13"/>
      <c r="AA112" s="13"/>
      <c r="AB112" s="13"/>
      <c r="AC112" s="13"/>
      <c r="AD112" s="13"/>
      <c r="AE112" s="13"/>
      <c r="AF112" s="13"/>
      <c r="AG112" s="13"/>
      <c r="AH112" s="13"/>
    </row>
    <row r="113" spans="1:34" ht="15.75" thickBot="1" x14ac:dyDescent="0.3">
      <c r="A113" s="113"/>
      <c r="B113" s="116" t="s">
        <v>428</v>
      </c>
      <c r="C113" s="118" t="s">
        <v>429</v>
      </c>
      <c r="D113" s="114" t="s">
        <v>58</v>
      </c>
      <c r="E113" s="17">
        <f t="shared" si="9"/>
        <v>0</v>
      </c>
      <c r="F113" s="38">
        <f t="shared" si="10"/>
        <v>0</v>
      </c>
      <c r="G113" s="39">
        <f t="shared" si="11"/>
        <v>0</v>
      </c>
      <c r="H113" s="57"/>
      <c r="I113" s="46">
        <v>0</v>
      </c>
      <c r="J113" s="44">
        <v>0</v>
      </c>
      <c r="K113" s="49"/>
      <c r="L113" s="9"/>
      <c r="M11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3" s="22">
        <f>racers7[[#This Row],[Tour de Bowness - Hill Climb (B)]]+racers7[[#This Row],[CABC ITT Provincial Championships (A)]]+racers7[[#This Row],[Stampede ITT (b)]]</f>
        <v>0</v>
      </c>
      <c r="O113" s="23">
        <f>racers7[[#This Row],[RMCC - Omnium (B)]]+racers7[[#This Row],[Tour de Bowness - Omnium (B)]]</f>
        <v>0</v>
      </c>
      <c r="P113" s="13"/>
      <c r="Q113" s="13"/>
      <c r="R113" s="13"/>
      <c r="S113" s="13"/>
      <c r="T113" s="25"/>
      <c r="U113" s="13"/>
      <c r="V113" s="25"/>
      <c r="W113" s="13"/>
      <c r="X113" s="13"/>
      <c r="Y113" s="25"/>
      <c r="Z113" s="13"/>
      <c r="AA113" s="13"/>
      <c r="AB113" s="13"/>
      <c r="AC113" s="13"/>
      <c r="AD113" s="13"/>
      <c r="AE113" s="13"/>
      <c r="AF113" s="13"/>
      <c r="AG113" s="13"/>
      <c r="AH113" s="13"/>
    </row>
    <row r="114" spans="1:34" ht="15.75" thickBot="1" x14ac:dyDescent="0.3">
      <c r="A114" s="14"/>
      <c r="B114" s="115" t="s">
        <v>392</v>
      </c>
      <c r="C114" s="115" t="s">
        <v>363</v>
      </c>
      <c r="D114" s="15" t="s">
        <v>21</v>
      </c>
      <c r="E114" s="17">
        <f t="shared" si="9"/>
        <v>0</v>
      </c>
      <c r="F114" s="38">
        <f t="shared" si="10"/>
        <v>0</v>
      </c>
      <c r="G114" s="39">
        <f t="shared" si="11"/>
        <v>0</v>
      </c>
      <c r="H114" s="57"/>
      <c r="I114" s="46">
        <v>0</v>
      </c>
      <c r="J114" s="44">
        <v>0</v>
      </c>
      <c r="K114" s="49"/>
      <c r="L114" s="9"/>
      <c r="M11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4" s="22">
        <f>racers7[[#This Row],[Tour de Bowness - Hill Climb (B)]]+racers7[[#This Row],[CABC ITT Provincial Championships (A)]]+racers7[[#This Row],[Stampede ITT (b)]]</f>
        <v>0</v>
      </c>
      <c r="O114" s="23">
        <f>racers7[[#This Row],[RMCC - Omnium (B)]]+racers7[[#This Row],[Tour de Bowness - Omnium (B)]]</f>
        <v>0</v>
      </c>
      <c r="P114" s="13"/>
      <c r="Q114" s="13"/>
      <c r="R114" s="13"/>
      <c r="S114" s="13"/>
      <c r="T114" s="25"/>
      <c r="U114" s="13"/>
      <c r="V114" s="25"/>
      <c r="W114" s="13"/>
      <c r="X114" s="13"/>
      <c r="Y114" s="25"/>
      <c r="Z114" s="13"/>
      <c r="AA114" s="13"/>
      <c r="AB114" s="13"/>
      <c r="AC114" s="13"/>
      <c r="AD114" s="13"/>
      <c r="AE114" s="13"/>
      <c r="AF114" s="13"/>
      <c r="AG114" s="13"/>
      <c r="AH114" s="13"/>
    </row>
    <row r="115" spans="1:34" ht="15.75" thickBot="1" x14ac:dyDescent="0.3">
      <c r="A115" s="14"/>
      <c r="B115" s="15" t="s">
        <v>315</v>
      </c>
      <c r="C115" s="15" t="s">
        <v>299</v>
      </c>
      <c r="D115" s="15" t="s">
        <v>67</v>
      </c>
      <c r="E115" s="17">
        <f t="shared" si="9"/>
        <v>0</v>
      </c>
      <c r="F115" s="38">
        <f t="shared" si="10"/>
        <v>0</v>
      </c>
      <c r="G115" s="39">
        <f t="shared" si="11"/>
        <v>0</v>
      </c>
      <c r="H115" s="57"/>
      <c r="I115" s="46">
        <v>0</v>
      </c>
      <c r="J115" s="44">
        <v>0</v>
      </c>
      <c r="K115" s="49"/>
      <c r="L115" s="9"/>
      <c r="M11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5" s="22">
        <f>racers7[[#This Row],[Tour de Bowness - Hill Climb (B)]]+racers7[[#This Row],[CABC ITT Provincial Championships (A)]]+racers7[[#This Row],[Stampede ITT (b)]]</f>
        <v>0</v>
      </c>
      <c r="O115" s="23">
        <f>racers7[[#This Row],[RMCC - Omnium (B)]]+racers7[[#This Row],[Tour de Bowness - Omnium (B)]]</f>
        <v>0</v>
      </c>
      <c r="P115" s="13"/>
      <c r="Q115" s="13"/>
      <c r="R115" s="13"/>
      <c r="S115" s="13"/>
      <c r="T115" s="25"/>
      <c r="U115" s="13"/>
      <c r="V115" s="25"/>
      <c r="W115" s="13"/>
      <c r="X115" s="13"/>
      <c r="Y115" s="25"/>
      <c r="Z115" s="13"/>
      <c r="AA115" s="13"/>
      <c r="AB115" s="13"/>
      <c r="AC115" s="13"/>
      <c r="AD115" s="13"/>
      <c r="AE115" s="13"/>
      <c r="AF115" s="13"/>
      <c r="AG115" s="13"/>
      <c r="AH115" s="13"/>
    </row>
    <row r="116" spans="1:34" ht="15.75" thickBot="1" x14ac:dyDescent="0.3">
      <c r="A116" s="14"/>
      <c r="B116" s="15" t="s">
        <v>464</v>
      </c>
      <c r="C116" s="15" t="s">
        <v>465</v>
      </c>
      <c r="D116" s="15" t="s">
        <v>420</v>
      </c>
      <c r="E116" s="17">
        <f t="shared" si="9"/>
        <v>0</v>
      </c>
      <c r="F116" s="38">
        <f t="shared" si="10"/>
        <v>0</v>
      </c>
      <c r="G116" s="39">
        <f t="shared" si="11"/>
        <v>0</v>
      </c>
      <c r="H116" s="57"/>
      <c r="I116" s="46">
        <v>0</v>
      </c>
      <c r="J116" s="44">
        <v>0</v>
      </c>
      <c r="K116" s="49"/>
      <c r="L116" s="9"/>
      <c r="M11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6" s="22">
        <f>racers7[[#This Row],[Tour de Bowness - Hill Climb (B)]]+racers7[[#This Row],[CABC ITT Provincial Championships (A)]]+racers7[[#This Row],[Stampede ITT (b)]]</f>
        <v>0</v>
      </c>
      <c r="O116" s="23">
        <f>racers7[[#This Row],[RMCC - Omnium (B)]]+racers7[[#This Row],[Tour de Bowness - Omnium (B)]]</f>
        <v>0</v>
      </c>
      <c r="P116" s="13"/>
      <c r="Q116" s="13"/>
      <c r="R116" s="13"/>
      <c r="S116" s="13"/>
      <c r="T116" s="25"/>
      <c r="U116" s="13"/>
      <c r="V116" s="25"/>
      <c r="W116" s="13"/>
      <c r="X116" s="13"/>
      <c r="Y116" s="25"/>
      <c r="Z116" s="13"/>
      <c r="AA116" s="13"/>
      <c r="AB116" s="13"/>
      <c r="AC116" s="13"/>
      <c r="AD116" s="13"/>
      <c r="AE116" s="13"/>
      <c r="AF116" s="13"/>
      <c r="AG116" s="13"/>
      <c r="AH116" s="13"/>
    </row>
    <row r="117" spans="1:34" ht="15.75" thickBot="1" x14ac:dyDescent="0.3">
      <c r="A117" s="14"/>
      <c r="B117" s="15" t="s">
        <v>408</v>
      </c>
      <c r="C117" s="15" t="s">
        <v>411</v>
      </c>
      <c r="D117" s="15" t="s">
        <v>21</v>
      </c>
      <c r="E117" s="17">
        <f t="shared" si="9"/>
        <v>0</v>
      </c>
      <c r="F117" s="38">
        <f t="shared" si="10"/>
        <v>0</v>
      </c>
      <c r="G117" s="39">
        <f t="shared" si="11"/>
        <v>0</v>
      </c>
      <c r="H117" s="57"/>
      <c r="I117" s="46">
        <v>0</v>
      </c>
      <c r="J117" s="44">
        <v>0</v>
      </c>
      <c r="K117" s="49"/>
      <c r="L117" s="9"/>
      <c r="M11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7" s="22">
        <f>racers7[[#This Row],[Tour de Bowness - Hill Climb (B)]]+racers7[[#This Row],[CABC ITT Provincial Championships (A)]]+racers7[[#This Row],[Stampede ITT (b)]]</f>
        <v>0</v>
      </c>
      <c r="O117" s="23">
        <f>racers7[[#This Row],[RMCC - Omnium (B)]]+racers7[[#This Row],[Tour de Bowness - Omnium (B)]]</f>
        <v>0</v>
      </c>
      <c r="P117" s="13"/>
      <c r="Q117" s="13"/>
      <c r="R117" s="13"/>
      <c r="S117" s="13"/>
      <c r="T117" s="25"/>
      <c r="U117" s="13"/>
      <c r="V117" s="25"/>
      <c r="W117" s="13"/>
      <c r="X117" s="13"/>
      <c r="Y117" s="25"/>
      <c r="Z117" s="13"/>
      <c r="AA117" s="13"/>
      <c r="AB117" s="13"/>
      <c r="AC117" s="13"/>
      <c r="AD117" s="13"/>
      <c r="AE117" s="13"/>
      <c r="AF117" s="13"/>
      <c r="AG117" s="13"/>
      <c r="AH117" s="13"/>
    </row>
    <row r="118" spans="1:34" ht="15.75" thickBot="1" x14ac:dyDescent="0.3">
      <c r="A118" s="14"/>
      <c r="B118" s="15" t="s">
        <v>408</v>
      </c>
      <c r="C118" s="15" t="s">
        <v>409</v>
      </c>
      <c r="D118" s="15" t="s">
        <v>61</v>
      </c>
      <c r="E118" s="17">
        <f t="shared" si="9"/>
        <v>0</v>
      </c>
      <c r="F118" s="38">
        <f t="shared" si="10"/>
        <v>0</v>
      </c>
      <c r="G118" s="39">
        <f t="shared" si="11"/>
        <v>0</v>
      </c>
      <c r="H118" s="57"/>
      <c r="I118" s="46">
        <v>0</v>
      </c>
      <c r="J118" s="44">
        <v>0</v>
      </c>
      <c r="K118" s="49"/>
      <c r="L118" s="9"/>
      <c r="M11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8" s="22">
        <f>racers7[[#This Row],[Tour de Bowness - Hill Climb (B)]]+racers7[[#This Row],[CABC ITT Provincial Championships (A)]]+racers7[[#This Row],[Stampede ITT (b)]]</f>
        <v>0</v>
      </c>
      <c r="O118" s="23">
        <f>racers7[[#This Row],[RMCC - Omnium (B)]]+racers7[[#This Row],[Tour de Bowness - Omnium (B)]]</f>
        <v>0</v>
      </c>
      <c r="P118" s="13"/>
      <c r="Q118" s="13"/>
      <c r="R118" s="13"/>
      <c r="S118" s="13"/>
      <c r="T118" s="25"/>
      <c r="U118" s="13"/>
      <c r="V118" s="25"/>
      <c r="W118" s="13"/>
      <c r="X118" s="13"/>
      <c r="Y118" s="25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 spans="1:34" ht="15.75" thickBot="1" x14ac:dyDescent="0.3">
      <c r="A119" s="14"/>
      <c r="B119" s="15" t="s">
        <v>370</v>
      </c>
      <c r="C119" s="15" t="s">
        <v>318</v>
      </c>
      <c r="D119" s="15" t="s">
        <v>21</v>
      </c>
      <c r="E119" s="17">
        <f t="shared" si="9"/>
        <v>0</v>
      </c>
      <c r="F119" s="38">
        <f t="shared" si="10"/>
        <v>0</v>
      </c>
      <c r="G119" s="39">
        <f t="shared" si="11"/>
        <v>0</v>
      </c>
      <c r="H119" s="57"/>
      <c r="I119" s="46">
        <v>0</v>
      </c>
      <c r="J119" s="44">
        <v>0</v>
      </c>
      <c r="K119" s="49"/>
      <c r="L119" s="9"/>
      <c r="M11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9" s="22">
        <f>racers7[[#This Row],[Tour de Bowness - Hill Climb (B)]]+racers7[[#This Row],[CABC ITT Provincial Championships (A)]]+racers7[[#This Row],[Stampede ITT (b)]]</f>
        <v>0</v>
      </c>
      <c r="O119" s="23">
        <f>racers7[[#This Row],[RMCC - Omnium (B)]]+racers7[[#This Row],[Tour de Bowness - Omnium (B)]]</f>
        <v>0</v>
      </c>
      <c r="P119" s="13"/>
      <c r="Q119" s="13"/>
      <c r="R119" s="13"/>
      <c r="S119" s="13"/>
      <c r="T119" s="25"/>
      <c r="U119" s="13"/>
      <c r="V119" s="25"/>
      <c r="W119" s="13"/>
      <c r="X119" s="13"/>
      <c r="Y119" s="25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 spans="1:34" ht="16.5" customHeight="1" thickBot="1" x14ac:dyDescent="0.3">
      <c r="A120" s="18"/>
      <c r="B120" s="19" t="s">
        <v>442</v>
      </c>
      <c r="C120" s="19" t="s">
        <v>443</v>
      </c>
      <c r="D120" s="19" t="s">
        <v>38</v>
      </c>
      <c r="E120" s="20">
        <f t="shared" si="9"/>
        <v>0</v>
      </c>
      <c r="F120" s="46">
        <f t="shared" si="10"/>
        <v>0</v>
      </c>
      <c r="G120" s="44">
        <f t="shared" si="11"/>
        <v>0</v>
      </c>
      <c r="H120" s="58"/>
      <c r="I120" s="46">
        <v>0</v>
      </c>
      <c r="J120" s="44">
        <v>0</v>
      </c>
      <c r="K120" s="48"/>
      <c r="L120" s="21"/>
      <c r="M12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0" s="22">
        <f>racers7[[#This Row],[Tour de Bowness - Hill Climb (B)]]+racers7[[#This Row],[CABC ITT Provincial Championships (A)]]+racers7[[#This Row],[Stampede ITT (b)]]</f>
        <v>0</v>
      </c>
      <c r="O120" s="23">
        <f>racers7[[#This Row],[RMCC - Omnium (B)]]+racers7[[#This Row],[Tour de Bowness - Omnium (B)]]</f>
        <v>0</v>
      </c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</row>
    <row r="121" spans="1:34" ht="16.5" customHeight="1" thickBot="1" x14ac:dyDescent="0.3">
      <c r="A121" s="14"/>
      <c r="B121" s="15" t="s">
        <v>404</v>
      </c>
      <c r="C121" s="15" t="s">
        <v>405</v>
      </c>
      <c r="D121" s="15" t="s">
        <v>21</v>
      </c>
      <c r="E121" s="17">
        <f t="shared" si="9"/>
        <v>0</v>
      </c>
      <c r="F121" s="38">
        <f t="shared" si="10"/>
        <v>0</v>
      </c>
      <c r="G121" s="39">
        <f t="shared" si="11"/>
        <v>0</v>
      </c>
      <c r="H121" s="57"/>
      <c r="I121" s="46">
        <v>0</v>
      </c>
      <c r="J121" s="44">
        <v>0</v>
      </c>
      <c r="K121" s="49"/>
      <c r="L121" s="9"/>
      <c r="M121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1" s="10">
        <f>racers7[[#This Row],[Tour de Bowness - Hill Climb (B)]]+racers7[[#This Row],[CABC ITT Provincial Championships (A)]]+racers7[[#This Row],[Stampede ITT (b)]]</f>
        <v>0</v>
      </c>
      <c r="O121" s="11">
        <f>racers7[[#This Row],[RMCC - Omnium (B)]]+racers7[[#This Row],[Tour de Bowness - Omnium (B)]]</f>
        <v>0</v>
      </c>
      <c r="P121" s="13"/>
      <c r="Q121" s="13"/>
      <c r="R121" s="13"/>
      <c r="S121" s="13"/>
      <c r="T121" s="25"/>
      <c r="U121" s="13"/>
      <c r="V121" s="25"/>
      <c r="W121" s="13"/>
      <c r="X121" s="13"/>
      <c r="Y121" s="25"/>
      <c r="Z121" s="13"/>
      <c r="AA121" s="13"/>
      <c r="AB121" s="25"/>
      <c r="AC121" s="25"/>
      <c r="AD121" s="13"/>
      <c r="AE121" s="13"/>
      <c r="AF121" s="13"/>
      <c r="AG121" s="13"/>
      <c r="AH121" s="13"/>
    </row>
    <row r="122" spans="1:34" ht="16.5" customHeight="1" thickBot="1" x14ac:dyDescent="0.3">
      <c r="A122" s="14"/>
      <c r="B122" s="15" t="s">
        <v>421</v>
      </c>
      <c r="C122" s="15" t="s">
        <v>422</v>
      </c>
      <c r="D122" s="15" t="s">
        <v>178</v>
      </c>
      <c r="E122" s="17">
        <f t="shared" si="9"/>
        <v>0</v>
      </c>
      <c r="F122" s="38">
        <f t="shared" si="10"/>
        <v>0</v>
      </c>
      <c r="G122" s="39">
        <f t="shared" si="11"/>
        <v>0</v>
      </c>
      <c r="H122" s="57"/>
      <c r="I122" s="46">
        <v>0</v>
      </c>
      <c r="J122" s="44">
        <v>0</v>
      </c>
      <c r="K122" s="49"/>
      <c r="L122" s="9"/>
      <c r="M122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2" s="10">
        <f>racers7[[#This Row],[Tour de Bowness - Hill Climb (B)]]+racers7[[#This Row],[CABC ITT Provincial Championships (A)]]+racers7[[#This Row],[Stampede ITT (b)]]</f>
        <v>0</v>
      </c>
      <c r="O122" s="11">
        <f>racers7[[#This Row],[RMCC - Omnium (B)]]+racers7[[#This Row],[Tour de Bowness - Omnium (B)]]</f>
        <v>0</v>
      </c>
      <c r="P122" s="13"/>
      <c r="Q122" s="13"/>
      <c r="R122" s="13"/>
      <c r="S122" s="13"/>
      <c r="T122" s="25"/>
      <c r="U122" s="13"/>
      <c r="V122" s="25"/>
      <c r="W122" s="13"/>
      <c r="X122" s="13"/>
      <c r="Y122" s="25"/>
      <c r="Z122" s="13"/>
      <c r="AA122" s="13"/>
      <c r="AB122" s="25"/>
      <c r="AC122" s="25"/>
      <c r="AD122" s="13"/>
      <c r="AE122" s="13"/>
      <c r="AF122" s="13"/>
      <c r="AG122" s="13"/>
      <c r="AH122" s="13"/>
    </row>
    <row r="123" spans="1:34" ht="16.5" customHeight="1" thickBot="1" x14ac:dyDescent="0.3">
      <c r="A123" s="14"/>
      <c r="B123" s="15" t="s">
        <v>466</v>
      </c>
      <c r="C123" s="15" t="s">
        <v>467</v>
      </c>
      <c r="D123" s="15" t="s">
        <v>227</v>
      </c>
      <c r="E123" s="17">
        <f t="shared" si="9"/>
        <v>0</v>
      </c>
      <c r="F123" s="38">
        <f t="shared" si="10"/>
        <v>0</v>
      </c>
      <c r="G123" s="39">
        <f t="shared" si="11"/>
        <v>0</v>
      </c>
      <c r="H123" s="57"/>
      <c r="I123" s="46">
        <v>0</v>
      </c>
      <c r="J123" s="44">
        <v>0</v>
      </c>
      <c r="K123" s="49"/>
      <c r="L123" s="9"/>
      <c r="M123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3" s="10">
        <f>racers7[[#This Row],[Tour de Bowness - Hill Climb (B)]]+racers7[[#This Row],[CABC ITT Provincial Championships (A)]]+racers7[[#This Row],[Stampede ITT (b)]]</f>
        <v>0</v>
      </c>
      <c r="O123" s="11">
        <f>racers7[[#This Row],[RMCC - Omnium (B)]]+racers7[[#This Row],[Tour de Bowness - Omnium (B)]]</f>
        <v>0</v>
      </c>
      <c r="P123" s="13"/>
      <c r="Q123" s="13"/>
      <c r="R123" s="13"/>
      <c r="S123" s="13"/>
      <c r="T123" s="25"/>
      <c r="U123" s="13"/>
      <c r="V123" s="25"/>
      <c r="W123" s="13"/>
      <c r="X123" s="13"/>
      <c r="Y123" s="25"/>
      <c r="Z123" s="13"/>
      <c r="AA123" s="13"/>
      <c r="AB123" s="25"/>
      <c r="AC123" s="25"/>
      <c r="AD123" s="13"/>
      <c r="AE123" s="13"/>
      <c r="AF123" s="13"/>
      <c r="AG123" s="13"/>
      <c r="AH123" s="13"/>
    </row>
    <row r="124" spans="1:34" ht="16.5" customHeight="1" thickBot="1" x14ac:dyDescent="0.3">
      <c r="A124" s="14"/>
      <c r="B124" s="15" t="s">
        <v>397</v>
      </c>
      <c r="C124" s="15" t="s">
        <v>174</v>
      </c>
      <c r="D124" s="15" t="s">
        <v>113</v>
      </c>
      <c r="E124" s="17">
        <f t="shared" si="9"/>
        <v>0</v>
      </c>
      <c r="F124" s="38">
        <f t="shared" si="10"/>
        <v>0</v>
      </c>
      <c r="G124" s="39">
        <f t="shared" si="11"/>
        <v>0</v>
      </c>
      <c r="H124" s="57"/>
      <c r="I124" s="46">
        <v>0</v>
      </c>
      <c r="J124" s="44">
        <v>0</v>
      </c>
      <c r="K124" s="49"/>
      <c r="L124" s="9"/>
      <c r="M124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4" s="10">
        <f>racers7[[#This Row],[Tour de Bowness - Hill Climb (B)]]+racers7[[#This Row],[CABC ITT Provincial Championships (A)]]+racers7[[#This Row],[Stampede ITT (b)]]</f>
        <v>0</v>
      </c>
      <c r="O124" s="11">
        <f>racers7[[#This Row],[RMCC - Omnium (B)]]+racers7[[#This Row],[Tour de Bowness - Omnium (B)]]</f>
        <v>0</v>
      </c>
      <c r="P124" s="13"/>
      <c r="Q124" s="13"/>
      <c r="R124" s="13"/>
      <c r="S124" s="13"/>
      <c r="T124" s="25"/>
      <c r="U124" s="13"/>
      <c r="V124" s="25"/>
      <c r="W124" s="13"/>
      <c r="X124" s="13"/>
      <c r="Y124" s="25"/>
      <c r="Z124" s="13"/>
      <c r="AA124" s="13"/>
      <c r="AB124" s="25"/>
      <c r="AC124" s="25"/>
      <c r="AD124" s="13"/>
      <c r="AE124" s="13"/>
      <c r="AF124" s="13"/>
      <c r="AG124" s="13"/>
      <c r="AH124" s="13"/>
    </row>
    <row r="125" spans="1:34" ht="16.5" customHeight="1" thickBot="1" x14ac:dyDescent="0.3">
      <c r="A125" s="14"/>
      <c r="B125" s="15" t="s">
        <v>413</v>
      </c>
      <c r="C125" s="15" t="s">
        <v>373</v>
      </c>
      <c r="D125" s="15" t="s">
        <v>215</v>
      </c>
      <c r="E125" s="17">
        <f t="shared" si="9"/>
        <v>0</v>
      </c>
      <c r="F125" s="38">
        <f t="shared" si="10"/>
        <v>0</v>
      </c>
      <c r="G125" s="39">
        <f t="shared" si="11"/>
        <v>0</v>
      </c>
      <c r="H125" s="57"/>
      <c r="I125" s="46">
        <v>0</v>
      </c>
      <c r="J125" s="44">
        <v>0</v>
      </c>
      <c r="K125" s="49"/>
      <c r="L125" s="9"/>
      <c r="M125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5" s="10">
        <f>racers7[[#This Row],[Tour de Bowness - Hill Climb (B)]]+racers7[[#This Row],[CABC ITT Provincial Championships (A)]]+racers7[[#This Row],[Stampede ITT (b)]]</f>
        <v>0</v>
      </c>
      <c r="O125" s="11">
        <f>racers7[[#This Row],[RMCC - Omnium (B)]]+racers7[[#This Row],[Tour de Bowness - Omnium (B)]]</f>
        <v>0</v>
      </c>
      <c r="P125" s="13"/>
      <c r="Q125" s="13"/>
      <c r="R125" s="13"/>
      <c r="S125" s="13"/>
      <c r="T125" s="25"/>
      <c r="U125" s="13"/>
      <c r="V125" s="25"/>
      <c r="W125" s="13"/>
      <c r="X125" s="13"/>
      <c r="Y125" s="25"/>
      <c r="Z125" s="13"/>
      <c r="AA125" s="13"/>
      <c r="AB125" s="25"/>
      <c r="AC125" s="25"/>
      <c r="AD125" s="13"/>
      <c r="AE125" s="13"/>
      <c r="AF125" s="13"/>
      <c r="AG125" s="13"/>
      <c r="AH125" s="13"/>
    </row>
    <row r="126" spans="1:34" ht="16.5" customHeight="1" thickBot="1" x14ac:dyDescent="0.3">
      <c r="A126" s="14"/>
      <c r="B126" s="15" t="s">
        <v>433</v>
      </c>
      <c r="C126" s="15" t="s">
        <v>237</v>
      </c>
      <c r="D126" s="15" t="s">
        <v>215</v>
      </c>
      <c r="E126" s="17">
        <f t="shared" si="9"/>
        <v>0</v>
      </c>
      <c r="F126" s="38">
        <f t="shared" si="10"/>
        <v>0</v>
      </c>
      <c r="G126" s="39">
        <f t="shared" si="11"/>
        <v>0</v>
      </c>
      <c r="H126" s="57"/>
      <c r="I126" s="46">
        <v>0</v>
      </c>
      <c r="J126" s="44">
        <v>0</v>
      </c>
      <c r="K126" s="49"/>
      <c r="L126" s="9"/>
      <c r="M126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6" s="10">
        <f>racers7[[#This Row],[Tour de Bowness - Hill Climb (B)]]+racers7[[#This Row],[CABC ITT Provincial Championships (A)]]+racers7[[#This Row],[Stampede ITT (b)]]</f>
        <v>0</v>
      </c>
      <c r="O126" s="11">
        <f>racers7[[#This Row],[RMCC - Omnium (B)]]+racers7[[#This Row],[Tour de Bowness - Omnium (B)]]</f>
        <v>0</v>
      </c>
      <c r="P126" s="13"/>
      <c r="Q126" s="13"/>
      <c r="R126" s="13"/>
      <c r="S126" s="13"/>
      <c r="T126" s="25"/>
      <c r="U126" s="13"/>
      <c r="V126" s="25"/>
      <c r="W126" s="13"/>
      <c r="X126" s="13"/>
      <c r="Y126" s="25"/>
      <c r="Z126" s="13"/>
      <c r="AA126" s="13"/>
      <c r="AB126" s="25"/>
      <c r="AC126" s="25"/>
      <c r="AD126" s="13"/>
      <c r="AE126" s="13"/>
      <c r="AF126" s="13"/>
      <c r="AG126" s="13"/>
      <c r="AH126" s="13"/>
    </row>
    <row r="127" spans="1:34" ht="16.5" customHeight="1" thickBot="1" x14ac:dyDescent="0.3">
      <c r="A127" s="14"/>
      <c r="B127" s="15" t="s">
        <v>416</v>
      </c>
      <c r="C127" s="15" t="s">
        <v>417</v>
      </c>
      <c r="D127" s="15" t="s">
        <v>202</v>
      </c>
      <c r="E127" s="17">
        <f t="shared" si="9"/>
        <v>0</v>
      </c>
      <c r="F127" s="38">
        <f t="shared" si="10"/>
        <v>0</v>
      </c>
      <c r="G127" s="39">
        <f t="shared" si="11"/>
        <v>0</v>
      </c>
      <c r="H127" s="57"/>
      <c r="I127" s="46">
        <v>0</v>
      </c>
      <c r="J127" s="44">
        <v>0</v>
      </c>
      <c r="K127" s="49"/>
      <c r="L127" s="9"/>
      <c r="M127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7" s="10">
        <f>racers7[[#This Row],[Tour de Bowness - Hill Climb (B)]]+racers7[[#This Row],[CABC ITT Provincial Championships (A)]]+racers7[[#This Row],[Stampede ITT (b)]]</f>
        <v>0</v>
      </c>
      <c r="O127" s="11">
        <f>racers7[[#This Row],[RMCC - Omnium (B)]]+racers7[[#This Row],[Tour de Bowness - Omnium (B)]]</f>
        <v>0</v>
      </c>
      <c r="P127" s="13"/>
      <c r="Q127" s="13"/>
      <c r="R127" s="13"/>
      <c r="S127" s="13"/>
      <c r="T127" s="25"/>
      <c r="U127" s="13"/>
      <c r="V127" s="25"/>
      <c r="W127" s="13"/>
      <c r="X127" s="13"/>
      <c r="Y127" s="25"/>
      <c r="Z127" s="13"/>
      <c r="AA127" s="13"/>
      <c r="AB127" s="25"/>
      <c r="AC127" s="25"/>
      <c r="AD127" s="13"/>
      <c r="AE127" s="13"/>
      <c r="AF127" s="13"/>
      <c r="AG127" s="13"/>
      <c r="AH127" s="13"/>
    </row>
    <row r="128" spans="1:34" ht="16.5" customHeight="1" thickBot="1" x14ac:dyDescent="0.3">
      <c r="A128" s="14"/>
      <c r="B128" s="15" t="s">
        <v>469</v>
      </c>
      <c r="C128" s="15" t="s">
        <v>348</v>
      </c>
      <c r="D128" s="15" t="s">
        <v>64</v>
      </c>
      <c r="E128" s="17">
        <f t="shared" si="9"/>
        <v>0</v>
      </c>
      <c r="F128" s="38">
        <f t="shared" si="10"/>
        <v>0</v>
      </c>
      <c r="G128" s="39">
        <f t="shared" si="11"/>
        <v>0</v>
      </c>
      <c r="H128" s="57"/>
      <c r="I128" s="46">
        <v>0</v>
      </c>
      <c r="J128" s="44">
        <v>0</v>
      </c>
      <c r="K128" s="49"/>
      <c r="L128" s="9"/>
      <c r="M128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8" s="10">
        <f>racers7[[#This Row],[Tour de Bowness - Hill Climb (B)]]+racers7[[#This Row],[CABC ITT Provincial Championships (A)]]+racers7[[#This Row],[Stampede ITT (b)]]</f>
        <v>0</v>
      </c>
      <c r="O128" s="11">
        <f>racers7[[#This Row],[RMCC - Omnium (B)]]+racers7[[#This Row],[Tour de Bowness - Omnium (B)]]</f>
        <v>0</v>
      </c>
      <c r="P128" s="13"/>
      <c r="Q128" s="13"/>
      <c r="R128" s="13"/>
      <c r="S128" s="13"/>
      <c r="T128" s="25"/>
      <c r="U128" s="13"/>
      <c r="V128" s="25"/>
      <c r="W128" s="13"/>
      <c r="X128" s="13"/>
      <c r="Y128" s="25"/>
      <c r="Z128" s="13"/>
      <c r="AA128" s="13"/>
      <c r="AB128" s="25"/>
      <c r="AC128" s="25"/>
      <c r="AD128" s="13"/>
      <c r="AE128" s="13"/>
      <c r="AF128" s="13"/>
      <c r="AG128" s="13"/>
      <c r="AH128" s="13"/>
    </row>
    <row r="129" spans="1:34" ht="16.5" customHeight="1" thickBot="1" x14ac:dyDescent="0.3">
      <c r="A129" s="14"/>
      <c r="B129" s="15" t="s">
        <v>434</v>
      </c>
      <c r="C129" s="15" t="s">
        <v>180</v>
      </c>
      <c r="D129" s="15" t="s">
        <v>346</v>
      </c>
      <c r="E129" s="17">
        <f t="shared" si="9"/>
        <v>0</v>
      </c>
      <c r="F129" s="38">
        <f t="shared" si="10"/>
        <v>0</v>
      </c>
      <c r="G129" s="39">
        <f t="shared" si="11"/>
        <v>0</v>
      </c>
      <c r="H129" s="57"/>
      <c r="I129" s="46">
        <v>0</v>
      </c>
      <c r="J129" s="44">
        <v>0</v>
      </c>
      <c r="K129" s="49"/>
      <c r="L129" s="9"/>
      <c r="M129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9" s="10">
        <f>racers7[[#This Row],[Tour de Bowness - Hill Climb (B)]]+racers7[[#This Row],[CABC ITT Provincial Championships (A)]]+racers7[[#This Row],[Stampede ITT (b)]]</f>
        <v>0</v>
      </c>
      <c r="O129" s="11">
        <f>racers7[[#This Row],[RMCC - Omnium (B)]]+racers7[[#This Row],[Tour de Bowness - Omnium (B)]]</f>
        <v>0</v>
      </c>
      <c r="P129" s="13"/>
      <c r="Q129" s="13"/>
      <c r="R129" s="13"/>
      <c r="S129" s="13"/>
      <c r="T129" s="25"/>
      <c r="U129" s="13"/>
      <c r="V129" s="25"/>
      <c r="W129" s="13"/>
      <c r="X129" s="13"/>
      <c r="Y129" s="25"/>
      <c r="Z129" s="13"/>
      <c r="AA129" s="13"/>
      <c r="AB129" s="25"/>
      <c r="AC129" s="25"/>
      <c r="AD129" s="13"/>
      <c r="AE129" s="13"/>
      <c r="AF129" s="13"/>
      <c r="AG129" s="13"/>
      <c r="AH129" s="13"/>
    </row>
    <row r="130" spans="1:34" ht="16.5" customHeight="1" thickBot="1" x14ac:dyDescent="0.3">
      <c r="A130" s="14"/>
      <c r="B130" s="15" t="s">
        <v>425</v>
      </c>
      <c r="C130" s="15" t="s">
        <v>426</v>
      </c>
      <c r="D130" s="15" t="s">
        <v>427</v>
      </c>
      <c r="E130" s="17">
        <f t="shared" si="9"/>
        <v>0</v>
      </c>
      <c r="F130" s="76">
        <f t="shared" ref="F130:F131" si="12">SUM(G130,H130,I130,K130,M130)</f>
        <v>0</v>
      </c>
      <c r="G130" s="39">
        <f t="shared" si="11"/>
        <v>0</v>
      </c>
      <c r="H130" s="57"/>
      <c r="I130" s="43">
        <v>0</v>
      </c>
      <c r="J130" s="44">
        <v>0</v>
      </c>
      <c r="K130" s="49"/>
      <c r="L130" s="9"/>
      <c r="M130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0" s="10">
        <f>racers7[[#This Row],[Tour de Bowness - Hill Climb (B)]]+racers7[[#This Row],[CABC ITT Provincial Championships (A)]]+racers7[[#This Row],[Stampede ITT (b)]]</f>
        <v>0</v>
      </c>
      <c r="O130" s="11">
        <f>racers7[[#This Row],[RMCC - Omnium (B)]]+racers7[[#This Row],[Tour de Bowness - Omnium (B)]]</f>
        <v>0</v>
      </c>
      <c r="P130" s="13"/>
      <c r="Q130" s="13"/>
      <c r="R130" s="13"/>
      <c r="S130" s="13"/>
      <c r="T130" s="25"/>
      <c r="U130" s="13"/>
      <c r="V130" s="25"/>
      <c r="W130" s="13"/>
      <c r="X130" s="13"/>
      <c r="Y130" s="25"/>
      <c r="Z130" s="13"/>
      <c r="AA130" s="13"/>
      <c r="AB130" s="25"/>
      <c r="AC130" s="25"/>
      <c r="AD130" s="13"/>
      <c r="AE130" s="13"/>
      <c r="AF130" s="13"/>
      <c r="AG130" s="13"/>
      <c r="AH130" s="13"/>
    </row>
    <row r="131" spans="1:34" x14ac:dyDescent="0.25">
      <c r="A131" s="18"/>
      <c r="B131" s="26" t="s">
        <v>948</v>
      </c>
      <c r="C131" s="26" t="s">
        <v>51</v>
      </c>
      <c r="D131" s="26"/>
      <c r="E131" s="20">
        <f t="shared" si="9"/>
        <v>0</v>
      </c>
      <c r="F131" s="46">
        <f t="shared" si="12"/>
        <v>0</v>
      </c>
      <c r="G131" s="44">
        <f t="shared" si="11"/>
        <v>0</v>
      </c>
      <c r="H131" s="58"/>
      <c r="I131" s="46"/>
      <c r="J131" s="46"/>
      <c r="K131" s="48"/>
      <c r="L131" s="21"/>
      <c r="M13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1" s="22">
        <f>racers7[[#This Row],[Tour de Bowness - Hill Climb (B)]]+racers7[[#This Row],[CABC ITT Provincial Championships (A)]]+racers7[[#This Row],[Stampede ITT (b)]]</f>
        <v>0</v>
      </c>
      <c r="O131" s="23">
        <f>racers7[[#This Row],[RMCC - Omnium (B)]]+racers7[[#This Row],[Tour de Bowness - Omnium (B)]]</f>
        <v>0</v>
      </c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</row>
  </sheetData>
  <conditionalFormatting sqref="F1:G131 I2:J131">
    <cfRule type="expression" dxfId="1" priority="8">
      <formula>"AND([@Cat]=""3M"",[@[Total Upgrade Points]]=50)"</formula>
    </cfRule>
  </conditionalFormatting>
  <dataValidations count="1">
    <dataValidation type="list" allowBlank="1" showInputMessage="1" showErrorMessage="1" sqref="D90" xr:uid="{10136C4A-F433-461F-A1BA-555D273A5C14}">
      <formula1>"Vectra Heavy Haulers"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5E5404-DFAA-4330-A872-4681144489E5}">
          <x14:formula1>
            <xm:f>Teams!$A:$A</xm:f>
          </x14:formula1>
          <xm:sqref>D91:D1048576 D66:D89 D1:D64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F1156-08F6-45CF-8900-E8D5B9283F3D}">
  <dimension ref="A1:AN91"/>
  <sheetViews>
    <sheetView tabSelected="1" zoomScaleNormal="100" workbookViewId="0">
      <pane ySplit="1" topLeftCell="A21" activePane="bottomLeft" state="frozen"/>
      <selection pane="bottomLeft" activeCell="H27" sqref="H27"/>
    </sheetView>
  </sheetViews>
  <sheetFormatPr defaultRowHeight="15" x14ac:dyDescent="0.25"/>
  <cols>
    <col min="1" max="1" width="6.85546875" customWidth="1"/>
    <col min="2" max="2" width="14.5703125" customWidth="1"/>
    <col min="3" max="3" width="15.5703125" bestFit="1" customWidth="1"/>
    <col min="4" max="4" width="34" customWidth="1"/>
    <col min="5" max="10" width="6" customWidth="1"/>
    <col min="11" max="11" width="2.7109375" customWidth="1"/>
    <col min="12" max="12" width="2.42578125" customWidth="1"/>
    <col min="13" max="15" width="6.7109375" customWidth="1"/>
    <col min="16" max="18" width="3.5703125" customWidth="1"/>
    <col min="19" max="21" width="5.42578125" customWidth="1"/>
    <col min="22" max="22" width="4" hidden="1" customWidth="1"/>
    <col min="23" max="27" width="4" bestFit="1" customWidth="1"/>
    <col min="28" max="29" width="4" customWidth="1"/>
    <col min="30" max="36" width="4" bestFit="1" customWidth="1"/>
    <col min="37" max="37" width="2.28515625" customWidth="1"/>
    <col min="38" max="38" width="5.5703125" customWidth="1"/>
    <col min="39" max="39" width="7.5703125" customWidth="1"/>
  </cols>
  <sheetData>
    <row r="1" spans="1:40" ht="173.25" customHeight="1" thickBot="1" x14ac:dyDescent="0.3">
      <c r="A1" s="68" t="s">
        <v>0</v>
      </c>
      <c r="B1" s="60" t="s">
        <v>1</v>
      </c>
      <c r="C1" s="60" t="s">
        <v>2</v>
      </c>
      <c r="D1" s="69" t="s">
        <v>3</v>
      </c>
      <c r="E1" s="51" t="s">
        <v>867</v>
      </c>
      <c r="F1" s="52" t="s">
        <v>212</v>
      </c>
      <c r="G1" s="52" t="s">
        <v>213</v>
      </c>
      <c r="H1" s="53" t="s">
        <v>879</v>
      </c>
      <c r="I1" s="54" t="s">
        <v>875</v>
      </c>
      <c r="J1" s="55" t="s">
        <v>5</v>
      </c>
      <c r="K1" s="56" t="s">
        <v>876</v>
      </c>
      <c r="L1" s="56" t="s">
        <v>877</v>
      </c>
      <c r="M1" s="3" t="s">
        <v>886</v>
      </c>
      <c r="N1" s="4" t="s">
        <v>882</v>
      </c>
      <c r="O1" s="4" t="s">
        <v>883</v>
      </c>
      <c r="P1" s="4" t="s">
        <v>7</v>
      </c>
      <c r="Q1" s="5" t="s">
        <v>10</v>
      </c>
      <c r="R1" s="79" t="s">
        <v>8</v>
      </c>
      <c r="S1" s="5" t="s">
        <v>9</v>
      </c>
      <c r="T1" s="5" t="s">
        <v>705</v>
      </c>
      <c r="U1" s="5" t="s">
        <v>871</v>
      </c>
      <c r="V1" s="5" t="s">
        <v>11</v>
      </c>
      <c r="W1" s="79" t="s">
        <v>873</v>
      </c>
      <c r="X1" s="79" t="s">
        <v>872</v>
      </c>
      <c r="Y1" s="122" t="s">
        <v>840</v>
      </c>
      <c r="Z1" s="5" t="s">
        <v>12</v>
      </c>
      <c r="AA1" s="5" t="s">
        <v>881</v>
      </c>
      <c r="AB1" s="6" t="s">
        <v>874</v>
      </c>
      <c r="AC1" s="6" t="s">
        <v>13</v>
      </c>
      <c r="AD1" s="5" t="s">
        <v>14</v>
      </c>
      <c r="AE1" s="5" t="s">
        <v>706</v>
      </c>
      <c r="AF1" s="5" t="s">
        <v>707</v>
      </c>
      <c r="AG1" s="5" t="s">
        <v>708</v>
      </c>
      <c r="AH1" s="7" t="s">
        <v>15</v>
      </c>
      <c r="AI1" s="5" t="s">
        <v>884</v>
      </c>
      <c r="AJ1" s="7" t="s">
        <v>885</v>
      </c>
    </row>
    <row r="2" spans="1:40" ht="15.75" thickBot="1" x14ac:dyDescent="0.3">
      <c r="A2" s="17"/>
      <c r="B2" s="15" t="s">
        <v>598</v>
      </c>
      <c r="C2" s="15" t="s">
        <v>599</v>
      </c>
      <c r="D2" s="15" t="s">
        <v>38</v>
      </c>
      <c r="E2" s="17">
        <f t="shared" ref="E2:E33" si="0">SUM(M2,N2,O2)</f>
        <v>0</v>
      </c>
      <c r="F2" s="38">
        <f t="shared" ref="F2:F33" si="1">SUM(G2,H2,I2,K2,M2)</f>
        <v>0</v>
      </c>
      <c r="G2" s="38">
        <f t="shared" ref="G2:G33" si="2">+IF(SUM(J2,L2,N2)&gt;20,20,SUM(J2,L2,N2))</f>
        <v>0</v>
      </c>
      <c r="H2" s="57"/>
      <c r="I2" s="12">
        <v>0</v>
      </c>
      <c r="J2" s="10">
        <v>0</v>
      </c>
      <c r="K2" s="9"/>
      <c r="L2" s="9"/>
      <c r="M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" s="10">
        <f>racers43[[#This Row],[Stampede ITT (b)]]+racers43[[#This Row],[Tour de Bowness - Hill Climb (B)]]+racers43[[#This Row],[CABC ITT Provincial Championships (A)]]</f>
        <v>0</v>
      </c>
      <c r="O2" s="11">
        <f>racers43[[#This Row],[Tour de Bowness - Omnium (B)]]</f>
        <v>0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L2">
        <v>7</v>
      </c>
      <c r="AM2">
        <v>6</v>
      </c>
      <c r="AN2">
        <v>4</v>
      </c>
    </row>
    <row r="3" spans="1:40" ht="15.75" thickBot="1" x14ac:dyDescent="0.3">
      <c r="A3" s="17"/>
      <c r="B3" s="15" t="s">
        <v>590</v>
      </c>
      <c r="C3" s="15" t="s">
        <v>591</v>
      </c>
      <c r="D3" s="15" t="s">
        <v>240</v>
      </c>
      <c r="E3" s="17">
        <f t="shared" si="0"/>
        <v>0</v>
      </c>
      <c r="F3" s="38">
        <f t="shared" si="1"/>
        <v>0</v>
      </c>
      <c r="G3" s="38">
        <f t="shared" si="2"/>
        <v>0</v>
      </c>
      <c r="H3" s="57"/>
      <c r="I3" s="12">
        <v>0</v>
      </c>
      <c r="J3" s="10">
        <v>0</v>
      </c>
      <c r="K3" s="9"/>
      <c r="L3" s="9"/>
      <c r="M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" s="10">
        <f>racers43[[#This Row],[Stampede ITT (b)]]+racers43[[#This Row],[Tour de Bowness - Hill Climb (B)]]+racers43[[#This Row],[CABC ITT Provincial Championships (A)]]</f>
        <v>0</v>
      </c>
      <c r="O3" s="11">
        <f>racers43[[#This Row],[Tour de Bowness - Omnium (B)]]</f>
        <v>0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L3">
        <v>8</v>
      </c>
      <c r="AM3">
        <v>4</v>
      </c>
      <c r="AN3">
        <v>2</v>
      </c>
    </row>
    <row r="4" spans="1:40" ht="15.75" thickBot="1" x14ac:dyDescent="0.3">
      <c r="A4" s="17"/>
      <c r="B4" s="15" t="s">
        <v>649</v>
      </c>
      <c r="C4" s="15" t="s">
        <v>650</v>
      </c>
      <c r="D4" s="15" t="s">
        <v>38</v>
      </c>
      <c r="E4" s="17">
        <f t="shared" si="0"/>
        <v>0</v>
      </c>
      <c r="F4" s="38">
        <f t="shared" si="1"/>
        <v>0</v>
      </c>
      <c r="G4" s="38">
        <f t="shared" si="2"/>
        <v>0</v>
      </c>
      <c r="H4" s="57"/>
      <c r="I4" s="12">
        <v>0</v>
      </c>
      <c r="J4" s="10">
        <v>0</v>
      </c>
      <c r="K4" s="9"/>
      <c r="L4" s="9"/>
      <c r="M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" s="10">
        <f>racers43[[#This Row],[Stampede ITT (b)]]+racers43[[#This Row],[Tour de Bowness - Hill Climb (B)]]+racers43[[#This Row],[CABC ITT Provincial Championships (A)]]</f>
        <v>0</v>
      </c>
      <c r="O4" s="11">
        <f>racers43[[#This Row],[Tour de Bowness - Omnium (B)]]</f>
        <v>0</v>
      </c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L4">
        <v>9</v>
      </c>
      <c r="AM4">
        <v>2</v>
      </c>
      <c r="AN4" s="78"/>
    </row>
    <row r="5" spans="1:40" ht="15.75" thickBot="1" x14ac:dyDescent="0.3">
      <c r="A5" s="17"/>
      <c r="B5" s="15" t="s">
        <v>647</v>
      </c>
      <c r="C5" s="15" t="s">
        <v>648</v>
      </c>
      <c r="D5" s="15" t="s">
        <v>27</v>
      </c>
      <c r="E5" s="17">
        <f t="shared" si="0"/>
        <v>0</v>
      </c>
      <c r="F5" s="38">
        <f t="shared" si="1"/>
        <v>0</v>
      </c>
      <c r="G5" s="38">
        <f t="shared" si="2"/>
        <v>0</v>
      </c>
      <c r="H5" s="57"/>
      <c r="I5" s="12">
        <v>0</v>
      </c>
      <c r="J5" s="10">
        <v>0</v>
      </c>
      <c r="K5" s="9"/>
      <c r="L5" s="9"/>
      <c r="M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" s="10">
        <f>racers43[[#This Row],[Stampede ITT (b)]]+racers43[[#This Row],[Tour de Bowness - Hill Climb (B)]]+racers43[[#This Row],[CABC ITT Provincial Championships (A)]]</f>
        <v>0</v>
      </c>
      <c r="O5" s="11">
        <f>racers43[[#This Row],[Tour de Bowness - Omnium (B)]]</f>
        <v>0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L5">
        <v>10</v>
      </c>
      <c r="AM5">
        <v>1</v>
      </c>
    </row>
    <row r="6" spans="1:40" ht="15.75" thickBot="1" x14ac:dyDescent="0.3">
      <c r="A6" s="17"/>
      <c r="B6" s="15" t="s">
        <v>603</v>
      </c>
      <c r="C6" s="15" t="s">
        <v>604</v>
      </c>
      <c r="D6" s="15" t="s">
        <v>202</v>
      </c>
      <c r="E6" s="17">
        <f t="shared" si="0"/>
        <v>0</v>
      </c>
      <c r="F6" s="10">
        <f t="shared" si="1"/>
        <v>0</v>
      </c>
      <c r="G6" s="38">
        <f t="shared" si="2"/>
        <v>0</v>
      </c>
      <c r="H6" s="57"/>
      <c r="I6" s="12">
        <v>0</v>
      </c>
      <c r="J6" s="10">
        <v>0</v>
      </c>
      <c r="K6" s="9"/>
      <c r="L6" s="9"/>
      <c r="M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" s="10">
        <f>racers43[[#This Row],[Stampede ITT (b)]]+racers43[[#This Row],[Tour de Bowness - Hill Climb (B)]]+racers43[[#This Row],[CABC ITT Provincial Championships (A)]]</f>
        <v>0</v>
      </c>
      <c r="O6" s="11">
        <f>racers43[[#This Row],[Tour de Bowness - Omnium (B)]]</f>
        <v>0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ht="15.75" thickBot="1" x14ac:dyDescent="0.3">
      <c r="A7" s="17"/>
      <c r="B7" s="15" t="s">
        <v>601</v>
      </c>
      <c r="C7" s="15" t="s">
        <v>602</v>
      </c>
      <c r="D7" s="15" t="s">
        <v>55</v>
      </c>
      <c r="E7" s="17">
        <f t="shared" si="0"/>
        <v>0</v>
      </c>
      <c r="F7" s="10">
        <f t="shared" si="1"/>
        <v>0</v>
      </c>
      <c r="G7" s="38">
        <f t="shared" si="2"/>
        <v>0</v>
      </c>
      <c r="H7" s="57"/>
      <c r="I7" s="12">
        <v>0</v>
      </c>
      <c r="J7" s="10">
        <v>0</v>
      </c>
      <c r="K7" s="9"/>
      <c r="L7" s="9"/>
      <c r="M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" s="10">
        <f>racers43[[#This Row],[Stampede ITT (b)]]+racers43[[#This Row],[Tour de Bowness - Hill Climb (B)]]+racers43[[#This Row],[CABC ITT Provincial Championships (A)]]</f>
        <v>0</v>
      </c>
      <c r="O7" s="11">
        <f>racers43[[#This Row],[Tour de Bowness - Omnium (B)]]</f>
        <v>0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1:40" ht="15.75" thickBot="1" x14ac:dyDescent="0.3">
      <c r="A8" s="17"/>
      <c r="B8" s="8" t="s">
        <v>683</v>
      </c>
      <c r="C8" s="8" t="s">
        <v>684</v>
      </c>
      <c r="D8" s="8" t="s">
        <v>38</v>
      </c>
      <c r="E8" s="9">
        <f t="shared" si="0"/>
        <v>0</v>
      </c>
      <c r="F8" s="38">
        <f t="shared" si="1"/>
        <v>0</v>
      </c>
      <c r="G8" s="38">
        <f t="shared" si="2"/>
        <v>0</v>
      </c>
      <c r="H8" s="57"/>
      <c r="I8" s="12">
        <v>0</v>
      </c>
      <c r="J8" s="10">
        <v>0</v>
      </c>
      <c r="K8" s="9"/>
      <c r="L8" s="9"/>
      <c r="M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" s="10">
        <f>racers43[[#This Row],[Stampede ITT (b)]]+racers43[[#This Row],[Tour de Bowness - Hill Climb (B)]]+racers43[[#This Row],[CABC ITT Provincial Championships (A)]]</f>
        <v>0</v>
      </c>
      <c r="O8" s="11">
        <f>racers43[[#This Row],[Tour de Bowness - Omnium (B)]]</f>
        <v>0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spans="1:40" ht="15.75" thickBot="1" x14ac:dyDescent="0.3">
      <c r="A9" s="17"/>
      <c r="B9" s="15" t="s">
        <v>846</v>
      </c>
      <c r="C9" s="15" t="s">
        <v>847</v>
      </c>
      <c r="D9" s="15" t="s">
        <v>33</v>
      </c>
      <c r="E9" s="17">
        <f t="shared" si="0"/>
        <v>0</v>
      </c>
      <c r="F9" s="38">
        <f t="shared" si="1"/>
        <v>37</v>
      </c>
      <c r="G9" s="38">
        <f t="shared" si="2"/>
        <v>4</v>
      </c>
      <c r="H9" s="57"/>
      <c r="I9" s="12">
        <v>33</v>
      </c>
      <c r="J9" s="10">
        <v>4</v>
      </c>
      <c r="K9" s="9"/>
      <c r="L9" s="9"/>
      <c r="M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9" s="10">
        <f>racers43[[#This Row],[Stampede ITT (b)]]+racers43[[#This Row],[Tour de Bowness - Hill Climb (B)]]+racers43[[#This Row],[CABC ITT Provincial Championships (A)]]</f>
        <v>0</v>
      </c>
      <c r="O9" s="11">
        <f>racers43[[#This Row],[Tour de Bowness - Omnium (B)]]</f>
        <v>0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1:40" ht="15.75" thickBot="1" x14ac:dyDescent="0.3">
      <c r="A10" s="17"/>
      <c r="B10" s="15" t="s">
        <v>613</v>
      </c>
      <c r="C10" s="15" t="s">
        <v>614</v>
      </c>
      <c r="D10" s="15" t="s">
        <v>91</v>
      </c>
      <c r="E10" s="17">
        <f t="shared" si="0"/>
        <v>0</v>
      </c>
      <c r="F10" s="76">
        <f t="shared" si="1"/>
        <v>0</v>
      </c>
      <c r="G10" s="38">
        <f t="shared" si="2"/>
        <v>0</v>
      </c>
      <c r="H10" s="57"/>
      <c r="I10" s="12">
        <v>0</v>
      </c>
      <c r="J10" s="10">
        <v>0</v>
      </c>
      <c r="K10" s="9"/>
      <c r="L10" s="9"/>
      <c r="M1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0" s="10">
        <f>racers43[[#This Row],[Stampede ITT (b)]]+racers43[[#This Row],[Tour de Bowness - Hill Climb (B)]]+racers43[[#This Row],[CABC ITT Provincial Championships (A)]]</f>
        <v>0</v>
      </c>
      <c r="O10" s="11">
        <f>racers43[[#This Row],[Tour de Bowness - Omnium (B)]]</f>
        <v>0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40" ht="15.75" thickBot="1" x14ac:dyDescent="0.3">
      <c r="A11" s="17"/>
      <c r="B11" s="26" t="s">
        <v>651</v>
      </c>
      <c r="C11" s="26" t="s">
        <v>652</v>
      </c>
      <c r="D11" s="26" t="s">
        <v>506</v>
      </c>
      <c r="E11" s="20">
        <f t="shared" si="0"/>
        <v>0</v>
      </c>
      <c r="F11" s="46">
        <f t="shared" si="1"/>
        <v>0</v>
      </c>
      <c r="G11" s="46">
        <f t="shared" si="2"/>
        <v>0</v>
      </c>
      <c r="H11" s="57"/>
      <c r="I11" s="24">
        <v>0</v>
      </c>
      <c r="J11" s="22">
        <v>0</v>
      </c>
      <c r="K11" s="21"/>
      <c r="L11" s="21"/>
      <c r="M1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1" s="10">
        <f>racers43[[#This Row],[Stampede ITT (b)]]+racers43[[#This Row],[Tour de Bowness - Hill Climb (B)]]+racers43[[#This Row],[CABC ITT Provincial Championships (A)]]</f>
        <v>0</v>
      </c>
      <c r="O11" s="11">
        <f>racers43[[#This Row],[Tour de Bowness - Omnium (B)]]</f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13"/>
    </row>
    <row r="12" spans="1:40" ht="15.75" thickBot="1" x14ac:dyDescent="0.3">
      <c r="A12" s="17"/>
      <c r="B12" s="26" t="s">
        <v>529</v>
      </c>
      <c r="C12" s="26" t="s">
        <v>473</v>
      </c>
      <c r="D12" s="26" t="s">
        <v>58</v>
      </c>
      <c r="E12" s="20">
        <f t="shared" si="0"/>
        <v>0</v>
      </c>
      <c r="F12" s="46">
        <f t="shared" si="1"/>
        <v>0</v>
      </c>
      <c r="G12" s="46">
        <f t="shared" si="2"/>
        <v>0</v>
      </c>
      <c r="H12" s="57"/>
      <c r="I12" s="24">
        <v>0</v>
      </c>
      <c r="J12" s="22">
        <v>0</v>
      </c>
      <c r="K12" s="21"/>
      <c r="L12" s="21"/>
      <c r="M1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2" s="10">
        <f>racers43[[#This Row],[Stampede ITT (b)]]+racers43[[#This Row],[Tour de Bowness - Hill Climb (B)]]+racers43[[#This Row],[CABC ITT Provincial Championships (A)]]</f>
        <v>0</v>
      </c>
      <c r="O12" s="11">
        <f>racers43[[#This Row],[Tour de Bowness - Omnium (B)]]</f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13"/>
    </row>
    <row r="13" spans="1:40" ht="15.75" thickBot="1" x14ac:dyDescent="0.3">
      <c r="A13" s="17"/>
      <c r="B13" s="26" t="s">
        <v>608</v>
      </c>
      <c r="C13" s="26" t="s">
        <v>796</v>
      </c>
      <c r="D13" s="26" t="s">
        <v>38</v>
      </c>
      <c r="E13" s="20">
        <f t="shared" si="0"/>
        <v>0</v>
      </c>
      <c r="F13" s="22">
        <f t="shared" si="1"/>
        <v>2</v>
      </c>
      <c r="G13" s="46">
        <f t="shared" si="2"/>
        <v>2</v>
      </c>
      <c r="H13" s="57"/>
      <c r="I13" s="24">
        <v>0</v>
      </c>
      <c r="J13" s="22">
        <v>2</v>
      </c>
      <c r="K13" s="21"/>
      <c r="L13" s="21"/>
      <c r="M1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3" s="10">
        <f>racers43[[#This Row],[Stampede ITT (b)]]+racers43[[#This Row],[Tour de Bowness - Hill Climb (B)]]+racers43[[#This Row],[CABC ITT Provincial Championships (A)]]</f>
        <v>0</v>
      </c>
      <c r="O13" s="11">
        <f>racers43[[#This Row],[Tour de Bowness - Omnium (B)]]</f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13"/>
    </row>
    <row r="14" spans="1:40" ht="15.75" thickBot="1" x14ac:dyDescent="0.3">
      <c r="A14" s="17"/>
      <c r="B14" s="19" t="s">
        <v>47</v>
      </c>
      <c r="C14" s="19" t="s">
        <v>714</v>
      </c>
      <c r="D14" s="19" t="s">
        <v>91</v>
      </c>
      <c r="E14" s="21">
        <f t="shared" si="0"/>
        <v>0</v>
      </c>
      <c r="F14" s="46">
        <f t="shared" si="1"/>
        <v>6</v>
      </c>
      <c r="G14" s="46">
        <f t="shared" si="2"/>
        <v>0</v>
      </c>
      <c r="H14" s="57"/>
      <c r="I14" s="24">
        <v>6</v>
      </c>
      <c r="J14" s="22">
        <v>0</v>
      </c>
      <c r="K14" s="21"/>
      <c r="L14" s="21"/>
      <c r="M1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4" s="10">
        <f>racers43[[#This Row],[Stampede ITT (b)]]+racers43[[#This Row],[Tour de Bowness - Hill Climb (B)]]+racers43[[#This Row],[CABC ITT Provincial Championships (A)]]</f>
        <v>0</v>
      </c>
      <c r="O14" s="11">
        <f>racers43[[#This Row],[Tour de Bowness - Omnium (B)]]</f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13"/>
    </row>
    <row r="15" spans="1:40" ht="15.75" thickBot="1" x14ac:dyDescent="0.3">
      <c r="A15" s="17"/>
      <c r="B15" s="26" t="s">
        <v>678</v>
      </c>
      <c r="C15" s="26" t="s">
        <v>526</v>
      </c>
      <c r="D15" s="26" t="s">
        <v>178</v>
      </c>
      <c r="E15" s="20">
        <f t="shared" si="0"/>
        <v>0</v>
      </c>
      <c r="F15" s="43">
        <f t="shared" si="1"/>
        <v>0</v>
      </c>
      <c r="G15" s="46">
        <f t="shared" si="2"/>
        <v>0</v>
      </c>
      <c r="H15" s="57"/>
      <c r="I15" s="24">
        <v>0</v>
      </c>
      <c r="J15" s="22">
        <v>0</v>
      </c>
      <c r="K15" s="21"/>
      <c r="L15" s="21"/>
      <c r="M1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5" s="10">
        <f>racers43[[#This Row],[Stampede ITT (b)]]+racers43[[#This Row],[Tour de Bowness - Hill Climb (B)]]+racers43[[#This Row],[CABC ITT Provincial Championships (A)]]</f>
        <v>0</v>
      </c>
      <c r="O15" s="11">
        <f>racers43[[#This Row],[Tour de Bowness - Omnium (B)]]</f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13"/>
    </row>
    <row r="16" spans="1:40" ht="15.75" thickBot="1" x14ac:dyDescent="0.3">
      <c r="A16" s="17"/>
      <c r="B16" s="26" t="s">
        <v>641</v>
      </c>
      <c r="C16" s="26" t="s">
        <v>642</v>
      </c>
      <c r="D16" s="26" t="s">
        <v>291</v>
      </c>
      <c r="E16" s="20">
        <f t="shared" si="0"/>
        <v>0</v>
      </c>
      <c r="F16" s="43">
        <f t="shared" si="1"/>
        <v>0</v>
      </c>
      <c r="G16" s="46">
        <f t="shared" si="2"/>
        <v>0</v>
      </c>
      <c r="H16" s="57"/>
      <c r="I16" s="24">
        <v>0</v>
      </c>
      <c r="J16" s="22">
        <v>0</v>
      </c>
      <c r="K16" s="21"/>
      <c r="L16" s="21"/>
      <c r="M1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6" s="10">
        <f>racers43[[#This Row],[Stampede ITT (b)]]+racers43[[#This Row],[Tour de Bowness - Hill Climb (B)]]+racers43[[#This Row],[CABC ITT Provincial Championships (A)]]</f>
        <v>0</v>
      </c>
      <c r="O16" s="11">
        <f>racers43[[#This Row],[Tour de Bowness - Omnium (B)]]</f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13"/>
    </row>
    <row r="17" spans="1:36" ht="15.75" thickBot="1" x14ac:dyDescent="0.3">
      <c r="A17" s="17"/>
      <c r="B17" s="19" t="s">
        <v>618</v>
      </c>
      <c r="C17" s="19" t="s">
        <v>524</v>
      </c>
      <c r="D17" s="19" t="s">
        <v>91</v>
      </c>
      <c r="E17" s="21">
        <f t="shared" si="0"/>
        <v>0</v>
      </c>
      <c r="F17" s="46">
        <f t="shared" si="1"/>
        <v>0</v>
      </c>
      <c r="G17" s="46">
        <f t="shared" si="2"/>
        <v>0</v>
      </c>
      <c r="H17" s="57"/>
      <c r="I17" s="24">
        <v>0</v>
      </c>
      <c r="J17" s="22">
        <v>0</v>
      </c>
      <c r="K17" s="21"/>
      <c r="L17" s="21"/>
      <c r="M1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7" s="10">
        <f>racers43[[#This Row],[Stampede ITT (b)]]+racers43[[#This Row],[Tour de Bowness - Hill Climb (B)]]+racers43[[#This Row],[CABC ITT Provincial Championships (A)]]</f>
        <v>0</v>
      </c>
      <c r="O17" s="11">
        <f>racers43[[#This Row],[Tour de Bowness - Omnium (B)]]</f>
        <v>0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13"/>
    </row>
    <row r="18" spans="1:36" ht="15.75" thickBot="1" x14ac:dyDescent="0.3">
      <c r="A18" s="20"/>
      <c r="B18" s="26" t="s">
        <v>595</v>
      </c>
      <c r="C18" s="26" t="s">
        <v>617</v>
      </c>
      <c r="D18" s="26" t="s">
        <v>55</v>
      </c>
      <c r="E18" s="20">
        <f t="shared" si="0"/>
        <v>0</v>
      </c>
      <c r="F18" s="46">
        <f t="shared" si="1"/>
        <v>0</v>
      </c>
      <c r="G18" s="46">
        <f t="shared" si="2"/>
        <v>0</v>
      </c>
      <c r="H18" s="57"/>
      <c r="I18" s="24">
        <v>0</v>
      </c>
      <c r="J18" s="22">
        <v>0</v>
      </c>
      <c r="K18" s="21"/>
      <c r="L18" s="21"/>
      <c r="M1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8" s="10">
        <f>racers43[[#This Row],[Stampede ITT (b)]]+racers43[[#This Row],[Tour de Bowness - Hill Climb (B)]]+racers43[[#This Row],[CABC ITT Provincial Championships (A)]]</f>
        <v>0</v>
      </c>
      <c r="O18" s="11">
        <f>racers43[[#This Row],[Tour de Bowness - Omnium (B)]]</f>
        <v>0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13"/>
    </row>
    <row r="19" spans="1:36" ht="15.75" thickBot="1" x14ac:dyDescent="0.3">
      <c r="A19" s="20"/>
      <c r="B19" s="26" t="s">
        <v>595</v>
      </c>
      <c r="C19" s="26" t="s">
        <v>596</v>
      </c>
      <c r="D19" s="26" t="s">
        <v>21</v>
      </c>
      <c r="E19" s="20">
        <f t="shared" si="0"/>
        <v>0</v>
      </c>
      <c r="F19" s="46">
        <f t="shared" si="1"/>
        <v>0</v>
      </c>
      <c r="G19" s="46">
        <f t="shared" si="2"/>
        <v>0</v>
      </c>
      <c r="H19" s="57"/>
      <c r="I19" s="24">
        <v>0</v>
      </c>
      <c r="J19" s="22">
        <v>0</v>
      </c>
      <c r="K19" s="21"/>
      <c r="L19" s="21"/>
      <c r="M1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9" s="10">
        <f>racers43[[#This Row],[Stampede ITT (b)]]+racers43[[#This Row],[Tour de Bowness - Hill Climb (B)]]+racers43[[#This Row],[CABC ITT Provincial Championships (A)]]</f>
        <v>0</v>
      </c>
      <c r="O19" s="11">
        <f>racers43[[#This Row],[Tour de Bowness - Omnium (B)]]</f>
        <v>0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13"/>
    </row>
    <row r="20" spans="1:36" ht="15.75" thickBot="1" x14ac:dyDescent="0.3">
      <c r="A20" s="20"/>
      <c r="B20" s="26" t="s">
        <v>615</v>
      </c>
      <c r="C20" s="26" t="s">
        <v>616</v>
      </c>
      <c r="D20" s="26" t="s">
        <v>21</v>
      </c>
      <c r="E20" s="20">
        <f t="shared" si="0"/>
        <v>0</v>
      </c>
      <c r="F20" s="46">
        <f t="shared" si="1"/>
        <v>0</v>
      </c>
      <c r="G20" s="46">
        <f t="shared" si="2"/>
        <v>0</v>
      </c>
      <c r="H20" s="57"/>
      <c r="I20" s="24">
        <v>0</v>
      </c>
      <c r="J20" s="22">
        <v>0</v>
      </c>
      <c r="K20" s="21"/>
      <c r="L20" s="21"/>
      <c r="M2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0" s="10">
        <f>racers43[[#This Row],[Stampede ITT (b)]]+racers43[[#This Row],[Tour de Bowness - Hill Climb (B)]]+racers43[[#This Row],[CABC ITT Provincial Championships (A)]]</f>
        <v>0</v>
      </c>
      <c r="O20" s="11">
        <f>racers43[[#This Row],[Tour de Bowness - Omnium (B)]]</f>
        <v>0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13"/>
    </row>
    <row r="21" spans="1:36" ht="15.75" thickBot="1" x14ac:dyDescent="0.3">
      <c r="A21" s="20"/>
      <c r="B21" s="26" t="s">
        <v>742</v>
      </c>
      <c r="C21" s="26" t="s">
        <v>660</v>
      </c>
      <c r="D21" s="26" t="s">
        <v>33</v>
      </c>
      <c r="E21" s="20">
        <f t="shared" si="0"/>
        <v>0</v>
      </c>
      <c r="F21" s="46">
        <f t="shared" si="1"/>
        <v>8</v>
      </c>
      <c r="G21" s="46">
        <f t="shared" si="2"/>
        <v>4</v>
      </c>
      <c r="H21" s="57"/>
      <c r="I21" s="24">
        <v>4</v>
      </c>
      <c r="J21" s="22">
        <v>4</v>
      </c>
      <c r="K21" s="21"/>
      <c r="L21" s="21"/>
      <c r="M2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1" s="10">
        <f>racers43[[#This Row],[Stampede ITT (b)]]+racers43[[#This Row],[Tour de Bowness - Hill Climb (B)]]+racers43[[#This Row],[CABC ITT Provincial Championships (A)]]</f>
        <v>0</v>
      </c>
      <c r="O21" s="11">
        <f>racers43[[#This Row],[Tour de Bowness - Omnium (B)]]</f>
        <v>0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13"/>
    </row>
    <row r="22" spans="1:36" ht="15.75" thickBot="1" x14ac:dyDescent="0.3">
      <c r="A22" s="20"/>
      <c r="B22" s="26" t="s">
        <v>577</v>
      </c>
      <c r="C22" s="26" t="s">
        <v>578</v>
      </c>
      <c r="D22" s="26" t="s">
        <v>215</v>
      </c>
      <c r="E22" s="20">
        <f t="shared" si="0"/>
        <v>0</v>
      </c>
      <c r="F22" s="22">
        <f t="shared" si="1"/>
        <v>0</v>
      </c>
      <c r="G22" s="46">
        <f t="shared" si="2"/>
        <v>0</v>
      </c>
      <c r="H22" s="57"/>
      <c r="I22" s="24">
        <v>0</v>
      </c>
      <c r="J22" s="22">
        <v>0</v>
      </c>
      <c r="K22" s="21"/>
      <c r="L22" s="21"/>
      <c r="M2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2" s="10">
        <f>racers43[[#This Row],[Stampede ITT (b)]]+racers43[[#This Row],[Tour de Bowness - Hill Climb (B)]]+racers43[[#This Row],[CABC ITT Provincial Championships (A)]]</f>
        <v>0</v>
      </c>
      <c r="O22" s="11">
        <f>racers43[[#This Row],[Tour de Bowness - Omnium (B)]]</f>
        <v>0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13"/>
    </row>
    <row r="23" spans="1:36" ht="15.75" thickBot="1" x14ac:dyDescent="0.3">
      <c r="A23" s="20"/>
      <c r="B23" s="26" t="s">
        <v>286</v>
      </c>
      <c r="C23" s="26" t="s">
        <v>640</v>
      </c>
      <c r="D23" s="26" t="s">
        <v>173</v>
      </c>
      <c r="E23" s="20">
        <f t="shared" si="0"/>
        <v>0</v>
      </c>
      <c r="F23" s="43">
        <f t="shared" si="1"/>
        <v>0</v>
      </c>
      <c r="G23" s="46">
        <f t="shared" si="2"/>
        <v>0</v>
      </c>
      <c r="H23" s="57"/>
      <c r="I23" s="24">
        <v>0</v>
      </c>
      <c r="J23" s="22">
        <v>0</v>
      </c>
      <c r="K23" s="21"/>
      <c r="L23" s="21"/>
      <c r="M2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3" s="10">
        <f>racers43[[#This Row],[Stampede ITT (b)]]+racers43[[#This Row],[Tour de Bowness - Hill Climb (B)]]+racers43[[#This Row],[CABC ITT Provincial Championships (A)]]</f>
        <v>0</v>
      </c>
      <c r="O23" s="11">
        <f>racers43[[#This Row],[Tour de Bowness - Omnium (B)]]</f>
        <v>0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13"/>
    </row>
    <row r="24" spans="1:36" ht="15.75" thickBot="1" x14ac:dyDescent="0.3">
      <c r="A24" s="20"/>
      <c r="B24" s="26" t="s">
        <v>625</v>
      </c>
      <c r="C24" s="26" t="s">
        <v>626</v>
      </c>
      <c r="D24" s="26" t="s">
        <v>21</v>
      </c>
      <c r="E24" s="20">
        <f t="shared" si="0"/>
        <v>0</v>
      </c>
      <c r="F24" s="46">
        <f t="shared" si="1"/>
        <v>0</v>
      </c>
      <c r="G24" s="46">
        <f t="shared" si="2"/>
        <v>0</v>
      </c>
      <c r="H24" s="57"/>
      <c r="I24" s="24">
        <v>0</v>
      </c>
      <c r="J24" s="22">
        <v>0</v>
      </c>
      <c r="K24" s="21"/>
      <c r="L24" s="21"/>
      <c r="M2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4" s="10">
        <f>racers43[[#This Row],[Stampede ITT (b)]]+racers43[[#This Row],[Tour de Bowness - Hill Climb (B)]]+racers43[[#This Row],[CABC ITT Provincial Championships (A)]]</f>
        <v>0</v>
      </c>
      <c r="O24" s="11">
        <f>racers43[[#This Row],[Tour de Bowness - Omnium (B)]]</f>
        <v>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13"/>
    </row>
    <row r="25" spans="1:36" ht="15.75" thickBot="1" x14ac:dyDescent="0.3">
      <c r="A25" s="20"/>
      <c r="B25" s="26" t="s">
        <v>961</v>
      </c>
      <c r="C25" s="26" t="s">
        <v>898</v>
      </c>
      <c r="D25" s="26"/>
      <c r="E25" s="20">
        <f t="shared" si="0"/>
        <v>0</v>
      </c>
      <c r="F25" s="43">
        <f t="shared" si="1"/>
        <v>5</v>
      </c>
      <c r="G25" s="46">
        <f t="shared" si="2"/>
        <v>0</v>
      </c>
      <c r="H25" s="57">
        <v>5</v>
      </c>
      <c r="I25" s="24"/>
      <c r="J25" s="22"/>
      <c r="K25" s="21"/>
      <c r="L25" s="21"/>
      <c r="M2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5" s="10">
        <f>racers43[[#This Row],[Stampede ITT (b)]]+racers43[[#This Row],[Tour de Bowness - Hill Climb (B)]]+racers43[[#This Row],[CABC ITT Provincial Championships (A)]]</f>
        <v>0</v>
      </c>
      <c r="O25" s="11">
        <f>racers43[[#This Row],[Tour de Bowness - Omnium (B)]]</f>
        <v>0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13"/>
    </row>
    <row r="26" spans="1:36" ht="15.75" thickBot="1" x14ac:dyDescent="0.3">
      <c r="A26" s="20"/>
      <c r="B26" s="26" t="s">
        <v>532</v>
      </c>
      <c r="C26" s="26" t="s">
        <v>533</v>
      </c>
      <c r="D26" s="26" t="s">
        <v>91</v>
      </c>
      <c r="E26" s="20">
        <f t="shared" si="0"/>
        <v>0</v>
      </c>
      <c r="F26" s="43">
        <f t="shared" si="1"/>
        <v>0</v>
      </c>
      <c r="G26" s="46">
        <f t="shared" si="2"/>
        <v>0</v>
      </c>
      <c r="H26" s="57"/>
      <c r="I26" s="24">
        <v>0</v>
      </c>
      <c r="J26" s="22">
        <v>0</v>
      </c>
      <c r="K26" s="21"/>
      <c r="L26" s="21"/>
      <c r="M2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6" s="10">
        <f>racers43[[#This Row],[Stampede ITT (b)]]+racers43[[#This Row],[Tour de Bowness - Hill Climb (B)]]+racers43[[#This Row],[CABC ITT Provincial Championships (A)]]</f>
        <v>0</v>
      </c>
      <c r="O26" s="11">
        <f>racers43[[#This Row],[Tour de Bowness - Omnium (B)]]</f>
        <v>0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13"/>
    </row>
    <row r="27" spans="1:36" ht="15.75" thickBot="1" x14ac:dyDescent="0.3">
      <c r="A27" s="20"/>
      <c r="B27" s="26" t="s">
        <v>947</v>
      </c>
      <c r="C27" s="26" t="s">
        <v>887</v>
      </c>
      <c r="D27" s="26" t="s">
        <v>18</v>
      </c>
      <c r="E27" s="20">
        <f t="shared" si="0"/>
        <v>6</v>
      </c>
      <c r="F27" s="43">
        <f t="shared" si="1"/>
        <v>11</v>
      </c>
      <c r="G27" s="46">
        <f t="shared" si="2"/>
        <v>0</v>
      </c>
      <c r="H27" s="57">
        <v>5</v>
      </c>
      <c r="I27" s="24"/>
      <c r="J27" s="22"/>
      <c r="K27" s="21"/>
      <c r="L27" s="21"/>
      <c r="M2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6</v>
      </c>
      <c r="N27" s="10">
        <f>racers43[[#This Row],[Stampede ITT (b)]]+racers43[[#This Row],[Tour de Bowness - Hill Climb (B)]]+racers43[[#This Row],[CABC ITT Provincial Championships (A)]]</f>
        <v>0</v>
      </c>
      <c r="O27" s="11">
        <f>racers43[[#This Row],[Tour de Bowness - Omnium (B)]]</f>
        <v>0</v>
      </c>
      <c r="P27" s="25">
        <v>6</v>
      </c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3"/>
    </row>
    <row r="28" spans="1:36" ht="15.75" thickBot="1" x14ac:dyDescent="0.3">
      <c r="A28" s="20"/>
      <c r="B28" s="26" t="s">
        <v>721</v>
      </c>
      <c r="C28" s="26" t="s">
        <v>718</v>
      </c>
      <c r="D28" s="26" t="s">
        <v>33</v>
      </c>
      <c r="E28" s="20">
        <f t="shared" si="0"/>
        <v>0</v>
      </c>
      <c r="F28" s="46">
        <f t="shared" si="1"/>
        <v>0</v>
      </c>
      <c r="G28" s="46">
        <f t="shared" si="2"/>
        <v>0</v>
      </c>
      <c r="H28" s="57"/>
      <c r="I28" s="24">
        <v>0</v>
      </c>
      <c r="J28" s="22">
        <v>0</v>
      </c>
      <c r="K28" s="21"/>
      <c r="L28" s="21"/>
      <c r="M2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8" s="10">
        <f>racers43[[#This Row],[Stampede ITT (b)]]+racers43[[#This Row],[Tour de Bowness - Hill Climb (B)]]+racers43[[#This Row],[CABC ITT Provincial Championships (A)]]</f>
        <v>0</v>
      </c>
      <c r="O28" s="11">
        <f>racers43[[#This Row],[Tour de Bowness - Omnium (B)]]</f>
        <v>0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13"/>
    </row>
    <row r="29" spans="1:36" ht="15.75" thickBot="1" x14ac:dyDescent="0.3">
      <c r="A29" s="20"/>
      <c r="B29" s="26" t="s">
        <v>663</v>
      </c>
      <c r="C29" s="26" t="s">
        <v>664</v>
      </c>
      <c r="D29" s="26" t="s">
        <v>27</v>
      </c>
      <c r="E29" s="20">
        <f t="shared" si="0"/>
        <v>0</v>
      </c>
      <c r="F29" s="46">
        <f t="shared" si="1"/>
        <v>0</v>
      </c>
      <c r="G29" s="46">
        <f t="shared" si="2"/>
        <v>0</v>
      </c>
      <c r="H29" s="57"/>
      <c r="I29" s="24">
        <v>0</v>
      </c>
      <c r="J29" s="22">
        <v>0</v>
      </c>
      <c r="K29" s="21"/>
      <c r="L29" s="21"/>
      <c r="M2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9" s="10">
        <f>racers43[[#This Row],[Stampede ITT (b)]]+racers43[[#This Row],[Tour de Bowness - Hill Climb (B)]]+racers43[[#This Row],[CABC ITT Provincial Championships (A)]]</f>
        <v>0</v>
      </c>
      <c r="O29" s="11">
        <f>racers43[[#This Row],[Tour de Bowness - Omnium (B)]]</f>
        <v>0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13"/>
    </row>
    <row r="30" spans="1:36" ht="15.75" thickBot="1" x14ac:dyDescent="0.3">
      <c r="A30" s="20"/>
      <c r="B30" s="26" t="s">
        <v>534</v>
      </c>
      <c r="C30" s="26" t="s">
        <v>629</v>
      </c>
      <c r="D30" s="26" t="s">
        <v>38</v>
      </c>
      <c r="E30" s="20">
        <f t="shared" si="0"/>
        <v>0</v>
      </c>
      <c r="F30" s="46">
        <f t="shared" si="1"/>
        <v>0</v>
      </c>
      <c r="G30" s="46">
        <f t="shared" si="2"/>
        <v>0</v>
      </c>
      <c r="H30" s="58"/>
      <c r="I30" s="24">
        <v>0</v>
      </c>
      <c r="J30" s="22">
        <v>0</v>
      </c>
      <c r="K30" s="21"/>
      <c r="L30" s="21"/>
      <c r="M3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0" s="10">
        <f>racers43[[#This Row],[Stampede ITT (b)]]+racers43[[#This Row],[Tour de Bowness - Hill Climb (B)]]+racers43[[#This Row],[CABC ITT Provincial Championships (A)]]</f>
        <v>0</v>
      </c>
      <c r="O30" s="11">
        <f>racers43[[#This Row],[Tour de Bowness - Omnium (B)]]</f>
        <v>0</v>
      </c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13"/>
    </row>
    <row r="31" spans="1:36" ht="15.75" thickBot="1" x14ac:dyDescent="0.3">
      <c r="A31" s="20"/>
      <c r="B31" s="26" t="s">
        <v>611</v>
      </c>
      <c r="C31" s="26" t="s">
        <v>612</v>
      </c>
      <c r="D31" s="26" t="s">
        <v>217</v>
      </c>
      <c r="E31" s="20">
        <f t="shared" si="0"/>
        <v>0</v>
      </c>
      <c r="F31" s="46">
        <f t="shared" si="1"/>
        <v>0</v>
      </c>
      <c r="G31" s="46">
        <f t="shared" si="2"/>
        <v>0</v>
      </c>
      <c r="H31" s="58"/>
      <c r="I31" s="24">
        <v>0</v>
      </c>
      <c r="J31" s="22">
        <v>0</v>
      </c>
      <c r="K31" s="21"/>
      <c r="L31" s="21"/>
      <c r="M3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1" s="10">
        <f>racers43[[#This Row],[Stampede ITT (b)]]+racers43[[#This Row],[Tour de Bowness - Hill Climb (B)]]+racers43[[#This Row],[CABC ITT Provincial Championships (A)]]</f>
        <v>0</v>
      </c>
      <c r="O31" s="11">
        <f>racers43[[#This Row],[Tour de Bowness - Omnium (B)]]</f>
        <v>0</v>
      </c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13"/>
    </row>
    <row r="32" spans="1:36" ht="15.75" thickBot="1" x14ac:dyDescent="0.3">
      <c r="A32" s="20"/>
      <c r="B32" s="26" t="s">
        <v>637</v>
      </c>
      <c r="C32" s="26" t="s">
        <v>638</v>
      </c>
      <c r="D32" s="26" t="s">
        <v>563</v>
      </c>
      <c r="E32" s="21">
        <f t="shared" si="0"/>
        <v>0</v>
      </c>
      <c r="F32" s="46">
        <f t="shared" si="1"/>
        <v>0</v>
      </c>
      <c r="G32" s="46">
        <f t="shared" si="2"/>
        <v>0</v>
      </c>
      <c r="H32" s="58"/>
      <c r="I32" s="24">
        <v>0</v>
      </c>
      <c r="J32" s="22">
        <v>0</v>
      </c>
      <c r="K32" s="21"/>
      <c r="L32" s="21"/>
      <c r="M3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2" s="10">
        <f>racers43[[#This Row],[Stampede ITT (b)]]+racers43[[#This Row],[Tour de Bowness - Hill Climb (B)]]+racers43[[#This Row],[CABC ITT Provincial Championships (A)]]</f>
        <v>0</v>
      </c>
      <c r="O32" s="11">
        <f>racers43[[#This Row],[Tour de Bowness - Omnium (B)]]</f>
        <v>0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13"/>
    </row>
    <row r="33" spans="1:36" ht="15.75" thickBot="1" x14ac:dyDescent="0.3">
      <c r="A33" s="20"/>
      <c r="B33" s="26" t="s">
        <v>679</v>
      </c>
      <c r="C33" s="26" t="s">
        <v>680</v>
      </c>
      <c r="D33" s="26" t="s">
        <v>27</v>
      </c>
      <c r="E33" s="20">
        <f t="shared" si="0"/>
        <v>0</v>
      </c>
      <c r="F33" s="46">
        <f t="shared" si="1"/>
        <v>0</v>
      </c>
      <c r="G33" s="46">
        <f t="shared" si="2"/>
        <v>0</v>
      </c>
      <c r="H33" s="58"/>
      <c r="I33" s="24">
        <v>0</v>
      </c>
      <c r="J33" s="22">
        <v>0</v>
      </c>
      <c r="K33" s="21"/>
      <c r="L33" s="21"/>
      <c r="M3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3" s="10">
        <f>racers43[[#This Row],[Stampede ITT (b)]]+racers43[[#This Row],[Tour de Bowness - Hill Climb (B)]]+racers43[[#This Row],[CABC ITT Provincial Championships (A)]]</f>
        <v>0</v>
      </c>
      <c r="O33" s="11">
        <f>racers43[[#This Row],[Tour de Bowness - Omnium (B)]]</f>
        <v>0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13"/>
    </row>
    <row r="34" spans="1:36" ht="15.75" thickBot="1" x14ac:dyDescent="0.3">
      <c r="A34" s="20"/>
      <c r="B34" s="19" t="s">
        <v>327</v>
      </c>
      <c r="C34" s="19" t="s">
        <v>646</v>
      </c>
      <c r="D34" s="19" t="s">
        <v>27</v>
      </c>
      <c r="E34" s="20">
        <f t="shared" ref="E34:E65" si="3">SUM(M34,N34,O34)</f>
        <v>0</v>
      </c>
      <c r="F34" s="46">
        <f t="shared" ref="F34:F65" si="4">SUM(G34,H34,I34,K34,M34)</f>
        <v>0</v>
      </c>
      <c r="G34" s="46">
        <f t="shared" ref="G34:G65" si="5">+IF(SUM(J34,L34,N34)&gt;20,20,SUM(J34,L34,N34))</f>
        <v>0</v>
      </c>
      <c r="H34" s="58"/>
      <c r="I34" s="24">
        <v>0</v>
      </c>
      <c r="J34" s="22">
        <v>0</v>
      </c>
      <c r="K34" s="21"/>
      <c r="L34" s="21"/>
      <c r="M3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4" s="10">
        <f>racers43[[#This Row],[Stampede ITT (b)]]+racers43[[#This Row],[Tour de Bowness - Hill Climb (B)]]+racers43[[#This Row],[CABC ITT Provincial Championships (A)]]</f>
        <v>0</v>
      </c>
      <c r="O34" s="11">
        <f>racers43[[#This Row],[Tour de Bowness - Omnium (B)]]</f>
        <v>0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13"/>
    </row>
    <row r="35" spans="1:36" ht="15.75" thickBot="1" x14ac:dyDescent="0.3">
      <c r="A35" s="20"/>
      <c r="B35" s="26" t="s">
        <v>685</v>
      </c>
      <c r="C35" s="26" t="s">
        <v>686</v>
      </c>
      <c r="D35" s="26" t="s">
        <v>67</v>
      </c>
      <c r="E35" s="20">
        <f t="shared" si="3"/>
        <v>0</v>
      </c>
      <c r="F35" s="43">
        <f t="shared" si="4"/>
        <v>0</v>
      </c>
      <c r="G35" s="46">
        <f t="shared" si="5"/>
        <v>0</v>
      </c>
      <c r="H35" s="58"/>
      <c r="I35" s="24">
        <v>0</v>
      </c>
      <c r="J35" s="22">
        <v>0</v>
      </c>
      <c r="K35" s="21"/>
      <c r="L35" s="21"/>
      <c r="M3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5" s="10">
        <f>racers43[[#This Row],[Stampede ITT (b)]]+racers43[[#This Row],[Tour de Bowness - Hill Climb (B)]]+racers43[[#This Row],[CABC ITT Provincial Championships (A)]]</f>
        <v>0</v>
      </c>
      <c r="O35" s="11">
        <f>racers43[[#This Row],[Tour de Bowness - Omnium (B)]]</f>
        <v>0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13"/>
    </row>
    <row r="36" spans="1:36" ht="15.75" thickBot="1" x14ac:dyDescent="0.3">
      <c r="A36" s="20"/>
      <c r="B36" s="26" t="s">
        <v>669</v>
      </c>
      <c r="C36" s="26" t="s">
        <v>670</v>
      </c>
      <c r="D36" s="26" t="s">
        <v>21</v>
      </c>
      <c r="E36" s="20">
        <f t="shared" si="3"/>
        <v>0</v>
      </c>
      <c r="F36" s="70">
        <f t="shared" si="4"/>
        <v>0</v>
      </c>
      <c r="G36" s="46">
        <f t="shared" si="5"/>
        <v>0</v>
      </c>
      <c r="H36" s="58"/>
      <c r="I36" s="24">
        <v>0</v>
      </c>
      <c r="J36" s="22">
        <v>0</v>
      </c>
      <c r="K36" s="21"/>
      <c r="L36" s="21"/>
      <c r="M3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6" s="10">
        <f>racers43[[#This Row],[Stampede ITT (b)]]+racers43[[#This Row],[Tour de Bowness - Hill Climb (B)]]+racers43[[#This Row],[CABC ITT Provincial Championships (A)]]</f>
        <v>0</v>
      </c>
      <c r="O36" s="11">
        <f>racers43[[#This Row],[Tour de Bowness - Omnium (B)]]</f>
        <v>0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13"/>
    </row>
    <row r="37" spans="1:36" ht="15.75" thickBot="1" x14ac:dyDescent="0.3">
      <c r="A37" s="20"/>
      <c r="B37" s="26" t="s">
        <v>619</v>
      </c>
      <c r="C37" s="26" t="s">
        <v>620</v>
      </c>
      <c r="D37" s="26" t="s">
        <v>21</v>
      </c>
      <c r="E37" s="20">
        <f t="shared" si="3"/>
        <v>0</v>
      </c>
      <c r="F37" s="46">
        <f t="shared" si="4"/>
        <v>0</v>
      </c>
      <c r="G37" s="46">
        <f t="shared" si="5"/>
        <v>0</v>
      </c>
      <c r="H37" s="58"/>
      <c r="I37" s="24">
        <v>0</v>
      </c>
      <c r="J37" s="22">
        <v>0</v>
      </c>
      <c r="K37" s="21"/>
      <c r="L37" s="21"/>
      <c r="M3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7" s="10">
        <f>racers43[[#This Row],[Stampede ITT (b)]]+racers43[[#This Row],[Tour de Bowness - Hill Climb (B)]]+racers43[[#This Row],[CABC ITT Provincial Championships (A)]]</f>
        <v>0</v>
      </c>
      <c r="O37" s="11">
        <f>racers43[[#This Row],[Tour de Bowness - Omnium (B)]]</f>
        <v>0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13"/>
    </row>
    <row r="38" spans="1:36" ht="15.75" thickBot="1" x14ac:dyDescent="0.3">
      <c r="A38" s="20"/>
      <c r="B38" s="26" t="s">
        <v>635</v>
      </c>
      <c r="C38" s="26" t="s">
        <v>636</v>
      </c>
      <c r="D38" s="26" t="s">
        <v>38</v>
      </c>
      <c r="E38" s="20">
        <f t="shared" si="3"/>
        <v>0</v>
      </c>
      <c r="F38" s="46">
        <f t="shared" si="4"/>
        <v>0</v>
      </c>
      <c r="G38" s="46">
        <f t="shared" si="5"/>
        <v>0</v>
      </c>
      <c r="H38" s="58"/>
      <c r="I38" s="24">
        <v>0</v>
      </c>
      <c r="J38" s="22">
        <v>0</v>
      </c>
      <c r="K38" s="21"/>
      <c r="L38" s="21"/>
      <c r="M3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8" s="10">
        <f>racers43[[#This Row],[Stampede ITT (b)]]+racers43[[#This Row],[Tour de Bowness - Hill Climb (B)]]+racers43[[#This Row],[CABC ITT Provincial Championships (A)]]</f>
        <v>0</v>
      </c>
      <c r="O38" s="11">
        <f>racers43[[#This Row],[Tour de Bowness - Omnium (B)]]</f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13"/>
    </row>
    <row r="39" spans="1:36" ht="15.75" thickBot="1" x14ac:dyDescent="0.3">
      <c r="A39" s="20"/>
      <c r="B39" s="19" t="s">
        <v>734</v>
      </c>
      <c r="C39" s="19" t="s">
        <v>715</v>
      </c>
      <c r="D39" s="19" t="s">
        <v>91</v>
      </c>
      <c r="E39" s="21">
        <f t="shared" si="3"/>
        <v>0</v>
      </c>
      <c r="F39" s="46">
        <f t="shared" si="4"/>
        <v>41</v>
      </c>
      <c r="G39" s="46">
        <f t="shared" si="5"/>
        <v>2</v>
      </c>
      <c r="H39" s="58">
        <v>5</v>
      </c>
      <c r="I39" s="24">
        <v>34</v>
      </c>
      <c r="J39" s="22">
        <v>2</v>
      </c>
      <c r="K39" s="21"/>
      <c r="L39" s="21"/>
      <c r="M3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9" s="10">
        <f>racers43[[#This Row],[Stampede ITT (b)]]+racers43[[#This Row],[Tour de Bowness - Hill Climb (B)]]+racers43[[#This Row],[CABC ITT Provincial Championships (A)]]</f>
        <v>0</v>
      </c>
      <c r="O39" s="11">
        <f>racers43[[#This Row],[Tour de Bowness - Omnium (B)]]</f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13"/>
    </row>
    <row r="40" spans="1:36" ht="15.75" thickBot="1" x14ac:dyDescent="0.3">
      <c r="A40" s="20"/>
      <c r="B40" s="26" t="s">
        <v>788</v>
      </c>
      <c r="C40" s="26" t="s">
        <v>789</v>
      </c>
      <c r="D40" s="26" t="s">
        <v>940</v>
      </c>
      <c r="E40" s="20">
        <f t="shared" si="3"/>
        <v>2</v>
      </c>
      <c r="F40" s="46">
        <f t="shared" si="4"/>
        <v>27</v>
      </c>
      <c r="G40" s="46">
        <f t="shared" si="5"/>
        <v>0</v>
      </c>
      <c r="H40" s="58">
        <v>5</v>
      </c>
      <c r="I40" s="24">
        <v>20</v>
      </c>
      <c r="J40" s="22">
        <v>0</v>
      </c>
      <c r="K40" s="21"/>
      <c r="L40" s="21"/>
      <c r="M4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2</v>
      </c>
      <c r="N40" s="10">
        <f>racers43[[#This Row],[Stampede ITT (b)]]+racers43[[#This Row],[Tour de Bowness - Hill Climb (B)]]+racers43[[#This Row],[CABC ITT Provincial Championships (A)]]</f>
        <v>0</v>
      </c>
      <c r="O40" s="11">
        <f>racers43[[#This Row],[Tour de Bowness - Omnium (B)]]</f>
        <v>0</v>
      </c>
      <c r="P40" s="25">
        <v>2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13"/>
    </row>
    <row r="41" spans="1:36" ht="15.75" thickBot="1" x14ac:dyDescent="0.3">
      <c r="A41" s="20"/>
      <c r="B41" s="26" t="s">
        <v>860</v>
      </c>
      <c r="C41" s="26" t="s">
        <v>861</v>
      </c>
      <c r="D41" s="26" t="s">
        <v>754</v>
      </c>
      <c r="E41" s="20">
        <f t="shared" si="3"/>
        <v>0</v>
      </c>
      <c r="F41" s="46">
        <f t="shared" si="4"/>
        <v>12</v>
      </c>
      <c r="G41" s="46">
        <f t="shared" si="5"/>
        <v>12</v>
      </c>
      <c r="H41" s="58"/>
      <c r="I41" s="24">
        <v>0</v>
      </c>
      <c r="J41" s="22">
        <v>12</v>
      </c>
      <c r="K41" s="21"/>
      <c r="L41" s="21"/>
      <c r="M4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1" s="10">
        <f>racers43[[#This Row],[Stampede ITT (b)]]+racers43[[#This Row],[Tour de Bowness - Hill Climb (B)]]+racers43[[#This Row],[CABC ITT Provincial Championships (A)]]</f>
        <v>0</v>
      </c>
      <c r="O41" s="11">
        <f>racers43[[#This Row],[Tour de Bowness - Omnium (B)]]</f>
        <v>0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13"/>
    </row>
    <row r="42" spans="1:36" ht="15.75" thickBot="1" x14ac:dyDescent="0.3">
      <c r="A42" s="20"/>
      <c r="B42" s="26" t="s">
        <v>593</v>
      </c>
      <c r="C42" s="26" t="s">
        <v>594</v>
      </c>
      <c r="D42" s="26" t="s">
        <v>217</v>
      </c>
      <c r="E42" s="20">
        <f t="shared" si="3"/>
        <v>0</v>
      </c>
      <c r="F42" s="46">
        <f t="shared" si="4"/>
        <v>0</v>
      </c>
      <c r="G42" s="46">
        <f t="shared" si="5"/>
        <v>0</v>
      </c>
      <c r="H42" s="58"/>
      <c r="I42" s="24">
        <v>0</v>
      </c>
      <c r="J42" s="22">
        <v>0</v>
      </c>
      <c r="K42" s="21"/>
      <c r="L42" s="21"/>
      <c r="M4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2" s="10">
        <f>racers43[[#This Row],[Stampede ITT (b)]]+racers43[[#This Row],[Tour de Bowness - Hill Climb (B)]]+racers43[[#This Row],[CABC ITT Provincial Championships (A)]]</f>
        <v>0</v>
      </c>
      <c r="O42" s="11">
        <f>racers43[[#This Row],[Tour de Bowness - Omnium (B)]]</f>
        <v>0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13"/>
    </row>
    <row r="43" spans="1:36" ht="15.75" thickBot="1" x14ac:dyDescent="0.3">
      <c r="A43" s="20"/>
      <c r="B43" s="26" t="s">
        <v>786</v>
      </c>
      <c r="C43" s="26" t="s">
        <v>787</v>
      </c>
      <c r="D43" s="26"/>
      <c r="E43" s="20">
        <f t="shared" si="3"/>
        <v>0</v>
      </c>
      <c r="F43" s="46">
        <f t="shared" si="4"/>
        <v>17</v>
      </c>
      <c r="G43" s="46">
        <f t="shared" si="5"/>
        <v>0</v>
      </c>
      <c r="H43" s="58">
        <v>5</v>
      </c>
      <c r="I43" s="24">
        <v>12</v>
      </c>
      <c r="J43" s="22">
        <v>0</v>
      </c>
      <c r="K43" s="21"/>
      <c r="L43" s="21"/>
      <c r="M4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3" s="10">
        <f>racers43[[#This Row],[Stampede ITT (b)]]+racers43[[#This Row],[Tour de Bowness - Hill Climb (B)]]+racers43[[#This Row],[CABC ITT Provincial Championships (A)]]</f>
        <v>0</v>
      </c>
      <c r="O43" s="11">
        <f>racers43[[#This Row],[Tour de Bowness - Omnium (B)]]</f>
        <v>0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13"/>
    </row>
    <row r="44" spans="1:36" ht="15.75" thickBot="1" x14ac:dyDescent="0.3">
      <c r="A44" s="20"/>
      <c r="B44" s="26" t="s">
        <v>586</v>
      </c>
      <c r="C44" s="26" t="s">
        <v>587</v>
      </c>
      <c r="D44" s="26" t="s">
        <v>58</v>
      </c>
      <c r="E44" s="20">
        <f t="shared" si="3"/>
        <v>0</v>
      </c>
      <c r="F44" s="46">
        <f t="shared" si="4"/>
        <v>0</v>
      </c>
      <c r="G44" s="46">
        <f t="shared" si="5"/>
        <v>0</v>
      </c>
      <c r="H44" s="58"/>
      <c r="I44" s="24">
        <v>0</v>
      </c>
      <c r="J44" s="22">
        <v>0</v>
      </c>
      <c r="K44" s="21"/>
      <c r="L44" s="21"/>
      <c r="M4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4" s="10">
        <f>racers43[[#This Row],[Stampede ITT (b)]]+racers43[[#This Row],[Tour de Bowness - Hill Climb (B)]]+racers43[[#This Row],[CABC ITT Provincial Championships (A)]]</f>
        <v>0</v>
      </c>
      <c r="O44" s="11">
        <f>racers43[[#This Row],[Tour de Bowness - Omnium (B)]]</f>
        <v>0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13"/>
    </row>
    <row r="45" spans="1:36" ht="15.75" thickBot="1" x14ac:dyDescent="0.3">
      <c r="A45" s="20"/>
      <c r="B45" s="26" t="s">
        <v>569</v>
      </c>
      <c r="C45" s="26" t="s">
        <v>570</v>
      </c>
      <c r="D45" s="26" t="s">
        <v>88</v>
      </c>
      <c r="E45" s="20">
        <f t="shared" si="3"/>
        <v>0</v>
      </c>
      <c r="F45" s="84">
        <f t="shared" si="4"/>
        <v>35</v>
      </c>
      <c r="G45" s="46">
        <f t="shared" si="5"/>
        <v>10</v>
      </c>
      <c r="H45" s="58">
        <v>5</v>
      </c>
      <c r="I45" s="24">
        <v>20</v>
      </c>
      <c r="J45" s="22">
        <v>10</v>
      </c>
      <c r="K45" s="21"/>
      <c r="L45" s="21"/>
      <c r="M4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5" s="10">
        <f>racers43[[#This Row],[Stampede ITT (b)]]+racers43[[#This Row],[Tour de Bowness - Hill Climb (B)]]+racers43[[#This Row],[CABC ITT Provincial Championships (A)]]</f>
        <v>0</v>
      </c>
      <c r="O45" s="11">
        <f>racers43[[#This Row],[Tour de Bowness - Omnium (B)]]</f>
        <v>0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13"/>
    </row>
    <row r="46" spans="1:36" ht="15.75" thickBot="1" x14ac:dyDescent="0.3">
      <c r="A46" s="20"/>
      <c r="B46" s="26" t="s">
        <v>600</v>
      </c>
      <c r="C46" s="26" t="s">
        <v>556</v>
      </c>
      <c r="D46" s="26" t="s">
        <v>58</v>
      </c>
      <c r="E46" s="20">
        <f t="shared" si="3"/>
        <v>0</v>
      </c>
      <c r="F46" s="46">
        <f t="shared" si="4"/>
        <v>0</v>
      </c>
      <c r="G46" s="46">
        <f t="shared" si="5"/>
        <v>0</v>
      </c>
      <c r="H46" s="71"/>
      <c r="I46" s="24">
        <v>0</v>
      </c>
      <c r="J46" s="22">
        <v>0</v>
      </c>
      <c r="K46" s="21"/>
      <c r="L46" s="21"/>
      <c r="M4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6" s="10">
        <f>racers43[[#This Row],[Stampede ITT (b)]]+racers43[[#This Row],[Tour de Bowness - Hill Climb (B)]]+racers43[[#This Row],[CABC ITT Provincial Championships (A)]]</f>
        <v>0</v>
      </c>
      <c r="O46" s="11">
        <f>racers43[[#This Row],[Tour de Bowness - Omnium (B)]]</f>
        <v>0</v>
      </c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13"/>
    </row>
    <row r="47" spans="1:36" ht="15.75" thickBot="1" x14ac:dyDescent="0.3">
      <c r="A47" s="20"/>
      <c r="B47" s="26" t="s">
        <v>597</v>
      </c>
      <c r="C47" s="26" t="s">
        <v>857</v>
      </c>
      <c r="D47" s="26" t="s">
        <v>21</v>
      </c>
      <c r="E47" s="20">
        <f t="shared" si="3"/>
        <v>0</v>
      </c>
      <c r="F47" s="46">
        <f t="shared" si="4"/>
        <v>6</v>
      </c>
      <c r="G47" s="46">
        <f t="shared" si="5"/>
        <v>0</v>
      </c>
      <c r="H47" s="71"/>
      <c r="I47" s="24">
        <v>6</v>
      </c>
      <c r="J47" s="22">
        <v>0</v>
      </c>
      <c r="K47" s="21"/>
      <c r="L47" s="21"/>
      <c r="M4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7" s="10">
        <f>racers43[[#This Row],[Stampede ITT (b)]]+racers43[[#This Row],[Tour de Bowness - Hill Climb (B)]]+racers43[[#This Row],[CABC ITT Provincial Championships (A)]]</f>
        <v>0</v>
      </c>
      <c r="O47" s="11">
        <f>racers43[[#This Row],[Tour de Bowness - Omnium (B)]]</f>
        <v>0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13"/>
    </row>
    <row r="48" spans="1:36" ht="15.75" thickBot="1" x14ac:dyDescent="0.3">
      <c r="A48" s="20"/>
      <c r="B48" s="26" t="s">
        <v>785</v>
      </c>
      <c r="C48" s="26" t="s">
        <v>670</v>
      </c>
      <c r="D48" s="26"/>
      <c r="E48" s="20">
        <f t="shared" si="3"/>
        <v>0</v>
      </c>
      <c r="F48" s="43">
        <f t="shared" si="4"/>
        <v>7</v>
      </c>
      <c r="G48" s="46">
        <f t="shared" si="5"/>
        <v>0</v>
      </c>
      <c r="H48" s="71">
        <v>5</v>
      </c>
      <c r="I48" s="24">
        <v>2</v>
      </c>
      <c r="J48" s="22">
        <v>0</v>
      </c>
      <c r="K48" s="21"/>
      <c r="L48" s="21"/>
      <c r="M4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8" s="10">
        <f>racers43[[#This Row],[Stampede ITT (b)]]+racers43[[#This Row],[Tour de Bowness - Hill Climb (B)]]+racers43[[#This Row],[CABC ITT Provincial Championships (A)]]</f>
        <v>0</v>
      </c>
      <c r="O48" s="11">
        <f>racers43[[#This Row],[Tour de Bowness - Omnium (B)]]</f>
        <v>0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13"/>
    </row>
    <row r="49" spans="1:36" ht="15.75" thickBot="1" x14ac:dyDescent="0.3">
      <c r="A49" s="20"/>
      <c r="B49" s="26" t="s">
        <v>740</v>
      </c>
      <c r="C49" s="26" t="s">
        <v>741</v>
      </c>
      <c r="D49" s="26" t="s">
        <v>55</v>
      </c>
      <c r="E49" s="20">
        <f t="shared" si="3"/>
        <v>0</v>
      </c>
      <c r="F49" s="46">
        <f t="shared" si="4"/>
        <v>50</v>
      </c>
      <c r="G49" s="46">
        <f t="shared" si="5"/>
        <v>0</v>
      </c>
      <c r="H49" s="71"/>
      <c r="I49" s="24">
        <v>50</v>
      </c>
      <c r="J49" s="22">
        <v>0</v>
      </c>
      <c r="K49" s="21"/>
      <c r="L49" s="21"/>
      <c r="M4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9" s="10">
        <f>racers43[[#This Row],[Stampede ITT (b)]]+racers43[[#This Row],[Tour de Bowness - Hill Climb (B)]]+racers43[[#This Row],[CABC ITT Provincial Championships (A)]]</f>
        <v>0</v>
      </c>
      <c r="O49" s="11">
        <f>racers43[[#This Row],[Tour de Bowness - Omnium (B)]]</f>
        <v>0</v>
      </c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13"/>
    </row>
    <row r="50" spans="1:36" ht="15.75" thickBot="1" x14ac:dyDescent="0.3">
      <c r="A50" s="20"/>
      <c r="B50" s="26" t="s">
        <v>820</v>
      </c>
      <c r="C50" s="26" t="s">
        <v>821</v>
      </c>
      <c r="D50" s="26"/>
      <c r="E50" s="20">
        <f t="shared" si="3"/>
        <v>0</v>
      </c>
      <c r="F50" s="70">
        <f t="shared" si="4"/>
        <v>5</v>
      </c>
      <c r="G50" s="46">
        <f t="shared" si="5"/>
        <v>0</v>
      </c>
      <c r="H50" s="71">
        <v>5</v>
      </c>
      <c r="I50" s="24">
        <v>0</v>
      </c>
      <c r="J50" s="22">
        <v>0</v>
      </c>
      <c r="K50" s="21"/>
      <c r="L50" s="21"/>
      <c r="M5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0" s="10">
        <f>racers43[[#This Row],[Stampede ITT (b)]]+racers43[[#This Row],[Tour de Bowness - Hill Climb (B)]]+racers43[[#This Row],[CABC ITT Provincial Championships (A)]]</f>
        <v>0</v>
      </c>
      <c r="O50" s="11">
        <f>racers43[[#This Row],[Tour de Bowness - Omnium (B)]]</f>
        <v>0</v>
      </c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13"/>
    </row>
    <row r="51" spans="1:36" ht="15.75" thickBot="1" x14ac:dyDescent="0.3">
      <c r="A51" s="20"/>
      <c r="B51" s="26" t="s">
        <v>632</v>
      </c>
      <c r="C51" s="26" t="s">
        <v>633</v>
      </c>
      <c r="D51" s="26" t="s">
        <v>38</v>
      </c>
      <c r="E51" s="20">
        <f t="shared" si="3"/>
        <v>0</v>
      </c>
      <c r="F51" s="46">
        <f t="shared" si="4"/>
        <v>0</v>
      </c>
      <c r="G51" s="46">
        <f t="shared" si="5"/>
        <v>0</v>
      </c>
      <c r="H51" s="71"/>
      <c r="I51" s="24">
        <v>0</v>
      </c>
      <c r="J51" s="22">
        <v>0</v>
      </c>
      <c r="K51" s="21"/>
      <c r="L51" s="21"/>
      <c r="M5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1" s="10">
        <f>racers43[[#This Row],[Stampede ITT (b)]]+racers43[[#This Row],[Tour de Bowness - Hill Climb (B)]]+racers43[[#This Row],[CABC ITT Provincial Championships (A)]]</f>
        <v>0</v>
      </c>
      <c r="O51" s="11">
        <f>racers43[[#This Row],[Tour de Bowness - Omnium (B)]]</f>
        <v>0</v>
      </c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13"/>
    </row>
    <row r="52" spans="1:36" ht="15.75" thickBot="1" x14ac:dyDescent="0.3">
      <c r="A52" s="20"/>
      <c r="B52" s="26" t="s">
        <v>574</v>
      </c>
      <c r="C52" s="26" t="s">
        <v>575</v>
      </c>
      <c r="D52" s="26" t="s">
        <v>576</v>
      </c>
      <c r="E52" s="20">
        <f t="shared" si="3"/>
        <v>0</v>
      </c>
      <c r="F52" s="46">
        <f t="shared" si="4"/>
        <v>0</v>
      </c>
      <c r="G52" s="46">
        <f t="shared" si="5"/>
        <v>0</v>
      </c>
      <c r="H52" s="71"/>
      <c r="I52" s="24">
        <v>0</v>
      </c>
      <c r="J52" s="22">
        <v>0</v>
      </c>
      <c r="K52" s="21"/>
      <c r="L52" s="21"/>
      <c r="M5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2" s="10">
        <f>racers43[[#This Row],[Stampede ITT (b)]]+racers43[[#This Row],[Tour de Bowness - Hill Climb (B)]]+racers43[[#This Row],[CABC ITT Provincial Championships (A)]]</f>
        <v>0</v>
      </c>
      <c r="O52" s="11">
        <f>racers43[[#This Row],[Tour de Bowness - Omnium (B)]]</f>
        <v>0</v>
      </c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13"/>
    </row>
    <row r="53" spans="1:36" ht="15.75" thickBot="1" x14ac:dyDescent="0.3">
      <c r="A53" s="20"/>
      <c r="B53" s="26" t="s">
        <v>657</v>
      </c>
      <c r="C53" s="26" t="s">
        <v>658</v>
      </c>
      <c r="D53" s="26" t="s">
        <v>38</v>
      </c>
      <c r="E53" s="20">
        <f t="shared" si="3"/>
        <v>0</v>
      </c>
      <c r="F53" s="46">
        <f t="shared" si="4"/>
        <v>0</v>
      </c>
      <c r="G53" s="46">
        <f t="shared" si="5"/>
        <v>0</v>
      </c>
      <c r="H53" s="71"/>
      <c r="I53" s="24">
        <v>0</v>
      </c>
      <c r="J53" s="22">
        <v>0</v>
      </c>
      <c r="K53" s="21"/>
      <c r="L53" s="21"/>
      <c r="M5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3" s="10">
        <f>racers43[[#This Row],[Stampede ITT (b)]]+racers43[[#This Row],[Tour de Bowness - Hill Climb (B)]]+racers43[[#This Row],[CABC ITT Provincial Championships (A)]]</f>
        <v>0</v>
      </c>
      <c r="O53" s="11">
        <f>racers43[[#This Row],[Tour de Bowness - Omnium (B)]]</f>
        <v>0</v>
      </c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13"/>
    </row>
    <row r="54" spans="1:36" ht="15.75" thickBot="1" x14ac:dyDescent="0.3">
      <c r="A54" s="20"/>
      <c r="B54" s="26" t="s">
        <v>665</v>
      </c>
      <c r="C54" s="26" t="s">
        <v>666</v>
      </c>
      <c r="D54" s="26" t="s">
        <v>27</v>
      </c>
      <c r="E54" s="20">
        <f t="shared" si="3"/>
        <v>0</v>
      </c>
      <c r="F54" s="46">
        <f t="shared" si="4"/>
        <v>0</v>
      </c>
      <c r="G54" s="46">
        <f t="shared" si="5"/>
        <v>0</v>
      </c>
      <c r="H54" s="71"/>
      <c r="I54" s="24">
        <v>0</v>
      </c>
      <c r="J54" s="22">
        <v>0</v>
      </c>
      <c r="K54" s="21"/>
      <c r="L54" s="21"/>
      <c r="M5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4" s="10">
        <f>racers43[[#This Row],[Stampede ITT (b)]]+racers43[[#This Row],[Tour de Bowness - Hill Climb (B)]]+racers43[[#This Row],[CABC ITT Provincial Championships (A)]]</f>
        <v>0</v>
      </c>
      <c r="O54" s="11">
        <f>racers43[[#This Row],[Tour de Bowness - Omnium (B)]]</f>
        <v>0</v>
      </c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13"/>
    </row>
    <row r="55" spans="1:36" ht="15.75" thickBot="1" x14ac:dyDescent="0.3">
      <c r="A55" s="20"/>
      <c r="B55" s="26" t="s">
        <v>962</v>
      </c>
      <c r="C55" s="26" t="s">
        <v>963</v>
      </c>
      <c r="D55" s="26" t="s">
        <v>21</v>
      </c>
      <c r="E55" s="20">
        <f t="shared" si="3"/>
        <v>15</v>
      </c>
      <c r="F55" s="43">
        <f t="shared" si="4"/>
        <v>15</v>
      </c>
      <c r="G55" s="46">
        <f t="shared" si="5"/>
        <v>0</v>
      </c>
      <c r="H55" s="71"/>
      <c r="I55" s="24"/>
      <c r="J55" s="22"/>
      <c r="K55" s="21"/>
      <c r="L55" s="21"/>
      <c r="M5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15</v>
      </c>
      <c r="N55" s="10">
        <f>racers43[[#This Row],[Stampede ITT (b)]]+racers43[[#This Row],[Tour de Bowness - Hill Climb (B)]]+racers43[[#This Row],[CABC ITT Provincial Championships (A)]]</f>
        <v>0</v>
      </c>
      <c r="O55" s="11">
        <f>racers43[[#This Row],[Tour de Bowness - Omnium (B)]]</f>
        <v>0</v>
      </c>
      <c r="P55" s="25">
        <v>15</v>
      </c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13"/>
    </row>
    <row r="56" spans="1:36" ht="15.75" thickBot="1" x14ac:dyDescent="0.3">
      <c r="A56" s="20"/>
      <c r="B56" s="19" t="s">
        <v>659</v>
      </c>
      <c r="C56" s="19" t="s">
        <v>660</v>
      </c>
      <c r="D56" s="19" t="s">
        <v>21</v>
      </c>
      <c r="E56" s="21">
        <f t="shared" si="3"/>
        <v>0</v>
      </c>
      <c r="F56" s="43">
        <f t="shared" si="4"/>
        <v>0</v>
      </c>
      <c r="G56" s="46">
        <f t="shared" si="5"/>
        <v>0</v>
      </c>
      <c r="H56" s="71"/>
      <c r="I56" s="24">
        <v>0</v>
      </c>
      <c r="J56" s="22">
        <v>0</v>
      </c>
      <c r="K56" s="21"/>
      <c r="L56" s="21"/>
      <c r="M5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6" s="10">
        <f>racers43[[#This Row],[Stampede ITT (b)]]+racers43[[#This Row],[Tour de Bowness - Hill Climb (B)]]+racers43[[#This Row],[CABC ITT Provincial Championships (A)]]</f>
        <v>0</v>
      </c>
      <c r="O56" s="11">
        <f>racers43[[#This Row],[Tour de Bowness - Omnium (B)]]</f>
        <v>0</v>
      </c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13"/>
    </row>
    <row r="57" spans="1:36" ht="15.75" thickBot="1" x14ac:dyDescent="0.3">
      <c r="A57" s="20"/>
      <c r="B57" s="26" t="s">
        <v>78</v>
      </c>
      <c r="C57" s="26" t="s">
        <v>643</v>
      </c>
      <c r="D57" s="26" t="s">
        <v>178</v>
      </c>
      <c r="E57" s="20">
        <f t="shared" si="3"/>
        <v>0</v>
      </c>
      <c r="F57" s="46">
        <f t="shared" si="4"/>
        <v>0</v>
      </c>
      <c r="G57" s="46">
        <f t="shared" si="5"/>
        <v>0</v>
      </c>
      <c r="H57" s="71"/>
      <c r="I57" s="24">
        <v>0</v>
      </c>
      <c r="J57" s="22">
        <v>0</v>
      </c>
      <c r="K57" s="21"/>
      <c r="L57" s="21"/>
      <c r="M5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7" s="10">
        <f>racers43[[#This Row],[Stampede ITT (b)]]+racers43[[#This Row],[Tour de Bowness - Hill Climb (B)]]+racers43[[#This Row],[CABC ITT Provincial Championships (A)]]</f>
        <v>0</v>
      </c>
      <c r="O57" s="11">
        <f>racers43[[#This Row],[Tour de Bowness - Omnium (B)]]</f>
        <v>0</v>
      </c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13"/>
    </row>
    <row r="58" spans="1:36" ht="15.75" thickBot="1" x14ac:dyDescent="0.3">
      <c r="A58" s="20"/>
      <c r="B58" s="26" t="s">
        <v>676</v>
      </c>
      <c r="C58" s="26" t="s">
        <v>677</v>
      </c>
      <c r="D58" s="26" t="s">
        <v>27</v>
      </c>
      <c r="E58" s="20">
        <f t="shared" si="3"/>
        <v>0</v>
      </c>
      <c r="F58" s="70">
        <f t="shared" si="4"/>
        <v>0</v>
      </c>
      <c r="G58" s="46">
        <f t="shared" si="5"/>
        <v>0</v>
      </c>
      <c r="H58" s="71"/>
      <c r="I58" s="24">
        <v>0</v>
      </c>
      <c r="J58" s="22">
        <v>0</v>
      </c>
      <c r="K58" s="21"/>
      <c r="L58" s="21"/>
      <c r="M5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8" s="10">
        <f>racers43[[#This Row],[Stampede ITT (b)]]+racers43[[#This Row],[Tour de Bowness - Hill Climb (B)]]+racers43[[#This Row],[CABC ITT Provincial Championships (A)]]</f>
        <v>0</v>
      </c>
      <c r="O58" s="11">
        <f>racers43[[#This Row],[Tour de Bowness - Omnium (B)]]</f>
        <v>0</v>
      </c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13"/>
    </row>
    <row r="59" spans="1:36" ht="15.75" thickBot="1" x14ac:dyDescent="0.3">
      <c r="A59" s="20"/>
      <c r="B59" s="19" t="s">
        <v>634</v>
      </c>
      <c r="C59" s="19" t="s">
        <v>497</v>
      </c>
      <c r="D59" s="19" t="s">
        <v>55</v>
      </c>
      <c r="E59" s="21">
        <f t="shared" si="3"/>
        <v>0</v>
      </c>
      <c r="F59" s="70">
        <f t="shared" si="4"/>
        <v>0</v>
      </c>
      <c r="G59" s="46">
        <f t="shared" si="5"/>
        <v>0</v>
      </c>
      <c r="H59" s="71"/>
      <c r="I59" s="24">
        <v>0</v>
      </c>
      <c r="J59" s="22">
        <v>0</v>
      </c>
      <c r="K59" s="21"/>
      <c r="L59" s="21"/>
      <c r="M5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9" s="10">
        <f>racers43[[#This Row],[Stampede ITT (b)]]+racers43[[#This Row],[Tour de Bowness - Hill Climb (B)]]+racers43[[#This Row],[CABC ITT Provincial Championships (A)]]</f>
        <v>0</v>
      </c>
      <c r="O59" s="11">
        <f>racers43[[#This Row],[Tour de Bowness - Omnium (B)]]</f>
        <v>0</v>
      </c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13"/>
    </row>
    <row r="60" spans="1:36" ht="15.75" thickBot="1" x14ac:dyDescent="0.3">
      <c r="A60" s="20"/>
      <c r="B60" s="26" t="s">
        <v>639</v>
      </c>
      <c r="C60" s="26" t="s">
        <v>490</v>
      </c>
      <c r="D60" s="26" t="s">
        <v>506</v>
      </c>
      <c r="E60" s="20">
        <f t="shared" si="3"/>
        <v>0</v>
      </c>
      <c r="F60" s="46">
        <f t="shared" si="4"/>
        <v>0</v>
      </c>
      <c r="G60" s="46">
        <f t="shared" si="5"/>
        <v>0</v>
      </c>
      <c r="H60" s="71"/>
      <c r="I60" s="24">
        <v>0</v>
      </c>
      <c r="J60" s="22">
        <v>0</v>
      </c>
      <c r="K60" s="21"/>
      <c r="L60" s="21"/>
      <c r="M6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0" s="10">
        <f>racers43[[#This Row],[Stampede ITT (b)]]+racers43[[#This Row],[Tour de Bowness - Hill Climb (B)]]+racers43[[#This Row],[CABC ITT Provincial Championships (A)]]</f>
        <v>0</v>
      </c>
      <c r="O60" s="11">
        <f>racers43[[#This Row],[Tour de Bowness - Omnium (B)]]</f>
        <v>0</v>
      </c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13"/>
    </row>
    <row r="61" spans="1:36" ht="15.75" thickBot="1" x14ac:dyDescent="0.3">
      <c r="A61" s="20"/>
      <c r="B61" s="26" t="s">
        <v>681</v>
      </c>
      <c r="C61" s="26" t="s">
        <v>682</v>
      </c>
      <c r="D61" s="26" t="s">
        <v>91</v>
      </c>
      <c r="E61" s="20">
        <f t="shared" si="3"/>
        <v>0</v>
      </c>
      <c r="F61" s="46">
        <f t="shared" si="4"/>
        <v>0</v>
      </c>
      <c r="G61" s="46">
        <f t="shared" si="5"/>
        <v>0</v>
      </c>
      <c r="H61" s="71"/>
      <c r="I61" s="24">
        <v>0</v>
      </c>
      <c r="J61" s="22">
        <v>0</v>
      </c>
      <c r="K61" s="21"/>
      <c r="L61" s="21"/>
      <c r="M6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1" s="10">
        <f>racers43[[#This Row],[Stampede ITT (b)]]+racers43[[#This Row],[Tour de Bowness - Hill Climb (B)]]+racers43[[#This Row],[CABC ITT Provincial Championships (A)]]</f>
        <v>0</v>
      </c>
      <c r="O61" s="11">
        <f>racers43[[#This Row],[Tour de Bowness - Omnium (B)]]</f>
        <v>0</v>
      </c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</row>
    <row r="62" spans="1:36" ht="15.75" thickBot="1" x14ac:dyDescent="0.3">
      <c r="A62" s="20"/>
      <c r="B62" s="26" t="s">
        <v>653</v>
      </c>
      <c r="C62" s="26" t="s">
        <v>526</v>
      </c>
      <c r="D62" s="26" t="s">
        <v>27</v>
      </c>
      <c r="E62" s="20">
        <f t="shared" si="3"/>
        <v>0</v>
      </c>
      <c r="F62" s="46">
        <f t="shared" si="4"/>
        <v>0</v>
      </c>
      <c r="G62" s="46">
        <f t="shared" si="5"/>
        <v>0</v>
      </c>
      <c r="H62" s="71"/>
      <c r="I62" s="24">
        <v>0</v>
      </c>
      <c r="J62" s="22">
        <v>0</v>
      </c>
      <c r="K62" s="21"/>
      <c r="L62" s="21"/>
      <c r="M6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2" s="10">
        <f>racers43[[#This Row],[Stampede ITT (b)]]+racers43[[#This Row],[Tour de Bowness - Hill Climb (B)]]+racers43[[#This Row],[CABC ITT Provincial Championships (A)]]</f>
        <v>0</v>
      </c>
      <c r="O62" s="11">
        <f>racers43[[#This Row],[Tour de Bowness - Omnium (B)]]</f>
        <v>0</v>
      </c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</row>
    <row r="63" spans="1:36" ht="15.75" thickBot="1" x14ac:dyDescent="0.3">
      <c r="A63" s="20"/>
      <c r="B63" s="26" t="s">
        <v>644</v>
      </c>
      <c r="C63" s="26" t="s">
        <v>645</v>
      </c>
      <c r="D63" s="26" t="s">
        <v>91</v>
      </c>
      <c r="E63" s="20">
        <f t="shared" si="3"/>
        <v>0</v>
      </c>
      <c r="F63" s="74">
        <f t="shared" si="4"/>
        <v>0</v>
      </c>
      <c r="G63" s="46">
        <f t="shared" si="5"/>
        <v>0</v>
      </c>
      <c r="H63" s="75"/>
      <c r="I63" s="24">
        <v>0</v>
      </c>
      <c r="J63" s="22">
        <v>0</v>
      </c>
      <c r="K63" s="21"/>
      <c r="L63" s="21"/>
      <c r="M6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3" s="10">
        <f>racers43[[#This Row],[Stampede ITT (b)]]+racers43[[#This Row],[Tour de Bowness - Hill Climb (B)]]+racers43[[#This Row],[CABC ITT Provincial Championships (A)]]</f>
        <v>0</v>
      </c>
      <c r="O63" s="11">
        <f>racers43[[#This Row],[Tour de Bowness - Omnium (B)]]</f>
        <v>0</v>
      </c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</row>
    <row r="64" spans="1:36" ht="15.75" thickBot="1" x14ac:dyDescent="0.3">
      <c r="A64" s="20"/>
      <c r="B64" s="26" t="s">
        <v>655</v>
      </c>
      <c r="C64" s="26" t="s">
        <v>656</v>
      </c>
      <c r="D64" s="26" t="s">
        <v>38</v>
      </c>
      <c r="E64" s="20">
        <f t="shared" si="3"/>
        <v>0</v>
      </c>
      <c r="F64" s="74">
        <f t="shared" si="4"/>
        <v>0</v>
      </c>
      <c r="G64" s="46">
        <f t="shared" si="5"/>
        <v>0</v>
      </c>
      <c r="H64" s="75"/>
      <c r="I64" s="24">
        <v>0</v>
      </c>
      <c r="J64" s="22">
        <v>0</v>
      </c>
      <c r="K64" s="21"/>
      <c r="L64" s="21"/>
      <c r="M6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4" s="10">
        <f>racers43[[#This Row],[Stampede ITT (b)]]+racers43[[#This Row],[Tour de Bowness - Hill Climb (B)]]+racers43[[#This Row],[CABC ITT Provincial Championships (A)]]</f>
        <v>0</v>
      </c>
      <c r="O64" s="11">
        <f>racers43[[#This Row],[Tour de Bowness - Omnium (B)]]</f>
        <v>0</v>
      </c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</row>
    <row r="65" spans="1:36" ht="15.75" thickBot="1" x14ac:dyDescent="0.3">
      <c r="A65" s="20"/>
      <c r="B65" s="26" t="s">
        <v>661</v>
      </c>
      <c r="C65" s="26" t="s">
        <v>662</v>
      </c>
      <c r="D65" s="26" t="s">
        <v>38</v>
      </c>
      <c r="E65" s="20">
        <f t="shared" si="3"/>
        <v>0</v>
      </c>
      <c r="F65" s="74">
        <f t="shared" si="4"/>
        <v>0</v>
      </c>
      <c r="G65" s="46">
        <f t="shared" si="5"/>
        <v>0</v>
      </c>
      <c r="H65" s="75"/>
      <c r="I65" s="24">
        <v>0</v>
      </c>
      <c r="J65" s="22">
        <v>0</v>
      </c>
      <c r="K65" s="21"/>
      <c r="L65" s="21"/>
      <c r="M6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5" s="10">
        <f>racers43[[#This Row],[Stampede ITT (b)]]+racers43[[#This Row],[Tour de Bowness - Hill Climb (B)]]+racers43[[#This Row],[CABC ITT Provincial Championships (A)]]</f>
        <v>0</v>
      </c>
      <c r="O65" s="11">
        <f>racers43[[#This Row],[Tour de Bowness - Omnium (B)]]</f>
        <v>0</v>
      </c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</row>
    <row r="66" spans="1:36" ht="15.75" thickBot="1" x14ac:dyDescent="0.3">
      <c r="A66" s="20"/>
      <c r="B66" s="26" t="s">
        <v>735</v>
      </c>
      <c r="C66" s="26" t="s">
        <v>822</v>
      </c>
      <c r="D66" s="26"/>
      <c r="E66" s="20">
        <f t="shared" ref="E66:E91" si="6">SUM(M66,N66,O66)</f>
        <v>0</v>
      </c>
      <c r="F66" s="74">
        <f t="shared" ref="F66:F97" si="7">SUM(G66,H66,I66,K66,M66)</f>
        <v>5</v>
      </c>
      <c r="G66" s="46">
        <f t="shared" ref="G66:G91" si="8">+IF(SUM(J66,L66,N66)&gt;20,20,SUM(J66,L66,N66))</f>
        <v>0</v>
      </c>
      <c r="H66" s="75">
        <v>5</v>
      </c>
      <c r="I66" s="24">
        <v>0</v>
      </c>
      <c r="J66" s="22">
        <v>0</v>
      </c>
      <c r="K66" s="21"/>
      <c r="L66" s="21"/>
      <c r="M6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6" s="10">
        <f>racers43[[#This Row],[Stampede ITT (b)]]+racers43[[#This Row],[Tour de Bowness - Hill Climb (B)]]+racers43[[#This Row],[CABC ITT Provincial Championships (A)]]</f>
        <v>0</v>
      </c>
      <c r="O66" s="11">
        <f>racers43[[#This Row],[Tour de Bowness - Omnium (B)]]</f>
        <v>0</v>
      </c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</row>
    <row r="67" spans="1:36" ht="15.75" thickBot="1" x14ac:dyDescent="0.3">
      <c r="A67" s="20"/>
      <c r="B67" s="26" t="s">
        <v>654</v>
      </c>
      <c r="C67" s="26" t="s">
        <v>556</v>
      </c>
      <c r="D67" s="26" t="s">
        <v>58</v>
      </c>
      <c r="E67" s="20">
        <f t="shared" si="6"/>
        <v>0</v>
      </c>
      <c r="F67" s="74">
        <f t="shared" si="7"/>
        <v>0</v>
      </c>
      <c r="G67" s="46">
        <f t="shared" si="8"/>
        <v>0</v>
      </c>
      <c r="H67" s="75"/>
      <c r="I67" s="24">
        <v>0</v>
      </c>
      <c r="J67" s="22">
        <v>0</v>
      </c>
      <c r="K67" s="21"/>
      <c r="L67" s="21"/>
      <c r="M6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7" s="10">
        <f>racers43[[#This Row],[Stampede ITT (b)]]+racers43[[#This Row],[Tour de Bowness - Hill Climb (B)]]+racers43[[#This Row],[CABC ITT Provincial Championships (A)]]</f>
        <v>0</v>
      </c>
      <c r="O67" s="11">
        <f>racers43[[#This Row],[Tour de Bowness - Omnium (B)]]</f>
        <v>0</v>
      </c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</row>
    <row r="68" spans="1:36" ht="15.75" thickBot="1" x14ac:dyDescent="0.3">
      <c r="A68" s="20"/>
      <c r="B68" s="26" t="s">
        <v>592</v>
      </c>
      <c r="C68" s="26" t="s">
        <v>556</v>
      </c>
      <c r="D68" s="26" t="s">
        <v>113</v>
      </c>
      <c r="E68" s="20">
        <f t="shared" si="6"/>
        <v>0</v>
      </c>
      <c r="F68" s="74">
        <f t="shared" si="7"/>
        <v>0</v>
      </c>
      <c r="G68" s="46">
        <f t="shared" si="8"/>
        <v>0</v>
      </c>
      <c r="H68" s="75"/>
      <c r="I68" s="24">
        <v>0</v>
      </c>
      <c r="J68" s="22">
        <v>0</v>
      </c>
      <c r="K68" s="21"/>
      <c r="L68" s="21"/>
      <c r="M6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8" s="10">
        <f>racers43[[#This Row],[Stampede ITT (b)]]+racers43[[#This Row],[Tour de Bowness - Hill Climb (B)]]+racers43[[#This Row],[CABC ITT Provincial Championships (A)]]</f>
        <v>0</v>
      </c>
      <c r="O68" s="11">
        <f>racers43[[#This Row],[Tour de Bowness - Omnium (B)]]</f>
        <v>0</v>
      </c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</row>
    <row r="69" spans="1:36" ht="15.75" thickBot="1" x14ac:dyDescent="0.3">
      <c r="A69" s="20"/>
      <c r="B69" s="26" t="s">
        <v>477</v>
      </c>
      <c r="C69" s="26" t="s">
        <v>605</v>
      </c>
      <c r="D69" s="26" t="s">
        <v>27</v>
      </c>
      <c r="E69" s="21">
        <f t="shared" si="6"/>
        <v>0</v>
      </c>
      <c r="F69" s="88">
        <f t="shared" si="7"/>
        <v>0</v>
      </c>
      <c r="G69" s="46">
        <f t="shared" si="8"/>
        <v>0</v>
      </c>
      <c r="H69" s="75"/>
      <c r="I69" s="24">
        <v>0</v>
      </c>
      <c r="J69" s="22">
        <v>0</v>
      </c>
      <c r="K69" s="21"/>
      <c r="L69" s="21"/>
      <c r="M6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9" s="10">
        <f>racers43[[#This Row],[Stampede ITT (b)]]+racers43[[#This Row],[Tour de Bowness - Hill Climb (B)]]+racers43[[#This Row],[CABC ITT Provincial Championships (A)]]</f>
        <v>0</v>
      </c>
      <c r="O69" s="11">
        <f>racers43[[#This Row],[Tour de Bowness - Omnium (B)]]</f>
        <v>0</v>
      </c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</row>
    <row r="70" spans="1:36" ht="15.75" thickBot="1" x14ac:dyDescent="0.3">
      <c r="A70" s="20"/>
      <c r="B70" s="26" t="s">
        <v>606</v>
      </c>
      <c r="C70" s="26" t="s">
        <v>607</v>
      </c>
      <c r="D70" s="26" t="s">
        <v>58</v>
      </c>
      <c r="E70" s="20">
        <f t="shared" si="6"/>
        <v>0</v>
      </c>
      <c r="F70" s="74">
        <f t="shared" si="7"/>
        <v>0</v>
      </c>
      <c r="G70" s="46">
        <f t="shared" si="8"/>
        <v>0</v>
      </c>
      <c r="H70" s="75"/>
      <c r="I70" s="24">
        <v>0</v>
      </c>
      <c r="J70" s="22">
        <v>0</v>
      </c>
      <c r="K70" s="21"/>
      <c r="L70" s="21"/>
      <c r="M7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0" s="10">
        <f>racers43[[#This Row],[Stampede ITT (b)]]+racers43[[#This Row],[Tour de Bowness - Hill Climb (B)]]+racers43[[#This Row],[CABC ITT Provincial Championships (A)]]</f>
        <v>0</v>
      </c>
      <c r="O70" s="11">
        <f>racers43[[#This Row],[Tour de Bowness - Omnium (B)]]</f>
        <v>0</v>
      </c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</row>
    <row r="71" spans="1:36" ht="15.75" thickBot="1" x14ac:dyDescent="0.3">
      <c r="A71" s="20"/>
      <c r="B71" s="26" t="s">
        <v>630</v>
      </c>
      <c r="C71" s="26" t="s">
        <v>631</v>
      </c>
      <c r="D71" s="26" t="s">
        <v>27</v>
      </c>
      <c r="E71" s="20">
        <f t="shared" si="6"/>
        <v>0</v>
      </c>
      <c r="F71" s="74">
        <f t="shared" si="7"/>
        <v>0</v>
      </c>
      <c r="G71" s="46">
        <f t="shared" si="8"/>
        <v>0</v>
      </c>
      <c r="H71" s="75"/>
      <c r="I71" s="24">
        <v>0</v>
      </c>
      <c r="J71" s="22">
        <v>0</v>
      </c>
      <c r="K71" s="21"/>
      <c r="L71" s="21"/>
      <c r="M7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1" s="10">
        <f>racers43[[#This Row],[Stampede ITT (b)]]+racers43[[#This Row],[Tour de Bowness - Hill Climb (B)]]+racers43[[#This Row],[CABC ITT Provincial Championships (A)]]</f>
        <v>0</v>
      </c>
      <c r="O71" s="11">
        <f>racers43[[#This Row],[Tour de Bowness - Omnium (B)]]</f>
        <v>0</v>
      </c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</row>
    <row r="72" spans="1:36" ht="15.75" thickBot="1" x14ac:dyDescent="0.3">
      <c r="A72" s="20"/>
      <c r="B72" s="26" t="s">
        <v>623</v>
      </c>
      <c r="C72" s="26" t="s">
        <v>624</v>
      </c>
      <c r="D72" s="26" t="s">
        <v>21</v>
      </c>
      <c r="E72" s="20">
        <f t="shared" si="6"/>
        <v>0</v>
      </c>
      <c r="F72" s="74">
        <f t="shared" si="7"/>
        <v>0</v>
      </c>
      <c r="G72" s="46">
        <f t="shared" si="8"/>
        <v>0</v>
      </c>
      <c r="H72" s="75"/>
      <c r="I72" s="24">
        <v>0</v>
      </c>
      <c r="J72" s="22">
        <v>0</v>
      </c>
      <c r="K72" s="21"/>
      <c r="L72" s="21"/>
      <c r="M7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2" s="10">
        <f>racers43[[#This Row],[Stampede ITT (b)]]+racers43[[#This Row],[Tour de Bowness - Hill Climb (B)]]+racers43[[#This Row],[CABC ITT Provincial Championships (A)]]</f>
        <v>0</v>
      </c>
      <c r="O72" s="11">
        <f>racers43[[#This Row],[Tour de Bowness - Omnium (B)]]</f>
        <v>0</v>
      </c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</row>
    <row r="73" spans="1:36" ht="15.75" thickBot="1" x14ac:dyDescent="0.3">
      <c r="A73" s="20"/>
      <c r="B73" s="26" t="s">
        <v>408</v>
      </c>
      <c r="C73" s="26" t="s">
        <v>573</v>
      </c>
      <c r="D73" s="26" t="s">
        <v>61</v>
      </c>
      <c r="E73" s="20">
        <f t="shared" si="6"/>
        <v>0</v>
      </c>
      <c r="F73" s="128">
        <f t="shared" si="7"/>
        <v>0</v>
      </c>
      <c r="G73" s="46">
        <f t="shared" si="8"/>
        <v>0</v>
      </c>
      <c r="H73" s="75"/>
      <c r="I73" s="24">
        <v>0</v>
      </c>
      <c r="J73" s="22">
        <v>0</v>
      </c>
      <c r="K73" s="21"/>
      <c r="L73" s="21"/>
      <c r="M7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3" s="10">
        <f>racers43[[#This Row],[Stampede ITT (b)]]+racers43[[#This Row],[Tour de Bowness - Hill Climb (B)]]+racers43[[#This Row],[CABC ITT Provincial Championships (A)]]</f>
        <v>0</v>
      </c>
      <c r="O73" s="11">
        <f>racers43[[#This Row],[Tour de Bowness - Omnium (B)]]</f>
        <v>0</v>
      </c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</row>
    <row r="74" spans="1:36" ht="15.75" thickBot="1" x14ac:dyDescent="0.3">
      <c r="A74" s="17"/>
      <c r="B74" s="15" t="s">
        <v>627</v>
      </c>
      <c r="C74" s="15" t="s">
        <v>628</v>
      </c>
      <c r="D74" s="15" t="s">
        <v>27</v>
      </c>
      <c r="E74" s="9">
        <f t="shared" si="6"/>
        <v>0</v>
      </c>
      <c r="F74" s="80">
        <f t="shared" si="7"/>
        <v>0</v>
      </c>
      <c r="G74" s="38">
        <f t="shared" si="8"/>
        <v>0</v>
      </c>
      <c r="H74" s="81"/>
      <c r="I74" s="24">
        <v>0</v>
      </c>
      <c r="J74" s="22">
        <v>0</v>
      </c>
      <c r="K74" s="9"/>
      <c r="L74" s="9"/>
      <c r="M7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4" s="10">
        <f>racers43[[#This Row],[Stampede ITT (b)]]+racers43[[#This Row],[Tour de Bowness - Hill Climb (B)]]+racers43[[#This Row],[CABC ITT Provincial Championships (A)]]</f>
        <v>0</v>
      </c>
      <c r="O74" s="11">
        <f>racers43[[#This Row],[Tour de Bowness - Omnium (B)]]</f>
        <v>0</v>
      </c>
      <c r="P74" s="13"/>
      <c r="Q74" s="13"/>
      <c r="R74" s="13"/>
      <c r="S74" s="13"/>
      <c r="T74" s="25"/>
      <c r="U74" s="13"/>
      <c r="V74" s="25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ht="15.75" thickBot="1" x14ac:dyDescent="0.3">
      <c r="A75" s="17"/>
      <c r="B75" s="15" t="s">
        <v>794</v>
      </c>
      <c r="C75" s="15" t="s">
        <v>795</v>
      </c>
      <c r="D75" s="15" t="s">
        <v>753</v>
      </c>
      <c r="E75" s="17">
        <f t="shared" si="6"/>
        <v>0</v>
      </c>
      <c r="F75" s="80">
        <f t="shared" si="7"/>
        <v>39</v>
      </c>
      <c r="G75" s="38">
        <f t="shared" si="8"/>
        <v>20</v>
      </c>
      <c r="H75" s="81">
        <v>5</v>
      </c>
      <c r="I75" s="24">
        <v>14</v>
      </c>
      <c r="J75" s="22">
        <v>26</v>
      </c>
      <c r="K75" s="9"/>
      <c r="L75" s="9"/>
      <c r="M7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5" s="10">
        <f>racers43[[#This Row],[Stampede ITT (b)]]+racers43[[#This Row],[Tour de Bowness - Hill Climb (B)]]+racers43[[#This Row],[CABC ITT Provincial Championships (A)]]</f>
        <v>0</v>
      </c>
      <c r="O75" s="11">
        <f>racers43[[#This Row],[Tour de Bowness - Omnium (B)]]</f>
        <v>0</v>
      </c>
      <c r="P75" s="13"/>
      <c r="Q75" s="13"/>
      <c r="R75" s="13"/>
      <c r="S75" s="13"/>
      <c r="T75" s="25"/>
      <c r="U75" s="13"/>
      <c r="V75" s="25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ht="15.75" thickBot="1" x14ac:dyDescent="0.3">
      <c r="A76" s="17"/>
      <c r="B76" s="15" t="s">
        <v>59</v>
      </c>
      <c r="C76" s="15" t="s">
        <v>573</v>
      </c>
      <c r="D76" s="15" t="s">
        <v>566</v>
      </c>
      <c r="E76" s="17">
        <f t="shared" si="6"/>
        <v>0</v>
      </c>
      <c r="F76" s="80">
        <f t="shared" si="7"/>
        <v>1</v>
      </c>
      <c r="G76" s="38">
        <f t="shared" si="8"/>
        <v>0</v>
      </c>
      <c r="H76" s="81"/>
      <c r="I76" s="24">
        <v>1</v>
      </c>
      <c r="J76" s="22">
        <v>0</v>
      </c>
      <c r="K76" s="9"/>
      <c r="L76" s="9"/>
      <c r="M7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6" s="10">
        <f>racers43[[#This Row],[Stampede ITT (b)]]+racers43[[#This Row],[Tour de Bowness - Hill Climb (B)]]+racers43[[#This Row],[CABC ITT Provincial Championships (A)]]</f>
        <v>0</v>
      </c>
      <c r="O76" s="11">
        <f>racers43[[#This Row],[Tour de Bowness - Omnium (B)]]</f>
        <v>0</v>
      </c>
      <c r="P76" s="13"/>
      <c r="Q76" s="13"/>
      <c r="R76" s="13"/>
      <c r="S76" s="13"/>
      <c r="T76" s="25"/>
      <c r="U76" s="13"/>
      <c r="V76" s="25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ht="15.75" thickBot="1" x14ac:dyDescent="0.3">
      <c r="A77" s="17"/>
      <c r="B77" s="15" t="s">
        <v>674</v>
      </c>
      <c r="C77" s="15" t="s">
        <v>675</v>
      </c>
      <c r="D77" s="15" t="s">
        <v>173</v>
      </c>
      <c r="E77" s="17">
        <f t="shared" si="6"/>
        <v>0</v>
      </c>
      <c r="F77" s="83">
        <f t="shared" si="7"/>
        <v>0</v>
      </c>
      <c r="G77" s="38">
        <f t="shared" si="8"/>
        <v>0</v>
      </c>
      <c r="H77" s="81"/>
      <c r="I77" s="24">
        <v>0</v>
      </c>
      <c r="J77" s="22">
        <v>0</v>
      </c>
      <c r="K77" s="9"/>
      <c r="L77" s="9"/>
      <c r="M7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7" s="10">
        <f>racers43[[#This Row],[Stampede ITT (b)]]+racers43[[#This Row],[Tour de Bowness - Hill Climb (B)]]+racers43[[#This Row],[CABC ITT Provincial Championships (A)]]</f>
        <v>0</v>
      </c>
      <c r="O77" s="11">
        <f>racers43[[#This Row],[Tour de Bowness - Omnium (B)]]</f>
        <v>0</v>
      </c>
      <c r="P77" s="13"/>
      <c r="Q77" s="13"/>
      <c r="R77" s="13"/>
      <c r="S77" s="13"/>
      <c r="T77" s="25"/>
      <c r="U77" s="13"/>
      <c r="V77" s="25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ht="15.75" thickBot="1" x14ac:dyDescent="0.3">
      <c r="A78" s="17"/>
      <c r="B78" s="15" t="s">
        <v>667</v>
      </c>
      <c r="C78" s="15" t="s">
        <v>668</v>
      </c>
      <c r="D78" s="15" t="s">
        <v>506</v>
      </c>
      <c r="E78" s="17">
        <f t="shared" si="6"/>
        <v>0</v>
      </c>
      <c r="F78" s="80">
        <f t="shared" si="7"/>
        <v>0</v>
      </c>
      <c r="G78" s="76">
        <f t="shared" si="8"/>
        <v>0</v>
      </c>
      <c r="H78" s="81"/>
      <c r="I78" s="24">
        <v>0</v>
      </c>
      <c r="J78" s="22">
        <v>0</v>
      </c>
      <c r="K78" s="9"/>
      <c r="L78" s="9"/>
      <c r="M7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8" s="10">
        <f>racers43[[#This Row],[Stampede ITT (b)]]+racers43[[#This Row],[Tour de Bowness - Hill Climb (B)]]+racers43[[#This Row],[CABC ITT Provincial Championships (A)]]</f>
        <v>0</v>
      </c>
      <c r="O78" s="11">
        <f>racers43[[#This Row],[Tour de Bowness - Omnium (B)]]</f>
        <v>0</v>
      </c>
      <c r="P78" s="13"/>
      <c r="Q78" s="13"/>
      <c r="R78" s="13"/>
      <c r="S78" s="13"/>
      <c r="T78" s="25"/>
      <c r="U78" s="13"/>
      <c r="V78" s="25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</row>
    <row r="79" spans="1:36" ht="15.75" thickBot="1" x14ac:dyDescent="0.3">
      <c r="A79" s="17"/>
      <c r="B79" s="15" t="s">
        <v>579</v>
      </c>
      <c r="C79" s="15" t="s">
        <v>580</v>
      </c>
      <c r="D79" s="15" t="s">
        <v>33</v>
      </c>
      <c r="E79" s="17">
        <f t="shared" si="6"/>
        <v>0</v>
      </c>
      <c r="F79" s="80">
        <f t="shared" si="7"/>
        <v>0</v>
      </c>
      <c r="G79" s="38">
        <f t="shared" si="8"/>
        <v>0</v>
      </c>
      <c r="H79" s="81"/>
      <c r="I79" s="24">
        <v>0</v>
      </c>
      <c r="J79" s="22">
        <v>0</v>
      </c>
      <c r="K79" s="9"/>
      <c r="L79" s="9"/>
      <c r="M7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9" s="10">
        <f>racers43[[#This Row],[Stampede ITT (b)]]+racers43[[#This Row],[Tour de Bowness - Hill Climb (B)]]+racers43[[#This Row],[CABC ITT Provincial Championships (A)]]</f>
        <v>0</v>
      </c>
      <c r="O79" s="11">
        <f>racers43[[#This Row],[Tour de Bowness - Omnium (B)]]</f>
        <v>0</v>
      </c>
      <c r="P79" s="13"/>
      <c r="Q79" s="13"/>
      <c r="R79" s="13"/>
      <c r="S79" s="13"/>
      <c r="T79" s="25"/>
      <c r="U79" s="13"/>
      <c r="V79" s="25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</row>
    <row r="80" spans="1:36" ht="15.75" thickBot="1" x14ac:dyDescent="0.3">
      <c r="A80" s="17"/>
      <c r="B80" s="15" t="s">
        <v>609</v>
      </c>
      <c r="C80" s="15" t="s">
        <v>610</v>
      </c>
      <c r="D80" s="15" t="s">
        <v>33</v>
      </c>
      <c r="E80" s="17">
        <f t="shared" si="6"/>
        <v>0</v>
      </c>
      <c r="F80" s="83">
        <f t="shared" si="7"/>
        <v>0</v>
      </c>
      <c r="G80" s="38">
        <f t="shared" si="8"/>
        <v>0</v>
      </c>
      <c r="H80" s="81"/>
      <c r="I80" s="24">
        <v>0</v>
      </c>
      <c r="J80" s="22">
        <v>0</v>
      </c>
      <c r="K80" s="9"/>
      <c r="L80" s="9"/>
      <c r="M8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0" s="10">
        <f>racers43[[#This Row],[Stampede ITT (b)]]+racers43[[#This Row],[Tour de Bowness - Hill Climb (B)]]+racers43[[#This Row],[CABC ITT Provincial Championships (A)]]</f>
        <v>0</v>
      </c>
      <c r="O80" s="11">
        <f>racers43[[#This Row],[Tour de Bowness - Omnium (B)]]</f>
        <v>0</v>
      </c>
      <c r="P80" s="13"/>
      <c r="Q80" s="13"/>
      <c r="R80" s="13"/>
      <c r="S80" s="13"/>
      <c r="T80" s="25"/>
      <c r="U80" s="13"/>
      <c r="V80" s="25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</row>
    <row r="81" spans="1:36" ht="15.75" thickBot="1" x14ac:dyDescent="0.3">
      <c r="A81" s="17"/>
      <c r="B81" s="15" t="s">
        <v>671</v>
      </c>
      <c r="C81" s="15" t="s">
        <v>672</v>
      </c>
      <c r="D81" s="15" t="s">
        <v>673</v>
      </c>
      <c r="E81" s="17">
        <f t="shared" si="6"/>
        <v>0</v>
      </c>
      <c r="F81" s="87">
        <f t="shared" si="7"/>
        <v>0</v>
      </c>
      <c r="G81" s="38">
        <f t="shared" si="8"/>
        <v>0</v>
      </c>
      <c r="H81" s="81"/>
      <c r="I81" s="24">
        <v>0</v>
      </c>
      <c r="J81" s="22">
        <v>0</v>
      </c>
      <c r="K81" s="9"/>
      <c r="L81" s="9"/>
      <c r="M8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1" s="10">
        <f>racers43[[#This Row],[Stampede ITT (b)]]+racers43[[#This Row],[Tour de Bowness - Hill Climb (B)]]+racers43[[#This Row],[CABC ITT Provincial Championships (A)]]</f>
        <v>0</v>
      </c>
      <c r="O81" s="11">
        <f>racers43[[#This Row],[Tour de Bowness - Omnium (B)]]</f>
        <v>0</v>
      </c>
      <c r="P81" s="13"/>
      <c r="Q81" s="13"/>
      <c r="R81" s="13"/>
      <c r="S81" s="13"/>
      <c r="T81" s="25"/>
      <c r="U81" s="13"/>
      <c r="V81" s="25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</row>
    <row r="82" spans="1:36" ht="15.75" thickBot="1" x14ac:dyDescent="0.3">
      <c r="A82" s="17"/>
      <c r="B82" s="15" t="s">
        <v>731</v>
      </c>
      <c r="C82" s="15" t="s">
        <v>732</v>
      </c>
      <c r="D82" s="15"/>
      <c r="E82" s="17">
        <f t="shared" si="6"/>
        <v>0</v>
      </c>
      <c r="F82" s="80">
        <f t="shared" si="7"/>
        <v>34</v>
      </c>
      <c r="G82" s="38">
        <f t="shared" si="8"/>
        <v>0</v>
      </c>
      <c r="H82" s="81">
        <v>5</v>
      </c>
      <c r="I82" s="24">
        <v>29</v>
      </c>
      <c r="J82" s="22">
        <v>0</v>
      </c>
      <c r="K82" s="9"/>
      <c r="L82" s="9"/>
      <c r="M8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2" s="10">
        <f>racers43[[#This Row],[Stampede ITT (b)]]+racers43[[#This Row],[Tour de Bowness - Hill Climb (B)]]+racers43[[#This Row],[CABC ITT Provincial Championships (A)]]</f>
        <v>0</v>
      </c>
      <c r="O82" s="11">
        <f>racers43[[#This Row],[Tour de Bowness - Omnium (B)]]</f>
        <v>0</v>
      </c>
      <c r="P82" s="13"/>
      <c r="Q82" s="13"/>
      <c r="R82" s="13"/>
      <c r="S82" s="13"/>
      <c r="T82" s="25"/>
      <c r="U82" s="13"/>
      <c r="V82" s="25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</row>
    <row r="83" spans="1:36" ht="15.75" thickBot="1" x14ac:dyDescent="0.3">
      <c r="A83" s="17"/>
      <c r="B83" s="8" t="s">
        <v>567</v>
      </c>
      <c r="C83" s="8" t="s">
        <v>568</v>
      </c>
      <c r="D83" s="8" t="s">
        <v>58</v>
      </c>
      <c r="E83" s="9">
        <f t="shared" si="6"/>
        <v>10</v>
      </c>
      <c r="F83" s="80">
        <f t="shared" si="7"/>
        <v>43</v>
      </c>
      <c r="G83" s="38">
        <f t="shared" si="8"/>
        <v>0</v>
      </c>
      <c r="H83" s="81"/>
      <c r="I83" s="24">
        <v>33</v>
      </c>
      <c r="J83" s="22">
        <v>0</v>
      </c>
      <c r="K83" s="9"/>
      <c r="L83" s="9"/>
      <c r="M8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10</v>
      </c>
      <c r="N83" s="10">
        <f>racers43[[#This Row],[Stampede ITT (b)]]+racers43[[#This Row],[Tour de Bowness - Hill Climb (B)]]+racers43[[#This Row],[CABC ITT Provincial Championships (A)]]</f>
        <v>0</v>
      </c>
      <c r="O83" s="11">
        <f>racers43[[#This Row],[Tour de Bowness - Omnium (B)]]</f>
        <v>0</v>
      </c>
      <c r="P83" s="13">
        <v>10</v>
      </c>
      <c r="Q83" s="13"/>
      <c r="R83" s="13"/>
      <c r="S83" s="13"/>
      <c r="T83" s="25"/>
      <c r="U83" s="13"/>
      <c r="V83" s="25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</row>
    <row r="84" spans="1:36" ht="15.75" thickBot="1" x14ac:dyDescent="0.3">
      <c r="A84" s="17"/>
      <c r="B84" s="15" t="s">
        <v>413</v>
      </c>
      <c r="C84" s="15" t="s">
        <v>583</v>
      </c>
      <c r="D84" s="15" t="s">
        <v>55</v>
      </c>
      <c r="E84" s="17">
        <f t="shared" si="6"/>
        <v>0</v>
      </c>
      <c r="F84" s="83">
        <f t="shared" si="7"/>
        <v>0</v>
      </c>
      <c r="G84" s="38">
        <f t="shared" si="8"/>
        <v>0</v>
      </c>
      <c r="H84" s="81"/>
      <c r="I84" s="24">
        <v>0</v>
      </c>
      <c r="J84" s="22">
        <v>0</v>
      </c>
      <c r="K84" s="9"/>
      <c r="L84" s="9"/>
      <c r="M8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4" s="10">
        <f>racers43[[#This Row],[Stampede ITT (b)]]+racers43[[#This Row],[Tour de Bowness - Hill Climb (B)]]+racers43[[#This Row],[CABC ITT Provincial Championships (A)]]</f>
        <v>0</v>
      </c>
      <c r="O84" s="11">
        <f>racers43[[#This Row],[Tour de Bowness - Omnium (B)]]</f>
        <v>0</v>
      </c>
      <c r="P84" s="13"/>
      <c r="Q84" s="13"/>
      <c r="R84" s="13"/>
      <c r="S84" s="13"/>
      <c r="T84" s="25"/>
      <c r="U84" s="13"/>
      <c r="V84" s="25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</row>
    <row r="85" spans="1:36" ht="15.75" thickBot="1" x14ac:dyDescent="0.3">
      <c r="A85" s="17"/>
      <c r="B85" s="15" t="s">
        <v>581</v>
      </c>
      <c r="C85" s="15" t="s">
        <v>582</v>
      </c>
      <c r="D85" s="15" t="s">
        <v>21</v>
      </c>
      <c r="E85" s="17">
        <f t="shared" si="6"/>
        <v>0</v>
      </c>
      <c r="F85" s="80">
        <f t="shared" si="7"/>
        <v>0</v>
      </c>
      <c r="G85" s="38">
        <f t="shared" si="8"/>
        <v>0</v>
      </c>
      <c r="H85" s="81"/>
      <c r="I85" s="24">
        <v>0</v>
      </c>
      <c r="J85" s="22">
        <v>0</v>
      </c>
      <c r="K85" s="9"/>
      <c r="L85" s="9"/>
      <c r="M8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5" s="10">
        <f>racers43[[#This Row],[Stampede ITT (b)]]+racers43[[#This Row],[Tour de Bowness - Hill Climb (B)]]+racers43[[#This Row],[CABC ITT Provincial Championships (A)]]</f>
        <v>0</v>
      </c>
      <c r="O85" s="11">
        <f>racers43[[#This Row],[Tour de Bowness - Omnium (B)]]</f>
        <v>0</v>
      </c>
      <c r="P85" s="13"/>
      <c r="Q85" s="13"/>
      <c r="R85" s="13"/>
      <c r="S85" s="13"/>
      <c r="T85" s="25"/>
      <c r="U85" s="13"/>
      <c r="V85" s="25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</row>
    <row r="86" spans="1:36" ht="15.75" thickBot="1" x14ac:dyDescent="0.3">
      <c r="A86" s="17"/>
      <c r="B86" s="8" t="s">
        <v>584</v>
      </c>
      <c r="C86" s="8" t="s">
        <v>585</v>
      </c>
      <c r="D86" s="8" t="s">
        <v>55</v>
      </c>
      <c r="E86" s="9">
        <f t="shared" si="6"/>
        <v>0</v>
      </c>
      <c r="F86" s="80">
        <f t="shared" si="7"/>
        <v>0</v>
      </c>
      <c r="G86" s="38">
        <f t="shared" si="8"/>
        <v>0</v>
      </c>
      <c r="H86" s="81"/>
      <c r="I86" s="24">
        <v>0</v>
      </c>
      <c r="J86" s="22">
        <v>0</v>
      </c>
      <c r="K86" s="9"/>
      <c r="L86" s="9"/>
      <c r="M8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6" s="10">
        <f>racers43[[#This Row],[Stampede ITT (b)]]+racers43[[#This Row],[Tour de Bowness - Hill Climb (B)]]+racers43[[#This Row],[CABC ITT Provincial Championships (A)]]</f>
        <v>0</v>
      </c>
      <c r="O86" s="11">
        <f>racers43[[#This Row],[Tour de Bowness - Omnium (B)]]</f>
        <v>0</v>
      </c>
      <c r="P86" s="13"/>
      <c r="Q86" s="13"/>
      <c r="R86" s="13"/>
      <c r="S86" s="13"/>
      <c r="T86" s="25"/>
      <c r="U86" s="13"/>
      <c r="V86" s="25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</row>
    <row r="87" spans="1:36" ht="15.75" thickBot="1" x14ac:dyDescent="0.3">
      <c r="A87" s="17"/>
      <c r="B87" s="15" t="s">
        <v>621</v>
      </c>
      <c r="C87" s="15" t="s">
        <v>622</v>
      </c>
      <c r="D87" s="15" t="s">
        <v>27</v>
      </c>
      <c r="E87" s="17">
        <f t="shared" si="6"/>
        <v>0</v>
      </c>
      <c r="F87" s="80">
        <f t="shared" si="7"/>
        <v>0</v>
      </c>
      <c r="G87" s="38">
        <f t="shared" si="8"/>
        <v>0</v>
      </c>
      <c r="H87" s="81"/>
      <c r="I87" s="24">
        <v>0</v>
      </c>
      <c r="J87" s="22">
        <v>0</v>
      </c>
      <c r="K87" s="9"/>
      <c r="L87" s="9"/>
      <c r="M8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7" s="10">
        <f>racers43[[#This Row],[Stampede ITT (b)]]+racers43[[#This Row],[Tour de Bowness - Hill Climb (B)]]+racers43[[#This Row],[CABC ITT Provincial Championships (A)]]</f>
        <v>0</v>
      </c>
      <c r="O87" s="11">
        <f>racers43[[#This Row],[Tour de Bowness - Omnium (B)]]</f>
        <v>0</v>
      </c>
      <c r="P87" s="13"/>
      <c r="Q87" s="13"/>
      <c r="R87" s="13"/>
      <c r="S87" s="13"/>
      <c r="T87" s="25"/>
      <c r="U87" s="13"/>
      <c r="V87" s="25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</row>
    <row r="88" spans="1:36" ht="15.75" thickBot="1" x14ac:dyDescent="0.3">
      <c r="A88" s="17"/>
      <c r="B88" s="15" t="s">
        <v>516</v>
      </c>
      <c r="C88" s="15" t="s">
        <v>517</v>
      </c>
      <c r="D88" s="15" t="s">
        <v>55</v>
      </c>
      <c r="E88" s="17">
        <f t="shared" si="6"/>
        <v>0</v>
      </c>
      <c r="F88" s="80">
        <f t="shared" si="7"/>
        <v>0</v>
      </c>
      <c r="G88" s="38">
        <f t="shared" si="8"/>
        <v>0</v>
      </c>
      <c r="H88" s="81"/>
      <c r="I88" s="24">
        <v>0</v>
      </c>
      <c r="J88" s="22">
        <v>0</v>
      </c>
      <c r="K88" s="9"/>
      <c r="L88" s="9"/>
      <c r="M8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8" s="10">
        <f>racers43[[#This Row],[Stampede ITT (b)]]+racers43[[#This Row],[Tour de Bowness - Hill Climb (B)]]+racers43[[#This Row],[CABC ITT Provincial Championships (A)]]</f>
        <v>0</v>
      </c>
      <c r="O88" s="11">
        <f>racers43[[#This Row],[Tour de Bowness - Omnium (B)]]</f>
        <v>0</v>
      </c>
      <c r="P88" s="13"/>
      <c r="Q88" s="13"/>
      <c r="R88" s="13"/>
      <c r="S88" s="13"/>
      <c r="T88" s="25"/>
      <c r="U88" s="13"/>
      <c r="V88" s="25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</row>
    <row r="89" spans="1:36" ht="15.75" thickBot="1" x14ac:dyDescent="0.3">
      <c r="A89" s="20"/>
      <c r="B89" s="26"/>
      <c r="C89" s="26"/>
      <c r="D89" s="26"/>
      <c r="E89" s="20">
        <f t="shared" si="6"/>
        <v>0</v>
      </c>
      <c r="F89" s="128">
        <f t="shared" si="7"/>
        <v>0</v>
      </c>
      <c r="G89" s="46">
        <f t="shared" si="8"/>
        <v>0</v>
      </c>
      <c r="H89" s="75"/>
      <c r="I89" s="24"/>
      <c r="J89" s="22"/>
      <c r="K89" s="21"/>
      <c r="L89" s="21"/>
      <c r="M8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9" s="10">
        <f>racers43[[#This Row],[Stampede ITT (b)]]+racers43[[#This Row],[Tour de Bowness - Hill Climb (B)]]+racers43[[#This Row],[CABC ITT Provincial Championships (A)]]</f>
        <v>0</v>
      </c>
      <c r="O89" s="11">
        <f>racers43[[#This Row],[Tour de Bowness - Omnium (B)]]</f>
        <v>0</v>
      </c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</row>
    <row r="90" spans="1:36" ht="15.75" thickBot="1" x14ac:dyDescent="0.3">
      <c r="A90" s="17"/>
      <c r="B90" s="15"/>
      <c r="C90" s="15"/>
      <c r="D90" s="15"/>
      <c r="E90" s="17">
        <f t="shared" si="6"/>
        <v>0</v>
      </c>
      <c r="F90" s="83">
        <f t="shared" si="7"/>
        <v>0</v>
      </c>
      <c r="G90" s="38">
        <f t="shared" si="8"/>
        <v>0</v>
      </c>
      <c r="H90" s="81"/>
      <c r="I90" s="24"/>
      <c r="J90" s="22"/>
      <c r="K90" s="9"/>
      <c r="L90" s="9"/>
      <c r="M9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90" s="10">
        <f>racers43[[#This Row],[Stampede ITT (b)]]+racers43[[#This Row],[Tour de Bowness - Hill Climb (B)]]+racers43[[#This Row],[CABC ITT Provincial Championships (A)]]</f>
        <v>0</v>
      </c>
      <c r="O90" s="11">
        <f>racers43[[#This Row],[Tour de Bowness - Omnium (B)]]</f>
        <v>0</v>
      </c>
      <c r="P90" s="13"/>
      <c r="Q90" s="13"/>
      <c r="R90" s="13"/>
      <c r="S90" s="13"/>
      <c r="T90" s="25"/>
      <c r="U90" s="13"/>
      <c r="V90" s="25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</row>
    <row r="91" spans="1:36" ht="15.75" thickBot="1" x14ac:dyDescent="0.3">
      <c r="A91" s="20"/>
      <c r="B91" s="15"/>
      <c r="C91" s="15"/>
      <c r="D91" s="26"/>
      <c r="E91" s="20">
        <f t="shared" si="6"/>
        <v>0</v>
      </c>
      <c r="F91" s="128">
        <f t="shared" si="7"/>
        <v>0</v>
      </c>
      <c r="G91" s="46">
        <f t="shared" si="8"/>
        <v>0</v>
      </c>
      <c r="H91" s="81"/>
      <c r="I91" s="24"/>
      <c r="J91" s="22"/>
      <c r="K91" s="21"/>
      <c r="L91" s="21"/>
      <c r="M9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91" s="10">
        <f>racers43[[#This Row],[Stampede ITT (b)]]+racers43[[#This Row],[Tour de Bowness - Hill Climb (B)]]+racers43[[#This Row],[CABC ITT Provincial Championships (A)]]</f>
        <v>0</v>
      </c>
      <c r="O91" s="23">
        <f>racers43[[#This Row],[Tour de Bowness - Omnium (B)]]</f>
        <v>0</v>
      </c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</row>
  </sheetData>
  <conditionalFormatting sqref="F1:G61">
    <cfRule type="expression" dxfId="0" priority="1">
      <formula>"AND([@Cat]=""3M"",[@[Total Upgrade Points]]=50)"</formula>
    </cfRule>
  </conditionalFormatting>
  <dataValidations count="1">
    <dataValidation type="list" allowBlank="1" showInputMessage="1" showErrorMessage="1" sqref="D7" xr:uid="{93A4AEC3-BAF1-44C5-8506-DEFF17BD51E7}">
      <formula1>"Team Saskatchewan"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34EE0E-5BBE-4BFE-BD81-0CACA486D5D6}">
          <x14:formula1>
            <xm:f>Teams!$A:$A</xm:f>
          </x14:formula1>
          <xm:sqref>D8:D1048576 D1:D6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5F95-5F79-4CD0-8D83-C31853B42C37}">
  <dimension ref="A1:A84"/>
  <sheetViews>
    <sheetView topLeftCell="A46" workbookViewId="0">
      <selection activeCell="A49" sqref="A49"/>
    </sheetView>
  </sheetViews>
  <sheetFormatPr defaultColWidth="9.140625" defaultRowHeight="15" x14ac:dyDescent="0.25"/>
  <cols>
    <col min="1" max="1" width="49.5703125" customWidth="1"/>
  </cols>
  <sheetData>
    <row r="1" spans="1:1" x14ac:dyDescent="0.25">
      <c r="A1" s="73" t="s">
        <v>689</v>
      </c>
    </row>
    <row r="2" spans="1:1" x14ac:dyDescent="0.25">
      <c r="A2" t="s">
        <v>902</v>
      </c>
    </row>
    <row r="3" spans="1:1" x14ac:dyDescent="0.25">
      <c r="A3" t="s">
        <v>903</v>
      </c>
    </row>
    <row r="4" spans="1:1" x14ac:dyDescent="0.25">
      <c r="A4" t="s">
        <v>904</v>
      </c>
    </row>
    <row r="5" spans="1:1" x14ac:dyDescent="0.25">
      <c r="A5" t="s">
        <v>905</v>
      </c>
    </row>
    <row r="6" spans="1:1" x14ac:dyDescent="0.25">
      <c r="A6" t="s">
        <v>751</v>
      </c>
    </row>
    <row r="7" spans="1:1" x14ac:dyDescent="0.25">
      <c r="A7" t="s">
        <v>752</v>
      </c>
    </row>
    <row r="8" spans="1:1" x14ac:dyDescent="0.25">
      <c r="A8" t="s">
        <v>906</v>
      </c>
    </row>
    <row r="9" spans="1:1" x14ac:dyDescent="0.25">
      <c r="A9" t="s">
        <v>907</v>
      </c>
    </row>
    <row r="10" spans="1:1" x14ac:dyDescent="0.25">
      <c r="A10" t="s">
        <v>690</v>
      </c>
    </row>
    <row r="11" spans="1:1" x14ac:dyDescent="0.25">
      <c r="A11" t="s">
        <v>566</v>
      </c>
    </row>
    <row r="12" spans="1:1" x14ac:dyDescent="0.25">
      <c r="A12" t="s">
        <v>908</v>
      </c>
    </row>
    <row r="13" spans="1:1" x14ac:dyDescent="0.25">
      <c r="A13" t="s">
        <v>909</v>
      </c>
    </row>
    <row r="14" spans="1:1" x14ac:dyDescent="0.25">
      <c r="A14" t="s">
        <v>335</v>
      </c>
    </row>
    <row r="15" spans="1:1" x14ac:dyDescent="0.25">
      <c r="A15" t="s">
        <v>88</v>
      </c>
    </row>
    <row r="16" spans="1:1" x14ac:dyDescent="0.25">
      <c r="A16" t="s">
        <v>710</v>
      </c>
    </row>
    <row r="17" spans="1:1" x14ac:dyDescent="0.25">
      <c r="A17" t="s">
        <v>910</v>
      </c>
    </row>
    <row r="18" spans="1:1" x14ac:dyDescent="0.25">
      <c r="A18" t="s">
        <v>911</v>
      </c>
    </row>
    <row r="19" spans="1:1" x14ac:dyDescent="0.25">
      <c r="A19" t="s">
        <v>755</v>
      </c>
    </row>
    <row r="20" spans="1:1" x14ac:dyDescent="0.25">
      <c r="A20" t="s">
        <v>756</v>
      </c>
    </row>
    <row r="21" spans="1:1" x14ac:dyDescent="0.25">
      <c r="A21" t="s">
        <v>912</v>
      </c>
    </row>
    <row r="22" spans="1:1" x14ac:dyDescent="0.25">
      <c r="A22" t="s">
        <v>913</v>
      </c>
    </row>
    <row r="23" spans="1:1" x14ac:dyDescent="0.25">
      <c r="A23" t="s">
        <v>914</v>
      </c>
    </row>
    <row r="24" spans="1:1" x14ac:dyDescent="0.25">
      <c r="A24" t="s">
        <v>757</v>
      </c>
    </row>
    <row r="25" spans="1:1" x14ac:dyDescent="0.25">
      <c r="A25" t="s">
        <v>915</v>
      </c>
    </row>
    <row r="26" spans="1:1" x14ac:dyDescent="0.25">
      <c r="A26" t="s">
        <v>916</v>
      </c>
    </row>
    <row r="27" spans="1:1" x14ac:dyDescent="0.25">
      <c r="A27" t="s">
        <v>917</v>
      </c>
    </row>
    <row r="28" spans="1:1" x14ac:dyDescent="0.25">
      <c r="A28" t="s">
        <v>58</v>
      </c>
    </row>
    <row r="29" spans="1:1" x14ac:dyDescent="0.25">
      <c r="A29" t="s">
        <v>758</v>
      </c>
    </row>
    <row r="30" spans="1:1" x14ac:dyDescent="0.25">
      <c r="A30" t="s">
        <v>61</v>
      </c>
    </row>
    <row r="31" spans="1:1" x14ac:dyDescent="0.25">
      <c r="A31" t="s">
        <v>918</v>
      </c>
    </row>
    <row r="32" spans="1:1" x14ac:dyDescent="0.25">
      <c r="A32" t="s">
        <v>919</v>
      </c>
    </row>
    <row r="33" spans="1:1" x14ac:dyDescent="0.25">
      <c r="A33" t="s">
        <v>759</v>
      </c>
    </row>
    <row r="34" spans="1:1" x14ac:dyDescent="0.25">
      <c r="A34" t="s">
        <v>920</v>
      </c>
    </row>
    <row r="35" spans="1:1" x14ac:dyDescent="0.25">
      <c r="A35" t="s">
        <v>760</v>
      </c>
    </row>
    <row r="36" spans="1:1" x14ac:dyDescent="0.25">
      <c r="A36" t="s">
        <v>921</v>
      </c>
    </row>
    <row r="37" spans="1:1" x14ac:dyDescent="0.25">
      <c r="A37" t="s">
        <v>761</v>
      </c>
    </row>
    <row r="38" spans="1:1" x14ac:dyDescent="0.25">
      <c r="A38" t="s">
        <v>922</v>
      </c>
    </row>
    <row r="39" spans="1:1" x14ac:dyDescent="0.25">
      <c r="A39" t="s">
        <v>762</v>
      </c>
    </row>
    <row r="40" spans="1:1" x14ac:dyDescent="0.25">
      <c r="A40" t="s">
        <v>763</v>
      </c>
    </row>
    <row r="41" spans="1:1" x14ac:dyDescent="0.25">
      <c r="A41" t="s">
        <v>173</v>
      </c>
    </row>
    <row r="42" spans="1:1" x14ac:dyDescent="0.25">
      <c r="A42" t="s">
        <v>764</v>
      </c>
    </row>
    <row r="43" spans="1:1" x14ac:dyDescent="0.25">
      <c r="A43" t="s">
        <v>765</v>
      </c>
    </row>
    <row r="44" spans="1:1" x14ac:dyDescent="0.25">
      <c r="A44" t="s">
        <v>923</v>
      </c>
    </row>
    <row r="45" spans="1:1" x14ac:dyDescent="0.25">
      <c r="A45" t="s">
        <v>21</v>
      </c>
    </row>
    <row r="46" spans="1:1" x14ac:dyDescent="0.25">
      <c r="A46" t="s">
        <v>767</v>
      </c>
    </row>
    <row r="47" spans="1:1" x14ac:dyDescent="0.25">
      <c r="A47" t="s">
        <v>768</v>
      </c>
    </row>
    <row r="48" spans="1:1" x14ac:dyDescent="0.25">
      <c r="A48" t="s">
        <v>18</v>
      </c>
    </row>
    <row r="49" spans="1:1" x14ac:dyDescent="0.25">
      <c r="A49" s="86" t="s">
        <v>964</v>
      </c>
    </row>
    <row r="50" spans="1:1" x14ac:dyDescent="0.25">
      <c r="A50" t="s">
        <v>769</v>
      </c>
    </row>
    <row r="51" spans="1:1" x14ac:dyDescent="0.25">
      <c r="A51" t="s">
        <v>924</v>
      </c>
    </row>
    <row r="52" spans="1:1" x14ac:dyDescent="0.25">
      <c r="A52" t="s">
        <v>770</v>
      </c>
    </row>
    <row r="53" spans="1:1" x14ac:dyDescent="0.25">
      <c r="A53" t="s">
        <v>925</v>
      </c>
    </row>
    <row r="54" spans="1:1" x14ac:dyDescent="0.25">
      <c r="A54" t="s">
        <v>691</v>
      </c>
    </row>
    <row r="55" spans="1:1" x14ac:dyDescent="0.25">
      <c r="A55" t="s">
        <v>771</v>
      </c>
    </row>
    <row r="56" spans="1:1" x14ac:dyDescent="0.25">
      <c r="A56" s="86" t="s">
        <v>954</v>
      </c>
    </row>
    <row r="57" spans="1:1" x14ac:dyDescent="0.25">
      <c r="A57" t="s">
        <v>46</v>
      </c>
    </row>
    <row r="58" spans="1:1" x14ac:dyDescent="0.25">
      <c r="A58" t="s">
        <v>772</v>
      </c>
    </row>
    <row r="59" spans="1:1" x14ac:dyDescent="0.25">
      <c r="A59" t="s">
        <v>926</v>
      </c>
    </row>
    <row r="60" spans="1:1" x14ac:dyDescent="0.25">
      <c r="A60" t="s">
        <v>773</v>
      </c>
    </row>
    <row r="61" spans="1:1" x14ac:dyDescent="0.25">
      <c r="A61" t="s">
        <v>33</v>
      </c>
    </row>
    <row r="62" spans="1:1" x14ac:dyDescent="0.25">
      <c r="A62" t="s">
        <v>774</v>
      </c>
    </row>
    <row r="63" spans="1:1" x14ac:dyDescent="0.25">
      <c r="A63" t="s">
        <v>927</v>
      </c>
    </row>
    <row r="64" spans="1:1" x14ac:dyDescent="0.25">
      <c r="A64" t="s">
        <v>775</v>
      </c>
    </row>
    <row r="65" spans="1:1" x14ac:dyDescent="0.25">
      <c r="A65" t="s">
        <v>928</v>
      </c>
    </row>
    <row r="66" spans="1:1" x14ac:dyDescent="0.25">
      <c r="A66" t="s">
        <v>929</v>
      </c>
    </row>
    <row r="67" spans="1:1" x14ac:dyDescent="0.25">
      <c r="A67" t="s">
        <v>930</v>
      </c>
    </row>
    <row r="68" spans="1:1" x14ac:dyDescent="0.25">
      <c r="A68" t="s">
        <v>931</v>
      </c>
    </row>
    <row r="69" spans="1:1" x14ac:dyDescent="0.25">
      <c r="A69" t="s">
        <v>932</v>
      </c>
    </row>
    <row r="70" spans="1:1" x14ac:dyDescent="0.25">
      <c r="A70" t="s">
        <v>933</v>
      </c>
    </row>
    <row r="71" spans="1:1" x14ac:dyDescent="0.25">
      <c r="A71" t="s">
        <v>934</v>
      </c>
    </row>
    <row r="72" spans="1:1" x14ac:dyDescent="0.25">
      <c r="A72" t="s">
        <v>777</v>
      </c>
    </row>
    <row r="73" spans="1:1" x14ac:dyDescent="0.25">
      <c r="A73" t="s">
        <v>935</v>
      </c>
    </row>
    <row r="74" spans="1:1" x14ac:dyDescent="0.25">
      <c r="A74" t="s">
        <v>778</v>
      </c>
    </row>
    <row r="75" spans="1:1" x14ac:dyDescent="0.25">
      <c r="A75" t="s">
        <v>352</v>
      </c>
    </row>
    <row r="76" spans="1:1" x14ac:dyDescent="0.25">
      <c r="A76" t="s">
        <v>779</v>
      </c>
    </row>
    <row r="77" spans="1:1" x14ac:dyDescent="0.25">
      <c r="A77" t="s">
        <v>936</v>
      </c>
    </row>
    <row r="78" spans="1:1" x14ac:dyDescent="0.25">
      <c r="A78" t="s">
        <v>780</v>
      </c>
    </row>
    <row r="79" spans="1:1" x14ac:dyDescent="0.25">
      <c r="A79" t="s">
        <v>937</v>
      </c>
    </row>
    <row r="80" spans="1:1" x14ac:dyDescent="0.25">
      <c r="A80" t="s">
        <v>938</v>
      </c>
    </row>
    <row r="81" spans="1:1" x14ac:dyDescent="0.25">
      <c r="A81" t="s">
        <v>781</v>
      </c>
    </row>
    <row r="82" spans="1:1" x14ac:dyDescent="0.25">
      <c r="A82" t="s">
        <v>939</v>
      </c>
    </row>
    <row r="83" spans="1:1" x14ac:dyDescent="0.25">
      <c r="A83" t="s">
        <v>506</v>
      </c>
    </row>
    <row r="84" spans="1:1" x14ac:dyDescent="0.25">
      <c r="A84" t="s">
        <v>940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A9BCE-0846-4F45-9159-E2F2F1F4A7E6}">
  <dimension ref="A1:F13"/>
  <sheetViews>
    <sheetView workbookViewId="0">
      <selection activeCell="C13" sqref="C13:D13"/>
    </sheetView>
  </sheetViews>
  <sheetFormatPr defaultRowHeight="15" x14ac:dyDescent="0.25"/>
  <cols>
    <col min="1" max="1" width="12.28515625" bestFit="1" customWidth="1"/>
    <col min="2" max="2" width="12" bestFit="1" customWidth="1"/>
    <col min="3" max="3" width="18.42578125" bestFit="1" customWidth="1"/>
    <col min="4" max="4" width="10.5703125" bestFit="1" customWidth="1"/>
    <col min="5" max="5" width="26.85546875" bestFit="1" customWidth="1"/>
  </cols>
  <sheetData>
    <row r="1" spans="1:6" ht="15.75" thickBot="1" x14ac:dyDescent="0.3">
      <c r="A1" s="72" t="s">
        <v>687</v>
      </c>
      <c r="B1" s="72" t="s">
        <v>688</v>
      </c>
      <c r="C1" s="72" t="s">
        <v>1</v>
      </c>
      <c r="D1" s="72" t="s">
        <v>2</v>
      </c>
      <c r="E1" s="72" t="s">
        <v>3</v>
      </c>
      <c r="F1" s="124" t="s">
        <v>692</v>
      </c>
    </row>
    <row r="2" spans="1:6" x14ac:dyDescent="0.25">
      <c r="C2" t="s">
        <v>887</v>
      </c>
      <c r="D2" t="s">
        <v>888</v>
      </c>
      <c r="F2">
        <v>5</v>
      </c>
    </row>
    <row r="3" spans="1:6" x14ac:dyDescent="0.25">
      <c r="C3" t="s">
        <v>51</v>
      </c>
      <c r="D3" t="s">
        <v>889</v>
      </c>
      <c r="F3">
        <v>5</v>
      </c>
    </row>
    <row r="4" spans="1:6" x14ac:dyDescent="0.25">
      <c r="C4" t="s">
        <v>890</v>
      </c>
      <c r="D4" t="s">
        <v>891</v>
      </c>
      <c r="F4">
        <v>5</v>
      </c>
    </row>
    <row r="5" spans="1:6" x14ac:dyDescent="0.25">
      <c r="C5" t="s">
        <v>351</v>
      </c>
      <c r="D5" t="s">
        <v>892</v>
      </c>
      <c r="F5">
        <v>5</v>
      </c>
    </row>
    <row r="6" spans="1:6" x14ac:dyDescent="0.25">
      <c r="C6" t="s">
        <v>354</v>
      </c>
      <c r="D6" t="s">
        <v>893</v>
      </c>
      <c r="F6">
        <v>5</v>
      </c>
    </row>
    <row r="7" spans="1:6" x14ac:dyDescent="0.25">
      <c r="C7" t="s">
        <v>242</v>
      </c>
      <c r="D7" t="s">
        <v>894</v>
      </c>
      <c r="F7">
        <v>5</v>
      </c>
    </row>
    <row r="8" spans="1:6" x14ac:dyDescent="0.25">
      <c r="C8" t="s">
        <v>100</v>
      </c>
      <c r="D8" t="s">
        <v>895</v>
      </c>
      <c r="F8">
        <v>5</v>
      </c>
    </row>
    <row r="9" spans="1:6" x14ac:dyDescent="0.25">
      <c r="C9" t="s">
        <v>448</v>
      </c>
      <c r="D9" t="s">
        <v>896</v>
      </c>
      <c r="F9">
        <v>5</v>
      </c>
    </row>
    <row r="10" spans="1:6" x14ac:dyDescent="0.25">
      <c r="C10" t="s">
        <v>853</v>
      </c>
      <c r="D10" t="s">
        <v>897</v>
      </c>
      <c r="F10">
        <v>5</v>
      </c>
    </row>
    <row r="12" spans="1:6" x14ac:dyDescent="0.25">
      <c r="C12" t="s">
        <v>898</v>
      </c>
      <c r="D12" t="s">
        <v>899</v>
      </c>
      <c r="F12">
        <v>5</v>
      </c>
    </row>
    <row r="13" spans="1:6" x14ac:dyDescent="0.25">
      <c r="C13" t="s">
        <v>795</v>
      </c>
      <c r="D13" t="s">
        <v>900</v>
      </c>
      <c r="F13">
        <v>5</v>
      </c>
    </row>
  </sheetData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F289C-BF76-4F5F-B068-3070BBBACC51}">
  <dimension ref="A1:L37"/>
  <sheetViews>
    <sheetView workbookViewId="0">
      <selection activeCell="B6" sqref="B6:D16"/>
    </sheetView>
  </sheetViews>
  <sheetFormatPr defaultRowHeight="15" x14ac:dyDescent="0.25"/>
  <cols>
    <col min="1" max="1" width="38.28515625" customWidth="1"/>
  </cols>
  <sheetData>
    <row r="1" spans="1:4" x14ac:dyDescent="0.25">
      <c r="B1" t="s">
        <v>692</v>
      </c>
    </row>
    <row r="2" spans="1:4" x14ac:dyDescent="0.25">
      <c r="A2" t="s">
        <v>693</v>
      </c>
      <c r="B2">
        <v>50</v>
      </c>
    </row>
    <row r="3" spans="1:4" x14ac:dyDescent="0.25">
      <c r="A3" t="s">
        <v>694</v>
      </c>
      <c r="B3">
        <v>60</v>
      </c>
    </row>
    <row r="4" spans="1:4" x14ac:dyDescent="0.25">
      <c r="A4" t="s">
        <v>695</v>
      </c>
      <c r="B4">
        <v>60</v>
      </c>
    </row>
    <row r="6" spans="1:4" x14ac:dyDescent="0.25">
      <c r="B6" t="s">
        <v>696</v>
      </c>
      <c r="C6" t="s">
        <v>697</v>
      </c>
      <c r="D6" t="s">
        <v>698</v>
      </c>
    </row>
    <row r="7" spans="1:4" x14ac:dyDescent="0.25">
      <c r="B7">
        <v>1</v>
      </c>
      <c r="C7">
        <v>25</v>
      </c>
      <c r="D7">
        <v>20</v>
      </c>
    </row>
    <row r="8" spans="1:4" x14ac:dyDescent="0.25">
      <c r="B8">
        <v>2</v>
      </c>
      <c r="C8">
        <v>20</v>
      </c>
      <c r="D8">
        <v>15</v>
      </c>
    </row>
    <row r="9" spans="1:4" x14ac:dyDescent="0.25">
      <c r="B9">
        <v>3</v>
      </c>
      <c r="C9">
        <v>15</v>
      </c>
      <c r="D9">
        <v>12</v>
      </c>
    </row>
    <row r="10" spans="1:4" x14ac:dyDescent="0.25">
      <c r="B10">
        <v>4</v>
      </c>
      <c r="C10">
        <v>12</v>
      </c>
      <c r="D10">
        <v>10</v>
      </c>
    </row>
    <row r="11" spans="1:4" x14ac:dyDescent="0.25">
      <c r="B11">
        <v>5</v>
      </c>
      <c r="C11">
        <v>10</v>
      </c>
      <c r="D11">
        <v>8</v>
      </c>
    </row>
    <row r="12" spans="1:4" x14ac:dyDescent="0.25">
      <c r="B12">
        <v>6</v>
      </c>
      <c r="C12">
        <v>8</v>
      </c>
      <c r="D12">
        <v>6</v>
      </c>
    </row>
    <row r="13" spans="1:4" x14ac:dyDescent="0.25">
      <c r="B13">
        <v>7</v>
      </c>
      <c r="C13">
        <v>6</v>
      </c>
      <c r="D13">
        <v>4</v>
      </c>
    </row>
    <row r="14" spans="1:4" x14ac:dyDescent="0.25">
      <c r="B14">
        <v>8</v>
      </c>
      <c r="C14">
        <v>4</v>
      </c>
      <c r="D14">
        <v>2</v>
      </c>
    </row>
    <row r="15" spans="1:4" x14ac:dyDescent="0.25">
      <c r="B15">
        <v>9</v>
      </c>
      <c r="C15">
        <v>2</v>
      </c>
      <c r="D15" s="78"/>
    </row>
    <row r="16" spans="1:4" x14ac:dyDescent="0.25">
      <c r="B16">
        <v>10</v>
      </c>
      <c r="C16">
        <v>1</v>
      </c>
    </row>
    <row r="22" spans="1:11" x14ac:dyDescent="0.25">
      <c r="A22" t="s">
        <v>699</v>
      </c>
    </row>
    <row r="25" spans="1:11" x14ac:dyDescent="0.25">
      <c r="A25" t="s">
        <v>698</v>
      </c>
    </row>
    <row r="26" spans="1:11" x14ac:dyDescent="0.25">
      <c r="A26" s="77" t="s">
        <v>700</v>
      </c>
      <c r="B26" s="77">
        <v>10</v>
      </c>
      <c r="C26" s="77"/>
      <c r="D26" s="77"/>
      <c r="E26" s="77"/>
      <c r="F26" s="77"/>
      <c r="G26" s="77"/>
      <c r="H26" s="77"/>
      <c r="I26" s="77"/>
      <c r="J26" s="77"/>
      <c r="K26" s="77"/>
    </row>
    <row r="27" spans="1:11" x14ac:dyDescent="0.25">
      <c r="A27" s="77" t="s">
        <v>701</v>
      </c>
      <c r="B27" s="77">
        <v>10</v>
      </c>
      <c r="C27" s="77">
        <v>6</v>
      </c>
      <c r="D27" s="77">
        <v>2</v>
      </c>
      <c r="E27" s="77"/>
      <c r="F27" s="77"/>
      <c r="G27" s="77"/>
      <c r="H27" s="77"/>
      <c r="I27" s="77"/>
      <c r="J27" s="77"/>
      <c r="K27" s="77"/>
    </row>
    <row r="28" spans="1:11" x14ac:dyDescent="0.25">
      <c r="A28" s="77" t="s">
        <v>702</v>
      </c>
      <c r="B28" s="77">
        <v>15</v>
      </c>
      <c r="C28" s="77">
        <v>10</v>
      </c>
      <c r="D28" s="77">
        <v>6</v>
      </c>
      <c r="E28" s="77">
        <v>2</v>
      </c>
      <c r="F28" s="77"/>
      <c r="G28" s="77"/>
      <c r="H28" s="77"/>
      <c r="I28" s="77"/>
      <c r="J28" s="77"/>
      <c r="K28" s="77"/>
    </row>
    <row r="29" spans="1:11" x14ac:dyDescent="0.25">
      <c r="A29" s="77" t="s">
        <v>703</v>
      </c>
      <c r="B29" s="77">
        <v>15</v>
      </c>
      <c r="C29" s="77">
        <v>10</v>
      </c>
      <c r="D29" s="77">
        <v>8</v>
      </c>
      <c r="E29" s="77">
        <v>6</v>
      </c>
      <c r="F29" s="77">
        <v>4</v>
      </c>
      <c r="G29" s="77">
        <v>2</v>
      </c>
      <c r="H29" s="77"/>
      <c r="I29" s="77"/>
      <c r="J29" s="77"/>
      <c r="K29" s="77"/>
    </row>
    <row r="30" spans="1:11" x14ac:dyDescent="0.25">
      <c r="A30" s="77" t="s">
        <v>704</v>
      </c>
      <c r="B30" s="77">
        <v>20</v>
      </c>
      <c r="C30" s="77">
        <v>15</v>
      </c>
      <c r="D30" s="77">
        <v>12</v>
      </c>
      <c r="E30" s="77">
        <v>10</v>
      </c>
      <c r="F30" s="77">
        <v>8</v>
      </c>
      <c r="G30" s="77">
        <v>6</v>
      </c>
      <c r="H30" s="77">
        <v>4</v>
      </c>
      <c r="I30" s="77">
        <v>2</v>
      </c>
      <c r="J30" s="77">
        <v>1</v>
      </c>
      <c r="K30" s="77"/>
    </row>
    <row r="32" spans="1:11" x14ac:dyDescent="0.25">
      <c r="A32" t="s">
        <v>697</v>
      </c>
    </row>
    <row r="33" spans="1:12" x14ac:dyDescent="0.25">
      <c r="A33" s="77" t="s">
        <v>700</v>
      </c>
      <c r="B33" s="77">
        <v>10</v>
      </c>
      <c r="C33" s="77"/>
      <c r="D33" s="77"/>
      <c r="E33" s="77"/>
      <c r="F33" s="77"/>
      <c r="G33" s="77"/>
      <c r="H33" s="77"/>
      <c r="I33" s="77"/>
      <c r="J33" s="77"/>
      <c r="K33" s="77"/>
    </row>
    <row r="34" spans="1:12" x14ac:dyDescent="0.25">
      <c r="A34" s="77" t="s">
        <v>701</v>
      </c>
      <c r="B34" s="77">
        <v>15</v>
      </c>
      <c r="C34" s="77">
        <v>12</v>
      </c>
      <c r="D34" s="77">
        <v>10</v>
      </c>
      <c r="E34" s="77"/>
      <c r="F34" s="77"/>
      <c r="G34" s="77"/>
      <c r="H34" s="77"/>
      <c r="I34" s="77"/>
      <c r="J34" s="77"/>
      <c r="K34" s="77"/>
    </row>
    <row r="35" spans="1:12" x14ac:dyDescent="0.25">
      <c r="A35" s="77" t="s">
        <v>702</v>
      </c>
      <c r="B35" s="77">
        <v>20</v>
      </c>
      <c r="C35" s="77">
        <v>15</v>
      </c>
      <c r="D35" s="77">
        <v>12</v>
      </c>
      <c r="E35" s="77">
        <v>10</v>
      </c>
      <c r="F35" s="77"/>
      <c r="G35" s="77"/>
      <c r="H35" s="77"/>
      <c r="I35" s="77"/>
      <c r="J35" s="77"/>
      <c r="K35" s="77"/>
    </row>
    <row r="36" spans="1:12" x14ac:dyDescent="0.25">
      <c r="A36" s="77" t="s">
        <v>703</v>
      </c>
      <c r="B36" s="77">
        <v>20</v>
      </c>
      <c r="C36" s="77">
        <v>15</v>
      </c>
      <c r="D36" s="77">
        <v>12</v>
      </c>
      <c r="E36" s="77">
        <v>10</v>
      </c>
      <c r="F36" s="77">
        <v>8</v>
      </c>
      <c r="G36" s="77">
        <v>6</v>
      </c>
      <c r="H36" s="77"/>
      <c r="I36" s="77"/>
      <c r="J36" s="77"/>
      <c r="K36" s="77"/>
    </row>
    <row r="37" spans="1:12" x14ac:dyDescent="0.25">
      <c r="A37" s="77" t="s">
        <v>704</v>
      </c>
      <c r="B37" s="77">
        <v>25</v>
      </c>
      <c r="C37" s="77">
        <v>20</v>
      </c>
      <c r="D37" s="77">
        <v>15</v>
      </c>
      <c r="E37" s="77">
        <v>12</v>
      </c>
      <c r="F37" s="77">
        <v>10</v>
      </c>
      <c r="G37" s="77">
        <v>8</v>
      </c>
      <c r="H37" s="77">
        <v>6</v>
      </c>
      <c r="I37" s="77">
        <v>4</v>
      </c>
      <c r="J37" s="77">
        <v>2</v>
      </c>
      <c r="K37" s="77">
        <v>1</v>
      </c>
      <c r="L37" s="7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00E744EC83694D84A2EDBE85C20D06" ma:contentTypeVersion="6" ma:contentTypeDescription="Create a new document." ma:contentTypeScope="" ma:versionID="a2667aec48926a7936d00866fa0ee237">
  <xsd:schema xmlns:xsd="http://www.w3.org/2001/XMLSchema" xmlns:xs="http://www.w3.org/2001/XMLSchema" xmlns:p="http://schemas.microsoft.com/office/2006/metadata/properties" xmlns:ns3="f8d921dc-a3a3-42ed-a957-a6a76f7f1d60" targetNamespace="http://schemas.microsoft.com/office/2006/metadata/properties" ma:root="true" ma:fieldsID="9d4f90aa22656135c40725fa7274c366" ns3:_="">
    <xsd:import namespace="f8d921dc-a3a3-42ed-a957-a6a76f7f1d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921dc-a3a3-42ed-a957-a6a76f7f1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9 F 2 v V j s n z u G l A A A A 9 g A A A B I A H A B D b 2 5 m a W c v U G F j a 2 F n Z S 5 4 b W w g o h g A K K A U A A A A A A A A A A A A A A A A A A A A A A A A A A A A h Y / N C o J A H M R f R f b u f p h E y L o S X h O C I L o u 6 6 Z L + j f c t f X d O v R I v U J G W d 0 6 z s x v Y O Z + v f F s b J v g o n t r O k g R w x Q F G l R X G q h S N L h j u E K Z 4 F u p T r L S w Q S D T U Z r U l Q 7 d 0 4 I 8 d 5 j v 8 B d X 5 G I U k Y O x W a n a t 3 K 0 I B 1 E p R G n 1 b 5 v 4 U E 3 7 / G i A g z t s Q x j T H l Z D Z 5 Y e A L R N P e Z / p j 8 n x o 3 N B r o S H M 1 5 z M k p P 3 B / E A U E s D B B Q A A g A I A P R d r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0 X a 9 W K I p H u A 4 A A A A R A A A A E w A c A E Z v c m 1 1 b G F z L 1 N l Y 3 R p b 2 4 x L m 0 g o h g A K K A U A A A A A A A A A A A A A A A A A A A A A A A A A A A A K 0 5 N L s n M z 1 M I h t C G 1 g B Q S w E C L Q A U A A I A C A D 0 X a 9 W O y f O 4 a U A A A D 2 A A A A E g A A A A A A A A A A A A A A A A A A A A A A Q 2 9 u Z m l n L 1 B h Y 2 t h Z 2 U u e G 1 s U E s B A i 0 A F A A C A A g A 9 F 2 v V g / K 6 a u k A A A A 6 Q A A A B M A A A A A A A A A A A A A A A A A 8 Q A A A F t D b 2 5 0 Z W 5 0 X 1 R 5 c G V z X S 5 4 b W x Q S w E C L Q A U A A I A C A D 0 X a 9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V Y T x A D Q w U G J l U b d N n D d W w A A A A A C A A A A A A A D Z g A A w A A A A B A A A A D 3 U G N d I 7 w n i v Y 5 N u B H C 1 J e A A A A A A S A A A C g A A A A E A A A A E I j J M g Y U 3 W v i g y H e 9 8 d E Q Z Q A A A A d M s q E b l f s q V X m Q t + P r i E G D g P f S n 1 h b F U x N 5 M C O t 8 P B f z 2 u Y P 4 e y u q / Q p t b N s O 9 b J B b C f A H a s w L b 4 M K J 1 E H z P b / z 7 G 2 N i 7 k A P S B x 2 v D F h h V g U A A A A e j B 1 o y S f 6 F M 2 P / Q A q h F h b Q z S H a 4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d921dc-a3a3-42ed-a957-a6a76f7f1d60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08C435-6426-4D6B-81AA-705868E10F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d921dc-a3a3-42ed-a957-a6a76f7f1d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BA950A-B0D6-4079-BAF6-FF948ABD60AB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56091114-FF61-4564-A577-A36B916E8EEF}">
  <ds:schemaRefs>
    <ds:schemaRef ds:uri="http://schemas.microsoft.com/office/2006/metadata/properties"/>
    <ds:schemaRef ds:uri="http://schemas.microsoft.com/office/infopath/2007/PartnerControls"/>
    <ds:schemaRef ds:uri="f8d921dc-a3a3-42ed-a957-a6a76f7f1d60"/>
  </ds:schemaRefs>
</ds:datastoreItem>
</file>

<file path=customXml/itemProps4.xml><?xml version="1.0" encoding="utf-8"?>
<ds:datastoreItem xmlns:ds="http://schemas.openxmlformats.org/officeDocument/2006/customXml" ds:itemID="{9BFC7800-F91E-488A-B6E7-9BB645E070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Men Cat 1-2</vt:lpstr>
      <vt:lpstr>Wom 1-2-3</vt:lpstr>
      <vt:lpstr>Men Cat 3</vt:lpstr>
      <vt:lpstr>Men Cat 4</vt:lpstr>
      <vt:lpstr>Wom 4</vt:lpstr>
      <vt:lpstr>Teams</vt:lpstr>
      <vt:lpstr>UpgradesLearn to Race</vt:lpstr>
      <vt:lpstr>Upgrade Points Structure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RTC</dc:creator>
  <cp:keywords/>
  <dc:description/>
  <cp:lastModifiedBy>James Kendal</cp:lastModifiedBy>
  <cp:revision/>
  <dcterms:created xsi:type="dcterms:W3CDTF">2015-06-05T18:17:20Z</dcterms:created>
  <dcterms:modified xsi:type="dcterms:W3CDTF">2025-05-06T17:13:54Z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0x0101009D00E744EC83694D84A2EDBE85C20D06</vt:lpwstr>
  </property>
</Properties>
</file>