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879D0EA5-E966-42A0-9737-42ED71F34CD6}" xr6:coauthVersionLast="47" xr6:coauthVersionMax="47" xr10:uidLastSave="{00000000-0000-0000-0000-000000000000}"/>
  <bookViews>
    <workbookView xWindow="840" yWindow="1230" windowWidth="17595" windowHeight="13080" activeTab="4" xr2:uid="{00000000-000D-0000-FFFF-FFFF00000000}"/>
  </bookViews>
  <sheets>
    <sheet name="Men Cat 1-2" sheetId="1" r:id="rId1"/>
    <sheet name="Wom 1-2-3" sheetId="4" r:id="rId2"/>
    <sheet name="Men Cat 3" sheetId="2" r:id="rId3"/>
    <sheet name="Men Cat 4" sheetId="3" r:id="rId4"/>
    <sheet name="Wom 4" sheetId="5" r:id="rId5"/>
    <sheet name="Teams" sheetId="7" r:id="rId6"/>
    <sheet name="UpgradesLearn to Race" sheetId="6" r:id="rId7"/>
    <sheet name="Upgrade Points Structur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N27" i="3"/>
  <c r="G27" i="3" s="1"/>
  <c r="F27" i="3" s="1"/>
  <c r="O27" i="3"/>
  <c r="L28" i="2"/>
  <c r="M28" i="2"/>
  <c r="G28" i="2" s="1"/>
  <c r="N28" i="2"/>
  <c r="M79" i="3"/>
  <c r="N79" i="3"/>
  <c r="G79" i="3" s="1"/>
  <c r="O79" i="3"/>
  <c r="M81" i="3"/>
  <c r="N81" i="3"/>
  <c r="G81" i="3" s="1"/>
  <c r="O81" i="3"/>
  <c r="M133" i="3"/>
  <c r="N133" i="3"/>
  <c r="G133" i="3" s="1"/>
  <c r="O133" i="3"/>
  <c r="L24" i="2"/>
  <c r="M24" i="2"/>
  <c r="G24" i="2" s="1"/>
  <c r="N24" i="2"/>
  <c r="L9" i="2"/>
  <c r="M9" i="2"/>
  <c r="G9" i="2" s="1"/>
  <c r="N9" i="2"/>
  <c r="M48" i="3"/>
  <c r="N48" i="3"/>
  <c r="O48" i="3"/>
  <c r="M21" i="3"/>
  <c r="N21" i="3"/>
  <c r="G21" i="3" s="1"/>
  <c r="O21" i="3"/>
  <c r="M25" i="3"/>
  <c r="N25" i="3"/>
  <c r="G25" i="3" s="1"/>
  <c r="O25" i="3"/>
  <c r="M7" i="5"/>
  <c r="N7" i="5"/>
  <c r="G7" i="5" s="1"/>
  <c r="O7" i="5"/>
  <c r="L25" i="2"/>
  <c r="M25" i="2"/>
  <c r="G25" i="2" s="1"/>
  <c r="N25" i="2"/>
  <c r="M52" i="3"/>
  <c r="N52" i="3"/>
  <c r="G52" i="3" s="1"/>
  <c r="O52" i="3"/>
  <c r="M44" i="3"/>
  <c r="N44" i="3"/>
  <c r="G44" i="3" s="1"/>
  <c r="O44" i="3"/>
  <c r="F43" i="1"/>
  <c r="G43" i="1"/>
  <c r="H43" i="1"/>
  <c r="E27" i="3" l="1"/>
  <c r="E28" i="2"/>
  <c r="F24" i="2"/>
  <c r="F28" i="2"/>
  <c r="E81" i="3"/>
  <c r="E79" i="3"/>
  <c r="F79" i="3"/>
  <c r="F81" i="3"/>
  <c r="E133" i="3"/>
  <c r="F133" i="3"/>
  <c r="E24" i="2"/>
  <c r="E9" i="2"/>
  <c r="E7" i="5"/>
  <c r="E21" i="3"/>
  <c r="F9" i="2"/>
  <c r="E48" i="3"/>
  <c r="G48" i="3"/>
  <c r="F48" i="3" s="1"/>
  <c r="F21" i="3"/>
  <c r="E25" i="3"/>
  <c r="F25" i="3"/>
  <c r="E44" i="3"/>
  <c r="F7" i="5"/>
  <c r="E43" i="1"/>
  <c r="E25" i="2"/>
  <c r="F25" i="2"/>
  <c r="E52" i="3"/>
  <c r="F52" i="3"/>
  <c r="F44" i="3"/>
  <c r="L4" i="2" l="1"/>
  <c r="M4" i="2"/>
  <c r="G4" i="2" s="1"/>
  <c r="N4" i="2"/>
  <c r="L19" i="2"/>
  <c r="M19" i="2"/>
  <c r="G19" i="2" s="1"/>
  <c r="N19" i="2"/>
  <c r="M53" i="3"/>
  <c r="N53" i="3"/>
  <c r="G53" i="3" s="1"/>
  <c r="O53" i="3"/>
  <c r="M22" i="3"/>
  <c r="N22" i="3"/>
  <c r="G22" i="3" s="1"/>
  <c r="O22" i="3"/>
  <c r="N5" i="3"/>
  <c r="G5" i="3" s="1"/>
  <c r="F3" i="1"/>
  <c r="G3" i="1"/>
  <c r="E19" i="2" l="1"/>
  <c r="E4" i="2"/>
  <c r="F4" i="2"/>
  <c r="F19" i="2"/>
  <c r="E22" i="3"/>
  <c r="E53" i="3"/>
  <c r="F53" i="3"/>
  <c r="F22" i="3"/>
  <c r="M5" i="5"/>
  <c r="M2" i="5"/>
  <c r="M9" i="5"/>
  <c r="M11" i="5"/>
  <c r="M6" i="5"/>
  <c r="M15" i="5"/>
  <c r="M14" i="5"/>
  <c r="M3" i="5"/>
  <c r="M13" i="5"/>
  <c r="M12" i="5"/>
  <c r="M8" i="5"/>
  <c r="M10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1" i="5"/>
  <c r="M32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93" i="5"/>
  <c r="M4" i="5"/>
  <c r="M11" i="3"/>
  <c r="M13" i="3"/>
  <c r="M14" i="3"/>
  <c r="M16" i="3"/>
  <c r="M12" i="3"/>
  <c r="M10" i="3"/>
  <c r="M9" i="3"/>
  <c r="M19" i="3"/>
  <c r="M5" i="3"/>
  <c r="M28" i="3"/>
  <c r="M4" i="3"/>
  <c r="M29" i="3"/>
  <c r="M31" i="3"/>
  <c r="M6" i="3"/>
  <c r="M3" i="3"/>
  <c r="M34" i="3"/>
  <c r="M33" i="3"/>
  <c r="M2" i="3"/>
  <c r="M39" i="3"/>
  <c r="M37" i="3"/>
  <c r="M40" i="3"/>
  <c r="M38" i="3"/>
  <c r="M42" i="3"/>
  <c r="M15" i="3"/>
  <c r="M20" i="3"/>
  <c r="M30" i="3"/>
  <c r="M43" i="3"/>
  <c r="M46" i="3"/>
  <c r="M35" i="3"/>
  <c r="M47" i="3"/>
  <c r="M49" i="3"/>
  <c r="M18" i="3"/>
  <c r="M148" i="3"/>
  <c r="M17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2" i="3"/>
  <c r="M24" i="3"/>
  <c r="M131" i="3"/>
  <c r="M23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50" i="3"/>
  <c r="M118" i="3"/>
  <c r="M117" i="3"/>
  <c r="M45" i="3"/>
  <c r="M116" i="3"/>
  <c r="M115" i="3"/>
  <c r="M114" i="3"/>
  <c r="M113" i="3"/>
  <c r="M112" i="3"/>
  <c r="M41" i="3"/>
  <c r="M26" i="3"/>
  <c r="M111" i="3"/>
  <c r="M110" i="3"/>
  <c r="M109" i="3"/>
  <c r="M36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0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8" i="3"/>
  <c r="M65" i="3"/>
  <c r="M51" i="3"/>
  <c r="M64" i="3"/>
  <c r="M63" i="3"/>
  <c r="M62" i="3"/>
  <c r="M61" i="3"/>
  <c r="M60" i="3"/>
  <c r="M59" i="3"/>
  <c r="M58" i="3"/>
  <c r="M57" i="3"/>
  <c r="M56" i="3"/>
  <c r="M55" i="3"/>
  <c r="M54" i="3"/>
  <c r="M32" i="3"/>
  <c r="M7" i="3"/>
  <c r="N19" i="3" l="1"/>
  <c r="G19" i="3" s="1"/>
  <c r="O19" i="3"/>
  <c r="N12" i="3"/>
  <c r="G12" i="3" s="1"/>
  <c r="O12" i="3"/>
  <c r="L29" i="2"/>
  <c r="M29" i="2"/>
  <c r="G29" i="2" s="1"/>
  <c r="N29" i="2"/>
  <c r="L27" i="2"/>
  <c r="M27" i="2"/>
  <c r="G27" i="2" s="1"/>
  <c r="N27" i="2"/>
  <c r="L2" i="2"/>
  <c r="M2" i="2"/>
  <c r="G2" i="2" s="1"/>
  <c r="E29" i="2" l="1"/>
  <c r="E12" i="3"/>
  <c r="E19" i="3"/>
  <c r="F19" i="3"/>
  <c r="F12" i="3"/>
  <c r="F29" i="2"/>
  <c r="E27" i="2"/>
  <c r="F27" i="2"/>
  <c r="E2" i="2"/>
  <c r="F2" i="2"/>
  <c r="N3" i="5"/>
  <c r="G3" i="5" s="1"/>
  <c r="O3" i="5"/>
  <c r="N31" i="3"/>
  <c r="G31" i="3" s="1"/>
  <c r="O31" i="3"/>
  <c r="N10" i="3"/>
  <c r="G10" i="3" s="1"/>
  <c r="O10" i="3"/>
  <c r="N4" i="3"/>
  <c r="G4" i="3" s="1"/>
  <c r="O4" i="3"/>
  <c r="N147" i="3"/>
  <c r="G147" i="3" s="1"/>
  <c r="O147" i="3"/>
  <c r="G15" i="4"/>
  <c r="H15" i="4"/>
  <c r="I15" i="4"/>
  <c r="G20" i="4"/>
  <c r="H20" i="4"/>
  <c r="I20" i="4"/>
  <c r="F19" i="1"/>
  <c r="G19" i="1"/>
  <c r="H19" i="1"/>
  <c r="N37" i="5"/>
  <c r="G37" i="5" s="1"/>
  <c r="N4" i="5"/>
  <c r="G4" i="5" s="1"/>
  <c r="N2" i="5"/>
  <c r="G2" i="5" s="1"/>
  <c r="N8" i="5"/>
  <c r="G8" i="5" s="1"/>
  <c r="N9" i="5"/>
  <c r="G9" i="5" s="1"/>
  <c r="N93" i="5"/>
  <c r="G93" i="5" s="1"/>
  <c r="O37" i="5"/>
  <c r="O4" i="5"/>
  <c r="O2" i="5"/>
  <c r="O8" i="5"/>
  <c r="O9" i="5"/>
  <c r="O93" i="5"/>
  <c r="L15" i="2"/>
  <c r="L33" i="2"/>
  <c r="L5" i="2"/>
  <c r="L11" i="2"/>
  <c r="L21" i="2"/>
  <c r="L8" i="2"/>
  <c r="L112" i="2"/>
  <c r="L113" i="2"/>
  <c r="M15" i="2"/>
  <c r="G15" i="2" s="1"/>
  <c r="M33" i="2"/>
  <c r="G33" i="2" s="1"/>
  <c r="M5" i="2"/>
  <c r="G5" i="2" s="1"/>
  <c r="M11" i="2"/>
  <c r="G11" i="2" s="1"/>
  <c r="M21" i="2"/>
  <c r="G21" i="2" s="1"/>
  <c r="M8" i="2"/>
  <c r="G8" i="2" s="1"/>
  <c r="M112" i="2"/>
  <c r="G112" i="2" s="1"/>
  <c r="M113" i="2"/>
  <c r="G113" i="2" s="1"/>
  <c r="N15" i="2"/>
  <c r="N33" i="2"/>
  <c r="N5" i="2"/>
  <c r="N11" i="2"/>
  <c r="N21" i="2"/>
  <c r="N8" i="2"/>
  <c r="N112" i="2"/>
  <c r="N113" i="2"/>
  <c r="N76" i="3"/>
  <c r="G76" i="3" s="1"/>
  <c r="N84" i="3"/>
  <c r="G84" i="3" s="1"/>
  <c r="O76" i="3"/>
  <c r="O84" i="3"/>
  <c r="O3" i="3"/>
  <c r="O9" i="3"/>
  <c r="O40" i="3"/>
  <c r="O7" i="3"/>
  <c r="N3" i="3"/>
  <c r="G3" i="3" s="1"/>
  <c r="N9" i="3"/>
  <c r="G9" i="3" s="1"/>
  <c r="N40" i="3"/>
  <c r="G40" i="3" s="1"/>
  <c r="N7" i="3"/>
  <c r="G7" i="3" s="1"/>
  <c r="F7" i="3" s="1"/>
  <c r="N118" i="3"/>
  <c r="G118" i="3" s="1"/>
  <c r="N50" i="3"/>
  <c r="G50" i="3" s="1"/>
  <c r="O118" i="3"/>
  <c r="O50" i="3"/>
  <c r="N66" i="3"/>
  <c r="G66" i="3" s="1"/>
  <c r="O66" i="3"/>
  <c r="N109" i="3"/>
  <c r="G109" i="3" s="1"/>
  <c r="O109" i="3"/>
  <c r="F15" i="4" l="1"/>
  <c r="E3" i="5"/>
  <c r="F3" i="5"/>
  <c r="E10" i="3"/>
  <c r="E31" i="3"/>
  <c r="F31" i="3"/>
  <c r="F147" i="3"/>
  <c r="F10" i="3"/>
  <c r="E4" i="3"/>
  <c r="F4" i="3"/>
  <c r="E19" i="1"/>
  <c r="E147" i="3"/>
  <c r="F9" i="5"/>
  <c r="F20" i="4"/>
  <c r="E37" i="5"/>
  <c r="F2" i="5"/>
  <c r="F4" i="5"/>
  <c r="E93" i="5"/>
  <c r="F8" i="5"/>
  <c r="F37" i="5"/>
  <c r="E9" i="5"/>
  <c r="F93" i="5"/>
  <c r="E8" i="5"/>
  <c r="E2" i="5"/>
  <c r="E4" i="5"/>
  <c r="F113" i="2"/>
  <c r="E21" i="2"/>
  <c r="F112" i="2"/>
  <c r="F8" i="2"/>
  <c r="F11" i="2"/>
  <c r="F5" i="2"/>
  <c r="F33" i="2"/>
  <c r="F15" i="2"/>
  <c r="E15" i="2"/>
  <c r="E113" i="2"/>
  <c r="E33" i="2"/>
  <c r="E112" i="2"/>
  <c r="E8" i="2"/>
  <c r="F21" i="2"/>
  <c r="E11" i="2"/>
  <c r="E5" i="2"/>
  <c r="E84" i="3"/>
  <c r="F76" i="3"/>
  <c r="E76" i="3"/>
  <c r="F84" i="3"/>
  <c r="E9" i="3"/>
  <c r="E3" i="3"/>
  <c r="E40" i="3"/>
  <c r="E7" i="3"/>
  <c r="F9" i="3"/>
  <c r="F40" i="3"/>
  <c r="F3" i="3"/>
  <c r="E50" i="3"/>
  <c r="E66" i="3"/>
  <c r="E118" i="3"/>
  <c r="E109" i="3"/>
  <c r="F50" i="3"/>
  <c r="F109" i="3"/>
  <c r="F118" i="3"/>
  <c r="F66" i="3"/>
  <c r="N6" i="5"/>
  <c r="G6" i="5" s="1"/>
  <c r="O6" i="5"/>
  <c r="N23" i="5"/>
  <c r="G23" i="5" s="1"/>
  <c r="O23" i="5"/>
  <c r="N54" i="5"/>
  <c r="G54" i="5" s="1"/>
  <c r="O54" i="5"/>
  <c r="N49" i="5"/>
  <c r="G49" i="5" s="1"/>
  <c r="O49" i="5"/>
  <c r="N15" i="5"/>
  <c r="O15" i="5"/>
  <c r="N87" i="5"/>
  <c r="G87" i="5" s="1"/>
  <c r="O87" i="5"/>
  <c r="N5" i="5"/>
  <c r="G5" i="5" s="1"/>
  <c r="O5" i="5"/>
  <c r="N50" i="5"/>
  <c r="G50" i="5" s="1"/>
  <c r="O50" i="5"/>
  <c r="N52" i="5"/>
  <c r="G52" i="5" s="1"/>
  <c r="O52" i="5"/>
  <c r="N12" i="5"/>
  <c r="G12" i="5" s="1"/>
  <c r="O12" i="5"/>
  <c r="N56" i="5"/>
  <c r="G56" i="5" s="1"/>
  <c r="O56" i="5"/>
  <c r="N27" i="5"/>
  <c r="G27" i="5" s="1"/>
  <c r="O27" i="5"/>
  <c r="N11" i="5"/>
  <c r="G11" i="5" s="1"/>
  <c r="O11" i="5"/>
  <c r="N57" i="5"/>
  <c r="G57" i="5" s="1"/>
  <c r="O57" i="5"/>
  <c r="N81" i="5"/>
  <c r="G81" i="5" s="1"/>
  <c r="O81" i="5"/>
  <c r="N16" i="5"/>
  <c r="G16" i="5" s="1"/>
  <c r="O16" i="5"/>
  <c r="N17" i="5"/>
  <c r="G17" i="5" s="1"/>
  <c r="O17" i="5"/>
  <c r="N18" i="5"/>
  <c r="G18" i="5" s="1"/>
  <c r="O18" i="5"/>
  <c r="N19" i="5"/>
  <c r="G19" i="5" s="1"/>
  <c r="O19" i="5"/>
  <c r="N20" i="5"/>
  <c r="G20" i="5" s="1"/>
  <c r="O20" i="5"/>
  <c r="N21" i="5"/>
  <c r="G21" i="5" s="1"/>
  <c r="O21" i="5"/>
  <c r="N22" i="5"/>
  <c r="G22" i="5" s="1"/>
  <c r="O22" i="5"/>
  <c r="N24" i="5"/>
  <c r="G24" i="5" s="1"/>
  <c r="O24" i="5"/>
  <c r="N25" i="5"/>
  <c r="O25" i="5"/>
  <c r="N26" i="5"/>
  <c r="O26" i="5"/>
  <c r="N28" i="5"/>
  <c r="G28" i="5" s="1"/>
  <c r="O28" i="5"/>
  <c r="N29" i="5"/>
  <c r="G29" i="5" s="1"/>
  <c r="O29" i="5"/>
  <c r="N30" i="5"/>
  <c r="G30" i="5" s="1"/>
  <c r="O30" i="5"/>
  <c r="N31" i="5"/>
  <c r="G31" i="5" s="1"/>
  <c r="O31" i="5"/>
  <c r="N32" i="5"/>
  <c r="G32" i="5" s="1"/>
  <c r="O32" i="5"/>
  <c r="N33" i="5"/>
  <c r="G33" i="5" s="1"/>
  <c r="O33" i="5"/>
  <c r="N34" i="5"/>
  <c r="G34" i="5" s="1"/>
  <c r="O34" i="5"/>
  <c r="N35" i="5"/>
  <c r="G35" i="5" s="1"/>
  <c r="O35" i="5"/>
  <c r="N36" i="5"/>
  <c r="G36" i="5" s="1"/>
  <c r="O36" i="5"/>
  <c r="N10" i="5"/>
  <c r="G10" i="5" s="1"/>
  <c r="F10" i="5" s="1"/>
  <c r="O10" i="5"/>
  <c r="N38" i="5"/>
  <c r="G38" i="5" s="1"/>
  <c r="O38" i="5"/>
  <c r="N39" i="5"/>
  <c r="G39" i="5" s="1"/>
  <c r="O39" i="5"/>
  <c r="N40" i="5"/>
  <c r="O40" i="5"/>
  <c r="N41" i="5"/>
  <c r="G41" i="5" s="1"/>
  <c r="O41" i="5"/>
  <c r="N42" i="5"/>
  <c r="O42" i="5"/>
  <c r="N43" i="5"/>
  <c r="G43" i="5" s="1"/>
  <c r="O43" i="5"/>
  <c r="N44" i="5"/>
  <c r="G44" i="5" s="1"/>
  <c r="O44" i="5"/>
  <c r="N45" i="5"/>
  <c r="G45" i="5" s="1"/>
  <c r="O45" i="5"/>
  <c r="N46" i="5"/>
  <c r="G46" i="5" s="1"/>
  <c r="O46" i="5"/>
  <c r="N47" i="5"/>
  <c r="G47" i="5" s="1"/>
  <c r="O47" i="5"/>
  <c r="N48" i="5"/>
  <c r="O48" i="5"/>
  <c r="N51" i="5"/>
  <c r="G51" i="5" s="1"/>
  <c r="O51" i="5"/>
  <c r="N53" i="5"/>
  <c r="G53" i="5" s="1"/>
  <c r="O53" i="5"/>
  <c r="N55" i="5"/>
  <c r="G55" i="5" s="1"/>
  <c r="O55" i="5"/>
  <c r="N58" i="5"/>
  <c r="G58" i="5" s="1"/>
  <c r="O58" i="5"/>
  <c r="N59" i="5"/>
  <c r="G59" i="5" s="1"/>
  <c r="O59" i="5"/>
  <c r="N60" i="5"/>
  <c r="G60" i="5" s="1"/>
  <c r="O60" i="5"/>
  <c r="N61" i="5"/>
  <c r="O61" i="5"/>
  <c r="N62" i="5"/>
  <c r="G62" i="5" s="1"/>
  <c r="O62" i="5"/>
  <c r="N68" i="5"/>
  <c r="G68" i="5" s="1"/>
  <c r="O68" i="5"/>
  <c r="N63" i="5"/>
  <c r="G63" i="5" s="1"/>
  <c r="O63" i="5"/>
  <c r="N64" i="5"/>
  <c r="G64" i="5" s="1"/>
  <c r="O64" i="5"/>
  <c r="N65" i="5"/>
  <c r="G65" i="5" s="1"/>
  <c r="O65" i="5"/>
  <c r="N66" i="5"/>
  <c r="G66" i="5" s="1"/>
  <c r="O66" i="5"/>
  <c r="N67" i="5"/>
  <c r="O67" i="5"/>
  <c r="N14" i="5"/>
  <c r="G14" i="5" s="1"/>
  <c r="O14" i="5"/>
  <c r="N69" i="5"/>
  <c r="G69" i="5" s="1"/>
  <c r="O69" i="5"/>
  <c r="N70" i="5"/>
  <c r="G70" i="5" s="1"/>
  <c r="O70" i="5"/>
  <c r="N71" i="5"/>
  <c r="O71" i="5"/>
  <c r="N72" i="5"/>
  <c r="G72" i="5" s="1"/>
  <c r="O72" i="5"/>
  <c r="N73" i="5"/>
  <c r="G73" i="5" s="1"/>
  <c r="O73" i="5"/>
  <c r="N74" i="5"/>
  <c r="G74" i="5" s="1"/>
  <c r="O74" i="5"/>
  <c r="N75" i="5"/>
  <c r="O75" i="5"/>
  <c r="N76" i="5"/>
  <c r="G76" i="5" s="1"/>
  <c r="O76" i="5"/>
  <c r="N77" i="5"/>
  <c r="G77" i="5" s="1"/>
  <c r="O77" i="5"/>
  <c r="N78" i="5"/>
  <c r="G78" i="5" s="1"/>
  <c r="O78" i="5"/>
  <c r="N79" i="5"/>
  <c r="G79" i="5" s="1"/>
  <c r="O79" i="5"/>
  <c r="N80" i="5"/>
  <c r="G80" i="5" s="1"/>
  <c r="O80" i="5"/>
  <c r="N82" i="5"/>
  <c r="G82" i="5" s="1"/>
  <c r="O82" i="5"/>
  <c r="N83" i="5"/>
  <c r="O83" i="5"/>
  <c r="N84" i="5"/>
  <c r="G84" i="5" s="1"/>
  <c r="O84" i="5"/>
  <c r="N85" i="5"/>
  <c r="G85" i="5" s="1"/>
  <c r="O85" i="5"/>
  <c r="N86" i="5"/>
  <c r="G86" i="5" s="1"/>
  <c r="O86" i="5"/>
  <c r="N88" i="5"/>
  <c r="G88" i="5" s="1"/>
  <c r="O88" i="5"/>
  <c r="N89" i="5"/>
  <c r="G89" i="5" s="1"/>
  <c r="O89" i="5"/>
  <c r="N90" i="5"/>
  <c r="G90" i="5" s="1"/>
  <c r="O90" i="5"/>
  <c r="N91" i="5"/>
  <c r="G91" i="5" s="1"/>
  <c r="O91" i="5"/>
  <c r="N13" i="5"/>
  <c r="G13" i="5" s="1"/>
  <c r="N92" i="5"/>
  <c r="O13" i="5"/>
  <c r="O92" i="5"/>
  <c r="N58" i="3"/>
  <c r="G58" i="3" s="1"/>
  <c r="N141" i="3"/>
  <c r="N47" i="3"/>
  <c r="G47" i="3" s="1"/>
  <c r="N35" i="3"/>
  <c r="G35" i="3" s="1"/>
  <c r="N33" i="3"/>
  <c r="G33" i="3" s="1"/>
  <c r="N117" i="3"/>
  <c r="G117" i="3" s="1"/>
  <c r="N89" i="3"/>
  <c r="G89" i="3" s="1"/>
  <c r="N127" i="3"/>
  <c r="G127" i="3" s="1"/>
  <c r="N28" i="3"/>
  <c r="G28" i="3" s="1"/>
  <c r="N18" i="3"/>
  <c r="N75" i="3"/>
  <c r="G75" i="3" s="1"/>
  <c r="N69" i="3"/>
  <c r="G69" i="3" s="1"/>
  <c r="N80" i="3"/>
  <c r="N29" i="3"/>
  <c r="G29" i="3" s="1"/>
  <c r="N55" i="3"/>
  <c r="G55" i="3" s="1"/>
  <c r="N34" i="3"/>
  <c r="G34" i="3" s="1"/>
  <c r="N20" i="3"/>
  <c r="G20" i="3" s="1"/>
  <c r="N15" i="3"/>
  <c r="N134" i="3"/>
  <c r="G134" i="3" s="1"/>
  <c r="N102" i="3"/>
  <c r="G102" i="3" s="1"/>
  <c r="N77" i="3"/>
  <c r="G77" i="3" s="1"/>
  <c r="N36" i="3"/>
  <c r="G36" i="3" s="1"/>
  <c r="N26" i="3"/>
  <c r="G26" i="3" s="1"/>
  <c r="N24" i="3"/>
  <c r="G24" i="3" s="1"/>
  <c r="N11" i="3"/>
  <c r="G11" i="3" s="1"/>
  <c r="F11" i="3" s="1"/>
  <c r="N88" i="3"/>
  <c r="G88" i="3" s="1"/>
  <c r="N83" i="3"/>
  <c r="G83" i="3" s="1"/>
  <c r="N42" i="3"/>
  <c r="G42" i="3" s="1"/>
  <c r="N142" i="3"/>
  <c r="G142" i="3" s="1"/>
  <c r="N101" i="3"/>
  <c r="G101" i="3" s="1"/>
  <c r="N56" i="3"/>
  <c r="G56" i="3" s="1"/>
  <c r="N16" i="3"/>
  <c r="G16" i="3" s="1"/>
  <c r="F16" i="3" s="1"/>
  <c r="N128" i="3"/>
  <c r="G128" i="3" s="1"/>
  <c r="N116" i="3"/>
  <c r="G116" i="3" s="1"/>
  <c r="N106" i="3"/>
  <c r="G106" i="3" s="1"/>
  <c r="N43" i="3"/>
  <c r="G43" i="3" s="1"/>
  <c r="N148" i="3"/>
  <c r="G148" i="3" s="1"/>
  <c r="N139" i="3"/>
  <c r="G139" i="3" s="1"/>
  <c r="N135" i="3"/>
  <c r="G135" i="3" s="1"/>
  <c r="N132" i="3"/>
  <c r="G132" i="3" s="1"/>
  <c r="N129" i="3"/>
  <c r="G129" i="3" s="1"/>
  <c r="N126" i="3"/>
  <c r="G126" i="3" s="1"/>
  <c r="N107" i="3"/>
  <c r="G107" i="3" s="1"/>
  <c r="N104" i="3"/>
  <c r="G104" i="3" s="1"/>
  <c r="N100" i="3"/>
  <c r="G100" i="3" s="1"/>
  <c r="N95" i="3"/>
  <c r="G95" i="3" s="1"/>
  <c r="N93" i="3"/>
  <c r="G93" i="3" s="1"/>
  <c r="N72" i="3"/>
  <c r="G72" i="3" s="1"/>
  <c r="N70" i="3"/>
  <c r="G70" i="3" s="1"/>
  <c r="N46" i="3"/>
  <c r="G46" i="3" s="1"/>
  <c r="N63" i="3"/>
  <c r="G63" i="3" s="1"/>
  <c r="N14" i="3"/>
  <c r="G14" i="3" s="1"/>
  <c r="F14" i="3" s="1"/>
  <c r="N125" i="3"/>
  <c r="G125" i="3" s="1"/>
  <c r="N124" i="3"/>
  <c r="G124" i="3" s="1"/>
  <c r="N122" i="3"/>
  <c r="G122" i="3" s="1"/>
  <c r="N90" i="3"/>
  <c r="G90" i="3" s="1"/>
  <c r="F90" i="3" s="1"/>
  <c r="N82" i="3"/>
  <c r="G82" i="3" s="1"/>
  <c r="F82" i="3" s="1"/>
  <c r="N65" i="3"/>
  <c r="G65" i="3" s="1"/>
  <c r="N130" i="3"/>
  <c r="G130" i="3" s="1"/>
  <c r="N123" i="3"/>
  <c r="G123" i="3" s="1"/>
  <c r="N94" i="3"/>
  <c r="G94" i="3" s="1"/>
  <c r="N6" i="3"/>
  <c r="G6" i="3" s="1"/>
  <c r="N37" i="3"/>
  <c r="G37" i="3" s="1"/>
  <c r="N17" i="3"/>
  <c r="G17" i="3" s="1"/>
  <c r="N146" i="3"/>
  <c r="G146" i="3" s="1"/>
  <c r="N145" i="3"/>
  <c r="G145" i="3" s="1"/>
  <c r="F145" i="3" s="1"/>
  <c r="N144" i="3"/>
  <c r="G144" i="3" s="1"/>
  <c r="N143" i="3"/>
  <c r="G143" i="3" s="1"/>
  <c r="N140" i="3"/>
  <c r="G140" i="3" s="1"/>
  <c r="N138" i="3"/>
  <c r="G138" i="3" s="1"/>
  <c r="N137" i="3"/>
  <c r="G137" i="3" s="1"/>
  <c r="N136" i="3"/>
  <c r="G136" i="3" s="1"/>
  <c r="N131" i="3"/>
  <c r="G131" i="3" s="1"/>
  <c r="N23" i="3"/>
  <c r="G23" i="3" s="1"/>
  <c r="N121" i="3"/>
  <c r="G121" i="3" s="1"/>
  <c r="N120" i="3"/>
  <c r="G120" i="3" s="1"/>
  <c r="N119" i="3"/>
  <c r="G119" i="3" s="1"/>
  <c r="N45" i="3"/>
  <c r="G45" i="3" s="1"/>
  <c r="N115" i="3"/>
  <c r="G115" i="3" s="1"/>
  <c r="N114" i="3"/>
  <c r="G114" i="3" s="1"/>
  <c r="N113" i="3"/>
  <c r="G113" i="3" s="1"/>
  <c r="N41" i="3"/>
  <c r="G41" i="3" s="1"/>
  <c r="N112" i="3"/>
  <c r="G112" i="3" s="1"/>
  <c r="N111" i="3"/>
  <c r="G111" i="3" s="1"/>
  <c r="N49" i="3"/>
  <c r="G49" i="3" s="1"/>
  <c r="N110" i="3"/>
  <c r="G110" i="3" s="1"/>
  <c r="N108" i="3"/>
  <c r="G108" i="3" s="1"/>
  <c r="N105" i="3"/>
  <c r="G105" i="3" s="1"/>
  <c r="N103" i="3"/>
  <c r="G103" i="3" s="1"/>
  <c r="N99" i="3"/>
  <c r="G99" i="3" s="1"/>
  <c r="N98" i="3"/>
  <c r="G98" i="3" s="1"/>
  <c r="N97" i="3"/>
  <c r="G97" i="3" s="1"/>
  <c r="F97" i="3" s="1"/>
  <c r="N96" i="3"/>
  <c r="G96" i="3" s="1"/>
  <c r="N30" i="3"/>
  <c r="G30" i="3" s="1"/>
  <c r="N92" i="3"/>
  <c r="G92" i="3" s="1"/>
  <c r="N91" i="3"/>
  <c r="G91" i="3" s="1"/>
  <c r="N87" i="3"/>
  <c r="G87" i="3" s="1"/>
  <c r="N86" i="3"/>
  <c r="G86" i="3" s="1"/>
  <c r="N85" i="3"/>
  <c r="G85" i="3" s="1"/>
  <c r="N78" i="3"/>
  <c r="G78" i="3" s="1"/>
  <c r="N74" i="3"/>
  <c r="G74" i="3" s="1"/>
  <c r="N73" i="3"/>
  <c r="G73" i="3" s="1"/>
  <c r="N71" i="3"/>
  <c r="N68" i="3"/>
  <c r="G68" i="3" s="1"/>
  <c r="N2" i="3"/>
  <c r="G2" i="3" s="1"/>
  <c r="N67" i="3"/>
  <c r="G67" i="3" s="1"/>
  <c r="N13" i="3"/>
  <c r="G13" i="3" s="1"/>
  <c r="N8" i="3"/>
  <c r="G8" i="3" s="1"/>
  <c r="N38" i="3"/>
  <c r="G38" i="3" s="1"/>
  <c r="N51" i="3"/>
  <c r="G51" i="3" s="1"/>
  <c r="N64" i="3"/>
  <c r="G64" i="3" s="1"/>
  <c r="N62" i="3"/>
  <c r="G62" i="3" s="1"/>
  <c r="N39" i="3"/>
  <c r="G39" i="3" s="1"/>
  <c r="N61" i="3"/>
  <c r="G61" i="3" s="1"/>
  <c r="N60" i="3"/>
  <c r="G60" i="3" s="1"/>
  <c r="F60" i="3" s="1"/>
  <c r="N59" i="3"/>
  <c r="G59" i="3" s="1"/>
  <c r="N57" i="3"/>
  <c r="G57" i="3" s="1"/>
  <c r="N32" i="3"/>
  <c r="G32" i="3" s="1"/>
  <c r="N54" i="3"/>
  <c r="G54" i="3" s="1"/>
  <c r="O58" i="3"/>
  <c r="O141" i="3"/>
  <c r="O47" i="3"/>
  <c r="O35" i="3"/>
  <c r="O33" i="3"/>
  <c r="O117" i="3"/>
  <c r="O89" i="3"/>
  <c r="O127" i="3"/>
  <c r="O28" i="3"/>
  <c r="O18" i="3"/>
  <c r="O75" i="3"/>
  <c r="O69" i="3"/>
  <c r="O80" i="3"/>
  <c r="O29" i="3"/>
  <c r="O55" i="3"/>
  <c r="O34" i="3"/>
  <c r="O20" i="3"/>
  <c r="O15" i="3"/>
  <c r="O134" i="3"/>
  <c r="O102" i="3"/>
  <c r="O77" i="3"/>
  <c r="O5" i="3"/>
  <c r="O36" i="3"/>
  <c r="O26" i="3"/>
  <c r="O24" i="3"/>
  <c r="O11" i="3"/>
  <c r="O88" i="3"/>
  <c r="O83" i="3"/>
  <c r="O42" i="3"/>
  <c r="O142" i="3"/>
  <c r="O101" i="3"/>
  <c r="O56" i="3"/>
  <c r="O16" i="3"/>
  <c r="O128" i="3"/>
  <c r="O116" i="3"/>
  <c r="O106" i="3"/>
  <c r="O43" i="3"/>
  <c r="O148" i="3"/>
  <c r="O139" i="3"/>
  <c r="O135" i="3"/>
  <c r="O132" i="3"/>
  <c r="O129" i="3"/>
  <c r="O126" i="3"/>
  <c r="O107" i="3"/>
  <c r="O104" i="3"/>
  <c r="O100" i="3"/>
  <c r="O95" i="3"/>
  <c r="O93" i="3"/>
  <c r="O72" i="3"/>
  <c r="O70" i="3"/>
  <c r="O46" i="3"/>
  <c r="O63" i="3"/>
  <c r="O14" i="3"/>
  <c r="O125" i="3"/>
  <c r="O124" i="3"/>
  <c r="O122" i="3"/>
  <c r="O90" i="3"/>
  <c r="O82" i="3"/>
  <c r="O65" i="3"/>
  <c r="O130" i="3"/>
  <c r="O123" i="3"/>
  <c r="O94" i="3"/>
  <c r="O6" i="3"/>
  <c r="O37" i="3"/>
  <c r="O17" i="3"/>
  <c r="O146" i="3"/>
  <c r="O145" i="3"/>
  <c r="O144" i="3"/>
  <c r="O143" i="3"/>
  <c r="O140" i="3"/>
  <c r="O138" i="3"/>
  <c r="O137" i="3"/>
  <c r="O136" i="3"/>
  <c r="O131" i="3"/>
  <c r="O23" i="3"/>
  <c r="O121" i="3"/>
  <c r="O120" i="3"/>
  <c r="O119" i="3"/>
  <c r="O45" i="3"/>
  <c r="O115" i="3"/>
  <c r="O114" i="3"/>
  <c r="O113" i="3"/>
  <c r="O41" i="3"/>
  <c r="O112" i="3"/>
  <c r="O111" i="3"/>
  <c r="O49" i="3"/>
  <c r="O110" i="3"/>
  <c r="O108" i="3"/>
  <c r="O105" i="3"/>
  <c r="O103" i="3"/>
  <c r="O99" i="3"/>
  <c r="O98" i="3"/>
  <c r="O97" i="3"/>
  <c r="O96" i="3"/>
  <c r="O30" i="3"/>
  <c r="O92" i="3"/>
  <c r="O91" i="3"/>
  <c r="O87" i="3"/>
  <c r="O86" i="3"/>
  <c r="O85" i="3"/>
  <c r="O78" i="3"/>
  <c r="O74" i="3"/>
  <c r="O73" i="3"/>
  <c r="O71" i="3"/>
  <c r="O68" i="3"/>
  <c r="O2" i="3"/>
  <c r="O67" i="3"/>
  <c r="O13" i="3"/>
  <c r="O8" i="3"/>
  <c r="O38" i="3"/>
  <c r="O51" i="3"/>
  <c r="O64" i="3"/>
  <c r="O62" i="3"/>
  <c r="O39" i="3"/>
  <c r="E39" i="3" s="1"/>
  <c r="O61" i="3"/>
  <c r="O60" i="3"/>
  <c r="O59" i="3"/>
  <c r="O57" i="3"/>
  <c r="O32" i="3"/>
  <c r="O54" i="3"/>
  <c r="L44" i="2"/>
  <c r="M44" i="2"/>
  <c r="G44" i="2" s="1"/>
  <c r="N44" i="2"/>
  <c r="L73" i="2"/>
  <c r="M73" i="2"/>
  <c r="G73" i="2" s="1"/>
  <c r="N73" i="2"/>
  <c r="L65" i="2"/>
  <c r="M65" i="2"/>
  <c r="G65" i="2" s="1"/>
  <c r="N65" i="2"/>
  <c r="L16" i="2"/>
  <c r="M16" i="2"/>
  <c r="G16" i="2" s="1"/>
  <c r="N16" i="2"/>
  <c r="L18" i="2"/>
  <c r="M18" i="2"/>
  <c r="G18" i="2" s="1"/>
  <c r="N18" i="2"/>
  <c r="L48" i="2"/>
  <c r="M48" i="2"/>
  <c r="G48" i="2" s="1"/>
  <c r="N48" i="2"/>
  <c r="L35" i="2"/>
  <c r="M35" i="2"/>
  <c r="G35" i="2" s="1"/>
  <c r="N35" i="2"/>
  <c r="L75" i="2"/>
  <c r="M75" i="2"/>
  <c r="G75" i="2" s="1"/>
  <c r="N75" i="2"/>
  <c r="L72" i="2"/>
  <c r="M72" i="2"/>
  <c r="G72" i="2" s="1"/>
  <c r="N72" i="2"/>
  <c r="L91" i="2"/>
  <c r="M91" i="2"/>
  <c r="G91" i="2" s="1"/>
  <c r="N91" i="2"/>
  <c r="L68" i="2"/>
  <c r="M68" i="2"/>
  <c r="G68" i="2" s="1"/>
  <c r="N68" i="2"/>
  <c r="L36" i="2"/>
  <c r="M36" i="2"/>
  <c r="G36" i="2" s="1"/>
  <c r="N36" i="2"/>
  <c r="L63" i="2"/>
  <c r="M63" i="2"/>
  <c r="G63" i="2" s="1"/>
  <c r="N63" i="2"/>
  <c r="L37" i="2"/>
  <c r="M37" i="2"/>
  <c r="G37" i="2" s="1"/>
  <c r="N37" i="2"/>
  <c r="L7" i="2"/>
  <c r="M7" i="2"/>
  <c r="G7" i="2" s="1"/>
  <c r="N7" i="2"/>
  <c r="L23" i="2"/>
  <c r="M23" i="2"/>
  <c r="G23" i="2" s="1"/>
  <c r="N23" i="2"/>
  <c r="L98" i="2"/>
  <c r="M98" i="2"/>
  <c r="G98" i="2" s="1"/>
  <c r="N98" i="2"/>
  <c r="L13" i="2"/>
  <c r="M13" i="2"/>
  <c r="G13" i="2" s="1"/>
  <c r="N13" i="2"/>
  <c r="L109" i="2"/>
  <c r="M109" i="2"/>
  <c r="N109" i="2"/>
  <c r="L102" i="2"/>
  <c r="M102" i="2"/>
  <c r="N102" i="2"/>
  <c r="L14" i="2"/>
  <c r="M14" i="2"/>
  <c r="G14" i="2" s="1"/>
  <c r="N14" i="2"/>
  <c r="L10" i="2"/>
  <c r="M10" i="2"/>
  <c r="G10" i="2" s="1"/>
  <c r="N10" i="2"/>
  <c r="L40" i="2"/>
  <c r="M40" i="2"/>
  <c r="N40" i="2"/>
  <c r="L111" i="2"/>
  <c r="M111" i="2"/>
  <c r="G111" i="2" s="1"/>
  <c r="N111" i="2"/>
  <c r="L20" i="2"/>
  <c r="M20" i="2"/>
  <c r="G20" i="2" s="1"/>
  <c r="N20" i="2"/>
  <c r="L3" i="2"/>
  <c r="M3" i="2"/>
  <c r="G3" i="2" s="1"/>
  <c r="N3" i="2"/>
  <c r="L103" i="2"/>
  <c r="M103" i="2"/>
  <c r="G103" i="2" s="1"/>
  <c r="N103" i="2"/>
  <c r="L32" i="2"/>
  <c r="M32" i="2"/>
  <c r="G32" i="2" s="1"/>
  <c r="N32" i="2"/>
  <c r="L39" i="2"/>
  <c r="M39" i="2"/>
  <c r="G39" i="2" s="1"/>
  <c r="N39" i="2"/>
  <c r="L82" i="2"/>
  <c r="M82" i="2"/>
  <c r="G82" i="2" s="1"/>
  <c r="N82" i="2"/>
  <c r="L71" i="2"/>
  <c r="M71" i="2"/>
  <c r="G71" i="2" s="1"/>
  <c r="N71" i="2"/>
  <c r="L61" i="2"/>
  <c r="M61" i="2"/>
  <c r="G61" i="2" s="1"/>
  <c r="N61" i="2"/>
  <c r="L54" i="2"/>
  <c r="M54" i="2"/>
  <c r="G54" i="2" s="1"/>
  <c r="N54" i="2"/>
  <c r="L51" i="2"/>
  <c r="M51" i="2"/>
  <c r="G51" i="2" s="1"/>
  <c r="N51" i="2"/>
  <c r="L12" i="2"/>
  <c r="M12" i="2"/>
  <c r="G12" i="2" s="1"/>
  <c r="N12" i="2"/>
  <c r="L58" i="2"/>
  <c r="M58" i="2"/>
  <c r="G58" i="2" s="1"/>
  <c r="N58" i="2"/>
  <c r="L26" i="2"/>
  <c r="M26" i="2"/>
  <c r="N26" i="2"/>
  <c r="L42" i="2"/>
  <c r="M42" i="2"/>
  <c r="G42" i="2" s="1"/>
  <c r="N42" i="2"/>
  <c r="L110" i="2"/>
  <c r="M110" i="2"/>
  <c r="G110" i="2" s="1"/>
  <c r="N110" i="2"/>
  <c r="L108" i="2"/>
  <c r="M108" i="2"/>
  <c r="G108" i="2" s="1"/>
  <c r="N108" i="2"/>
  <c r="L107" i="2"/>
  <c r="M107" i="2"/>
  <c r="G107" i="2" s="1"/>
  <c r="N107" i="2"/>
  <c r="L106" i="2"/>
  <c r="M106" i="2"/>
  <c r="G106" i="2" s="1"/>
  <c r="N106" i="2"/>
  <c r="L105" i="2"/>
  <c r="M105" i="2"/>
  <c r="N105" i="2"/>
  <c r="L104" i="2"/>
  <c r="M104" i="2"/>
  <c r="G104" i="2" s="1"/>
  <c r="N104" i="2"/>
  <c r="L101" i="2"/>
  <c r="M101" i="2"/>
  <c r="G101" i="2" s="1"/>
  <c r="N101" i="2"/>
  <c r="L100" i="2"/>
  <c r="M100" i="2"/>
  <c r="N100" i="2"/>
  <c r="L99" i="2"/>
  <c r="M99" i="2"/>
  <c r="G99" i="2" s="1"/>
  <c r="N99" i="2"/>
  <c r="L97" i="2"/>
  <c r="M97" i="2"/>
  <c r="G97" i="2" s="1"/>
  <c r="N97" i="2"/>
  <c r="L96" i="2"/>
  <c r="M96" i="2"/>
  <c r="G96" i="2" s="1"/>
  <c r="N96" i="2"/>
  <c r="L94" i="2"/>
  <c r="M94" i="2"/>
  <c r="G94" i="2" s="1"/>
  <c r="N94" i="2"/>
  <c r="L95" i="2"/>
  <c r="M95" i="2"/>
  <c r="G95" i="2" s="1"/>
  <c r="N95" i="2"/>
  <c r="L93" i="2"/>
  <c r="M93" i="2"/>
  <c r="G93" i="2" s="1"/>
  <c r="N93" i="2"/>
  <c r="L43" i="2"/>
  <c r="M43" i="2"/>
  <c r="G43" i="2" s="1"/>
  <c r="N43" i="2"/>
  <c r="L22" i="2"/>
  <c r="M22" i="2"/>
  <c r="G22" i="2" s="1"/>
  <c r="N22" i="2"/>
  <c r="L90" i="2"/>
  <c r="M90" i="2"/>
  <c r="G90" i="2" s="1"/>
  <c r="N90" i="2"/>
  <c r="L89" i="2"/>
  <c r="M89" i="2"/>
  <c r="G89" i="2" s="1"/>
  <c r="N89" i="2"/>
  <c r="L38" i="2"/>
  <c r="M38" i="2"/>
  <c r="G38" i="2" s="1"/>
  <c r="N38" i="2"/>
  <c r="L88" i="2"/>
  <c r="M88" i="2"/>
  <c r="G88" i="2" s="1"/>
  <c r="N88" i="2"/>
  <c r="L87" i="2"/>
  <c r="M87" i="2"/>
  <c r="G87" i="2" s="1"/>
  <c r="N87" i="2"/>
  <c r="L86" i="2"/>
  <c r="M86" i="2"/>
  <c r="G86" i="2" s="1"/>
  <c r="N86" i="2"/>
  <c r="L6" i="2"/>
  <c r="M6" i="2"/>
  <c r="G6" i="2" s="1"/>
  <c r="N6" i="2"/>
  <c r="L85" i="2"/>
  <c r="M85" i="2"/>
  <c r="G85" i="2" s="1"/>
  <c r="N85" i="2"/>
  <c r="L84" i="2"/>
  <c r="M84" i="2"/>
  <c r="G84" i="2" s="1"/>
  <c r="N84" i="2"/>
  <c r="L83" i="2"/>
  <c r="M83" i="2"/>
  <c r="G83" i="2" s="1"/>
  <c r="N83" i="2"/>
  <c r="L81" i="2"/>
  <c r="M81" i="2"/>
  <c r="N81" i="2"/>
  <c r="L80" i="2"/>
  <c r="M80" i="2"/>
  <c r="G80" i="2" s="1"/>
  <c r="N80" i="2"/>
  <c r="L79" i="2"/>
  <c r="M79" i="2"/>
  <c r="G79" i="2" s="1"/>
  <c r="N79" i="2"/>
  <c r="L78" i="2"/>
  <c r="M78" i="2"/>
  <c r="G78" i="2" s="1"/>
  <c r="N78" i="2"/>
  <c r="L77" i="2"/>
  <c r="M77" i="2"/>
  <c r="G77" i="2" s="1"/>
  <c r="N77" i="2"/>
  <c r="L76" i="2"/>
  <c r="M76" i="2"/>
  <c r="G76" i="2" s="1"/>
  <c r="N76" i="2"/>
  <c r="L74" i="2"/>
  <c r="M74" i="2"/>
  <c r="G74" i="2" s="1"/>
  <c r="N74" i="2"/>
  <c r="L70" i="2"/>
  <c r="M70" i="2"/>
  <c r="G70" i="2" s="1"/>
  <c r="N70" i="2"/>
  <c r="L69" i="2"/>
  <c r="M69" i="2"/>
  <c r="G69" i="2" s="1"/>
  <c r="N69" i="2"/>
  <c r="L67" i="2"/>
  <c r="M67" i="2"/>
  <c r="G67" i="2" s="1"/>
  <c r="N67" i="2"/>
  <c r="L66" i="2"/>
  <c r="M66" i="2"/>
  <c r="N66" i="2"/>
  <c r="L64" i="2"/>
  <c r="M64" i="2"/>
  <c r="G64" i="2" s="1"/>
  <c r="N64" i="2"/>
  <c r="L62" i="2"/>
  <c r="M62" i="2"/>
  <c r="G62" i="2" s="1"/>
  <c r="N62" i="2"/>
  <c r="L60" i="2"/>
  <c r="M60" i="2"/>
  <c r="G60" i="2" s="1"/>
  <c r="N60" i="2"/>
  <c r="L59" i="2"/>
  <c r="M59" i="2"/>
  <c r="G59" i="2" s="1"/>
  <c r="N59" i="2"/>
  <c r="L57" i="2"/>
  <c r="M57" i="2"/>
  <c r="G57" i="2" s="1"/>
  <c r="N57" i="2"/>
  <c r="L34" i="2"/>
  <c r="M34" i="2"/>
  <c r="G34" i="2" s="1"/>
  <c r="N34" i="2"/>
  <c r="L56" i="2"/>
  <c r="M56" i="2"/>
  <c r="G56" i="2" s="1"/>
  <c r="N56" i="2"/>
  <c r="L55" i="2"/>
  <c r="M55" i="2"/>
  <c r="N55" i="2"/>
  <c r="L53" i="2"/>
  <c r="M53" i="2"/>
  <c r="G53" i="2" s="1"/>
  <c r="N53" i="2"/>
  <c r="L41" i="2"/>
  <c r="M41" i="2"/>
  <c r="G41" i="2" s="1"/>
  <c r="N41" i="2"/>
  <c r="L52" i="2"/>
  <c r="M52" i="2"/>
  <c r="G52" i="2" s="1"/>
  <c r="N52" i="2"/>
  <c r="L50" i="2"/>
  <c r="M50" i="2"/>
  <c r="G50" i="2" s="1"/>
  <c r="N50" i="2"/>
  <c r="L49" i="2"/>
  <c r="M49" i="2"/>
  <c r="G49" i="2" s="1"/>
  <c r="N49" i="2"/>
  <c r="L31" i="2"/>
  <c r="M31" i="2"/>
  <c r="N31" i="2"/>
  <c r="L47" i="2"/>
  <c r="M47" i="2"/>
  <c r="G47" i="2" s="1"/>
  <c r="N47" i="2"/>
  <c r="L17" i="2"/>
  <c r="M17" i="2"/>
  <c r="G17" i="2" s="1"/>
  <c r="N17" i="2"/>
  <c r="L46" i="2"/>
  <c r="M46" i="2"/>
  <c r="G46" i="2" s="1"/>
  <c r="N46" i="2"/>
  <c r="L30" i="2"/>
  <c r="M30" i="2"/>
  <c r="G30" i="2" s="1"/>
  <c r="N30" i="2"/>
  <c r="L45" i="2"/>
  <c r="M45" i="2"/>
  <c r="G45" i="2" s="1"/>
  <c r="N45" i="2"/>
  <c r="L92" i="2"/>
  <c r="M92" i="2"/>
  <c r="G92" i="2" s="1"/>
  <c r="G33" i="4"/>
  <c r="H33" i="4"/>
  <c r="G8" i="4"/>
  <c r="H8" i="4"/>
  <c r="G3" i="4"/>
  <c r="H3" i="4"/>
  <c r="G60" i="4"/>
  <c r="H60" i="4"/>
  <c r="G14" i="4"/>
  <c r="H14" i="4"/>
  <c r="G50" i="4"/>
  <c r="H50" i="4"/>
  <c r="G63" i="4"/>
  <c r="H63" i="4"/>
  <c r="G35" i="4"/>
  <c r="H35" i="4"/>
  <c r="G25" i="4"/>
  <c r="H25" i="4"/>
  <c r="G4" i="4"/>
  <c r="H4" i="4"/>
  <c r="G45" i="4"/>
  <c r="H45" i="4"/>
  <c r="G17" i="4"/>
  <c r="H17" i="4"/>
  <c r="G5" i="4"/>
  <c r="H5" i="4"/>
  <c r="G43" i="4"/>
  <c r="H43" i="4"/>
  <c r="G18" i="4"/>
  <c r="H18" i="4"/>
  <c r="G13" i="4"/>
  <c r="H13" i="4"/>
  <c r="G32" i="4"/>
  <c r="H32" i="4"/>
  <c r="G47" i="4"/>
  <c r="H47" i="4"/>
  <c r="G22" i="4"/>
  <c r="H22" i="4"/>
  <c r="G61" i="4"/>
  <c r="H61" i="4"/>
  <c r="G2" i="4"/>
  <c r="H2" i="4"/>
  <c r="G62" i="4"/>
  <c r="H62" i="4"/>
  <c r="G11" i="4"/>
  <c r="H11" i="4"/>
  <c r="G24" i="4"/>
  <c r="H24" i="4"/>
  <c r="G59" i="4"/>
  <c r="H59" i="4"/>
  <c r="G58" i="4"/>
  <c r="H58" i="4"/>
  <c r="G57" i="4"/>
  <c r="H57" i="4"/>
  <c r="G56" i="4"/>
  <c r="H56" i="4"/>
  <c r="G12" i="4"/>
  <c r="H12" i="4"/>
  <c r="G55" i="4"/>
  <c r="H55" i="4"/>
  <c r="G54" i="4"/>
  <c r="H54" i="4"/>
  <c r="G53" i="4"/>
  <c r="H53" i="4"/>
  <c r="G52" i="4"/>
  <c r="H52" i="4"/>
  <c r="G51" i="4"/>
  <c r="H51" i="4"/>
  <c r="G49" i="4"/>
  <c r="H49" i="4"/>
  <c r="G48" i="4"/>
  <c r="H48" i="4"/>
  <c r="G46" i="4"/>
  <c r="H46" i="4"/>
  <c r="G44" i="4"/>
  <c r="H44" i="4"/>
  <c r="G21" i="4"/>
  <c r="H21" i="4"/>
  <c r="G42" i="4"/>
  <c r="H42" i="4"/>
  <c r="G41" i="4"/>
  <c r="H41" i="4"/>
  <c r="G40" i="4"/>
  <c r="H40" i="4"/>
  <c r="G39" i="4"/>
  <c r="H39" i="4"/>
  <c r="G38" i="4"/>
  <c r="H38" i="4"/>
  <c r="G19" i="4"/>
  <c r="H19" i="4"/>
  <c r="G37" i="4"/>
  <c r="H37" i="4"/>
  <c r="G36" i="4"/>
  <c r="H36" i="4"/>
  <c r="G34" i="4"/>
  <c r="H34" i="4"/>
  <c r="G10" i="4"/>
  <c r="H10" i="4"/>
  <c r="G16" i="4"/>
  <c r="H16" i="4"/>
  <c r="G31" i="4"/>
  <c r="H31" i="4"/>
  <c r="G30" i="4"/>
  <c r="H30" i="4"/>
  <c r="G29" i="4"/>
  <c r="H29" i="4"/>
  <c r="G28" i="4"/>
  <c r="H28" i="4"/>
  <c r="G27" i="4"/>
  <c r="H27" i="4"/>
  <c r="G23" i="4"/>
  <c r="H23" i="4"/>
  <c r="G7" i="4"/>
  <c r="H7" i="4"/>
  <c r="G9" i="4"/>
  <c r="H9" i="4"/>
  <c r="G26" i="4"/>
  <c r="H26" i="4"/>
  <c r="H6" i="4"/>
  <c r="G6" i="4"/>
  <c r="H13" i="1"/>
  <c r="F9" i="1"/>
  <c r="F25" i="1"/>
  <c r="F10" i="1"/>
  <c r="F34" i="1"/>
  <c r="F24" i="1"/>
  <c r="F4" i="1"/>
  <c r="F2" i="1"/>
  <c r="F27" i="1"/>
  <c r="F99" i="1"/>
  <c r="F18" i="1"/>
  <c r="F36" i="1"/>
  <c r="F33" i="1"/>
  <c r="F91" i="1"/>
  <c r="F16" i="1"/>
  <c r="F20" i="1"/>
  <c r="F75" i="1"/>
  <c r="F26" i="1"/>
  <c r="F7" i="1"/>
  <c r="F35" i="1"/>
  <c r="F12" i="1"/>
  <c r="F93" i="1"/>
  <c r="F64" i="1"/>
  <c r="F41" i="1"/>
  <c r="F51" i="1"/>
  <c r="F37" i="1"/>
  <c r="F17" i="1"/>
  <c r="F6" i="1"/>
  <c r="F38" i="1"/>
  <c r="F22" i="1"/>
  <c r="F11" i="1"/>
  <c r="F32" i="1"/>
  <c r="F15" i="1"/>
  <c r="F39" i="1"/>
  <c r="F83" i="1"/>
  <c r="F101" i="1"/>
  <c r="F31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6" i="1"/>
  <c r="F87" i="1"/>
  <c r="F77" i="1"/>
  <c r="F78" i="1"/>
  <c r="F79" i="1"/>
  <c r="F80" i="1"/>
  <c r="F29" i="1"/>
  <c r="F81" i="1"/>
  <c r="F82" i="1"/>
  <c r="F84" i="1"/>
  <c r="F85" i="1"/>
  <c r="F30" i="1"/>
  <c r="F88" i="1"/>
  <c r="F89" i="1"/>
  <c r="F90" i="1"/>
  <c r="F92" i="1"/>
  <c r="F94" i="1"/>
  <c r="F95" i="1"/>
  <c r="F96" i="1"/>
  <c r="F40" i="1"/>
  <c r="F8" i="1"/>
  <c r="F97" i="1"/>
  <c r="F98" i="1"/>
  <c r="F100" i="1"/>
  <c r="F14" i="1"/>
  <c r="F86" i="1"/>
  <c r="F21" i="1"/>
  <c r="F102" i="1"/>
  <c r="F103" i="1"/>
  <c r="F28" i="1"/>
  <c r="F42" i="1"/>
  <c r="F23" i="1"/>
  <c r="F104" i="1"/>
  <c r="F13" i="1"/>
  <c r="G13" i="1"/>
  <c r="G9" i="1"/>
  <c r="G25" i="1"/>
  <c r="G10" i="1"/>
  <c r="G34" i="1"/>
  <c r="G24" i="1"/>
  <c r="G4" i="1"/>
  <c r="G2" i="1"/>
  <c r="G27" i="1"/>
  <c r="G99" i="1"/>
  <c r="G18" i="1"/>
  <c r="G36" i="1"/>
  <c r="G33" i="1"/>
  <c r="G91" i="1"/>
  <c r="G16" i="1"/>
  <c r="G20" i="1"/>
  <c r="G75" i="1"/>
  <c r="G26" i="1"/>
  <c r="G7" i="1"/>
  <c r="G35" i="1"/>
  <c r="G12" i="1"/>
  <c r="G93" i="1"/>
  <c r="G64" i="1"/>
  <c r="G41" i="1"/>
  <c r="G51" i="1"/>
  <c r="G37" i="1"/>
  <c r="G17" i="1"/>
  <c r="G6" i="1"/>
  <c r="G38" i="1"/>
  <c r="G22" i="1"/>
  <c r="G11" i="1"/>
  <c r="G32" i="1"/>
  <c r="G15" i="1"/>
  <c r="G39" i="1"/>
  <c r="G83" i="1"/>
  <c r="G101" i="1"/>
  <c r="G31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6" i="1"/>
  <c r="G87" i="1"/>
  <c r="G77" i="1"/>
  <c r="G78" i="1"/>
  <c r="G79" i="1"/>
  <c r="G80" i="1"/>
  <c r="G29" i="1"/>
  <c r="G81" i="1"/>
  <c r="G82" i="1"/>
  <c r="G84" i="1"/>
  <c r="G85" i="1"/>
  <c r="G30" i="1"/>
  <c r="G88" i="1"/>
  <c r="G89" i="1"/>
  <c r="G90" i="1"/>
  <c r="G92" i="1"/>
  <c r="G94" i="1"/>
  <c r="G95" i="1"/>
  <c r="G96" i="1"/>
  <c r="G40" i="1"/>
  <c r="G8" i="1"/>
  <c r="G97" i="1"/>
  <c r="G98" i="1"/>
  <c r="G100" i="1"/>
  <c r="G14" i="1"/>
  <c r="G86" i="1"/>
  <c r="G21" i="1"/>
  <c r="G102" i="1"/>
  <c r="G103" i="1"/>
  <c r="G28" i="1"/>
  <c r="G42" i="1"/>
  <c r="G23" i="1"/>
  <c r="G104" i="1"/>
  <c r="H34" i="1"/>
  <c r="H6" i="1"/>
  <c r="H91" i="1"/>
  <c r="H39" i="1"/>
  <c r="H31" i="1"/>
  <c r="H23" i="1"/>
  <c r="N92" i="2"/>
  <c r="I6" i="4"/>
  <c r="H102" i="1"/>
  <c r="I32" i="4"/>
  <c r="H101" i="1"/>
  <c r="H99" i="1"/>
  <c r="H14" i="1"/>
  <c r="H96" i="1"/>
  <c r="I18" i="4"/>
  <c r="H7" i="1"/>
  <c r="H25" i="1"/>
  <c r="H77" i="1"/>
  <c r="H27" i="1"/>
  <c r="H36" i="1"/>
  <c r="H93" i="1"/>
  <c r="H104" i="1"/>
  <c r="H26" i="1"/>
  <c r="I22" i="4"/>
  <c r="I54" i="4"/>
  <c r="H8" i="1"/>
  <c r="H10" i="1"/>
  <c r="I27" i="4"/>
  <c r="I3" i="4"/>
  <c r="I29" i="4"/>
  <c r="I35" i="4"/>
  <c r="I13" i="4"/>
  <c r="I61" i="4"/>
  <c r="I46" i="4"/>
  <c r="I33" i="4"/>
  <c r="I11" i="4"/>
  <c r="I8" i="4"/>
  <c r="I43" i="4"/>
  <c r="I7" i="4"/>
  <c r="I17" i="4"/>
  <c r="I60" i="4"/>
  <c r="I2" i="4"/>
  <c r="I23" i="4"/>
  <c r="I58" i="4"/>
  <c r="I24" i="4"/>
  <c r="I62" i="4"/>
  <c r="I49" i="4"/>
  <c r="I25" i="4"/>
  <c r="I53" i="4"/>
  <c r="I31" i="4"/>
  <c r="I26" i="4"/>
  <c r="I57" i="4"/>
  <c r="I44" i="4"/>
  <c r="I16" i="4"/>
  <c r="I4" i="4"/>
  <c r="I59" i="4"/>
  <c r="I52" i="4"/>
  <c r="I10" i="4"/>
  <c r="I48" i="4"/>
  <c r="I37" i="4"/>
  <c r="I40" i="4"/>
  <c r="I12" i="4"/>
  <c r="I30" i="4"/>
  <c r="I51" i="4"/>
  <c r="I14" i="4"/>
  <c r="I47" i="4"/>
  <c r="I56" i="4"/>
  <c r="I55" i="4"/>
  <c r="I36" i="4"/>
  <c r="I39" i="4"/>
  <c r="I45" i="4"/>
  <c r="I21" i="4"/>
  <c r="I63" i="4"/>
  <c r="I41" i="4"/>
  <c r="I9" i="4"/>
  <c r="I34" i="4"/>
  <c r="I42" i="4"/>
  <c r="I38" i="4"/>
  <c r="I5" i="4"/>
  <c r="I50" i="4"/>
  <c r="I19" i="4"/>
  <c r="I28" i="4"/>
  <c r="H18" i="1"/>
  <c r="H56" i="1"/>
  <c r="H30" i="1"/>
  <c r="H2" i="1"/>
  <c r="H29" i="1"/>
  <c r="H5" i="1"/>
  <c r="H35" i="1"/>
  <c r="H16" i="1"/>
  <c r="H48" i="1"/>
  <c r="H4" i="1"/>
  <c r="H45" i="1"/>
  <c r="H83" i="1"/>
  <c r="H59" i="1"/>
  <c r="H20" i="1"/>
  <c r="H51" i="1"/>
  <c r="H88" i="1"/>
  <c r="H24" i="1"/>
  <c r="H15" i="1"/>
  <c r="H9" i="1"/>
  <c r="H100" i="1"/>
  <c r="H64" i="1"/>
  <c r="H22" i="1"/>
  <c r="H65" i="1"/>
  <c r="H55" i="1"/>
  <c r="H70" i="1"/>
  <c r="H81" i="1"/>
  <c r="H80" i="1"/>
  <c r="H3" i="1"/>
  <c r="E3" i="1" s="1"/>
  <c r="H97" i="1"/>
  <c r="H87" i="1"/>
  <c r="H32" i="1"/>
  <c r="H68" i="1"/>
  <c r="H86" i="1"/>
  <c r="H50" i="1"/>
  <c r="H74" i="1"/>
  <c r="H37" i="1"/>
  <c r="H58" i="1"/>
  <c r="H79" i="1"/>
  <c r="H54" i="1"/>
  <c r="H33" i="1"/>
  <c r="H49" i="1"/>
  <c r="H28" i="1"/>
  <c r="H40" i="1"/>
  <c r="H71" i="1"/>
  <c r="H84" i="1"/>
  <c r="H17" i="1"/>
  <c r="H103" i="1"/>
  <c r="H53" i="1"/>
  <c r="H52" i="1"/>
  <c r="H75" i="1"/>
  <c r="H21" i="1"/>
  <c r="H12" i="1"/>
  <c r="H95" i="1"/>
  <c r="H61" i="1"/>
  <c r="H89" i="1"/>
  <c r="H38" i="1"/>
  <c r="H69" i="1"/>
  <c r="H85" i="1"/>
  <c r="H47" i="1"/>
  <c r="H46" i="1"/>
  <c r="H41" i="1"/>
  <c r="H78" i="1"/>
  <c r="H62" i="1"/>
  <c r="H73" i="1"/>
  <c r="H60" i="1"/>
  <c r="H90" i="1"/>
  <c r="H11" i="1"/>
  <c r="H98" i="1"/>
  <c r="H82" i="1"/>
  <c r="H92" i="1"/>
  <c r="H72" i="1"/>
  <c r="H42" i="1"/>
  <c r="H57" i="1"/>
  <c r="H66" i="1"/>
  <c r="H76" i="1"/>
  <c r="H67" i="1"/>
  <c r="H63" i="1"/>
  <c r="H44" i="1"/>
  <c r="H94" i="1"/>
  <c r="F11" i="5" l="1"/>
  <c r="F87" i="5"/>
  <c r="F103" i="3"/>
  <c r="E63" i="1"/>
  <c r="F76" i="5"/>
  <c r="F47" i="5"/>
  <c r="F39" i="5"/>
  <c r="E16" i="5"/>
  <c r="F6" i="5"/>
  <c r="E75" i="1"/>
  <c r="F85" i="5"/>
  <c r="E15" i="5"/>
  <c r="F14" i="5"/>
  <c r="F31" i="5"/>
  <c r="F21" i="5"/>
  <c r="E65" i="2"/>
  <c r="F52" i="4"/>
  <c r="E35" i="1"/>
  <c r="E76" i="1"/>
  <c r="F32" i="4"/>
  <c r="F16" i="4"/>
  <c r="F20" i="2"/>
  <c r="F98" i="2"/>
  <c r="F96" i="2"/>
  <c r="F107" i="2"/>
  <c r="F54" i="2"/>
  <c r="F72" i="2"/>
  <c r="F44" i="2"/>
  <c r="F22" i="2"/>
  <c r="F104" i="2"/>
  <c r="E107" i="2"/>
  <c r="E72" i="2"/>
  <c r="F89" i="5"/>
  <c r="F63" i="5"/>
  <c r="F53" i="5"/>
  <c r="F16" i="5"/>
  <c r="F50" i="5"/>
  <c r="G15" i="5"/>
  <c r="F15" i="5" s="1"/>
  <c r="F34" i="5"/>
  <c r="F79" i="5"/>
  <c r="E55" i="5"/>
  <c r="F46" i="2"/>
  <c r="F64" i="2"/>
  <c r="F78" i="2"/>
  <c r="F86" i="2"/>
  <c r="F57" i="4"/>
  <c r="F58" i="4"/>
  <c r="F19" i="4"/>
  <c r="F23" i="4"/>
  <c r="F24" i="4"/>
  <c r="F45" i="4"/>
  <c r="F40" i="4"/>
  <c r="F51" i="4"/>
  <c r="F41" i="4"/>
  <c r="F61" i="4"/>
  <c r="F13" i="4"/>
  <c r="F60" i="4"/>
  <c r="F9" i="4"/>
  <c r="F4" i="4"/>
  <c r="F30" i="4"/>
  <c r="F56" i="4"/>
  <c r="F17" i="4"/>
  <c r="F12" i="4"/>
  <c r="F46" i="4"/>
  <c r="F59" i="4"/>
  <c r="F53" i="4"/>
  <c r="F27" i="4"/>
  <c r="F31" i="4"/>
  <c r="F33" i="4"/>
  <c r="F2" i="4"/>
  <c r="F29" i="4"/>
  <c r="E97" i="1"/>
  <c r="E67" i="1"/>
  <c r="E50" i="1"/>
  <c r="E81" i="1"/>
  <c r="E15" i="1"/>
  <c r="E36" i="1"/>
  <c r="E101" i="1"/>
  <c r="E6" i="1"/>
  <c r="E5" i="1"/>
  <c r="E100" i="1"/>
  <c r="E66" i="1"/>
  <c r="E58" i="1"/>
  <c r="E49" i="1"/>
  <c r="E10" i="1"/>
  <c r="E44" i="1"/>
  <c r="E28" i="1"/>
  <c r="E89" i="1"/>
  <c r="E56" i="1"/>
  <c r="E23" i="1"/>
  <c r="E40" i="1"/>
  <c r="E16" i="1"/>
  <c r="E86" i="1"/>
  <c r="E95" i="1"/>
  <c r="E84" i="1"/>
  <c r="E68" i="1"/>
  <c r="E59" i="1"/>
  <c r="E52" i="1"/>
  <c r="E31" i="1"/>
  <c r="E24" i="1"/>
  <c r="E92" i="1"/>
  <c r="E94" i="1"/>
  <c r="E82" i="1"/>
  <c r="E17" i="1"/>
  <c r="E83" i="1"/>
  <c r="E7" i="1"/>
  <c r="E74" i="1"/>
  <c r="E72" i="1"/>
  <c r="E51" i="1"/>
  <c r="E13" i="5"/>
  <c r="F90" i="5"/>
  <c r="F80" i="5"/>
  <c r="F72" i="5"/>
  <c r="F64" i="5"/>
  <c r="F35" i="5"/>
  <c r="F17" i="5"/>
  <c r="F52" i="5"/>
  <c r="F73" i="5"/>
  <c r="F66" i="5"/>
  <c r="F59" i="5"/>
  <c r="E53" i="5"/>
  <c r="F45" i="5"/>
  <c r="F29" i="5"/>
  <c r="F19" i="5"/>
  <c r="F56" i="5"/>
  <c r="F54" i="5"/>
  <c r="E22" i="5"/>
  <c r="E57" i="5"/>
  <c r="F49" i="5"/>
  <c r="F84" i="5"/>
  <c r="E72" i="5"/>
  <c r="F46" i="5"/>
  <c r="E43" i="5"/>
  <c r="F38" i="5"/>
  <c r="F30" i="5"/>
  <c r="F20" i="5"/>
  <c r="E17" i="5"/>
  <c r="E92" i="5"/>
  <c r="F23" i="5"/>
  <c r="F13" i="5"/>
  <c r="E65" i="5"/>
  <c r="E58" i="5"/>
  <c r="E18" i="5"/>
  <c r="E12" i="5"/>
  <c r="E26" i="5"/>
  <c r="G26" i="5"/>
  <c r="F26" i="5" s="1"/>
  <c r="F65" i="5"/>
  <c r="F36" i="5"/>
  <c r="F44" i="5"/>
  <c r="F91" i="5"/>
  <c r="E76" i="5"/>
  <c r="E74" i="5"/>
  <c r="E14" i="5"/>
  <c r="E59" i="5"/>
  <c r="E42" i="5"/>
  <c r="E10" i="5"/>
  <c r="E34" i="5"/>
  <c r="E31" i="5"/>
  <c r="E25" i="5"/>
  <c r="E21" i="5"/>
  <c r="E11" i="5"/>
  <c r="E54" i="5"/>
  <c r="F12" i="5"/>
  <c r="E86" i="5"/>
  <c r="E62" i="5"/>
  <c r="E19" i="5"/>
  <c r="F82" i="5"/>
  <c r="F58" i="5"/>
  <c r="F28" i="5"/>
  <c r="E77" i="5"/>
  <c r="F18" i="5"/>
  <c r="F103" i="2"/>
  <c r="F45" i="2"/>
  <c r="F65" i="2"/>
  <c r="F38" i="2"/>
  <c r="F91" i="2"/>
  <c r="E31" i="2"/>
  <c r="E34" i="2"/>
  <c r="E69" i="2"/>
  <c r="E81" i="2"/>
  <c r="E20" i="2"/>
  <c r="E98" i="2"/>
  <c r="E44" i="2"/>
  <c r="E45" i="2"/>
  <c r="E57" i="2"/>
  <c r="F39" i="2"/>
  <c r="F116" i="3"/>
  <c r="E140" i="3"/>
  <c r="E41" i="3"/>
  <c r="E126" i="3"/>
  <c r="E70" i="3"/>
  <c r="E18" i="3"/>
  <c r="E88" i="3"/>
  <c r="E105" i="3"/>
  <c r="E20" i="3"/>
  <c r="E144" i="3"/>
  <c r="E104" i="3"/>
  <c r="E85" i="3"/>
  <c r="E6" i="2"/>
  <c r="F92" i="2"/>
  <c r="E47" i="2"/>
  <c r="E53" i="2"/>
  <c r="E67" i="2"/>
  <c r="E80" i="2"/>
  <c r="E88" i="2"/>
  <c r="E93" i="2"/>
  <c r="E94" i="2"/>
  <c r="E51" i="2"/>
  <c r="E32" i="2"/>
  <c r="E73" i="2"/>
  <c r="F111" i="2"/>
  <c r="F108" i="2"/>
  <c r="F79" i="2"/>
  <c r="F95" i="2"/>
  <c r="F12" i="2"/>
  <c r="F68" i="2"/>
  <c r="F57" i="2"/>
  <c r="E38" i="1"/>
  <c r="E33" i="1"/>
  <c r="E64" i="1"/>
  <c r="E87" i="1"/>
  <c r="E2" i="1"/>
  <c r="E80" i="1"/>
  <c r="E14" i="1"/>
  <c r="E34" i="1"/>
  <c r="E47" i="1"/>
  <c r="E42" i="1"/>
  <c r="E98" i="1"/>
  <c r="E57" i="1"/>
  <c r="E39" i="1"/>
  <c r="E37" i="1"/>
  <c r="E26" i="1"/>
  <c r="E18" i="1"/>
  <c r="E25" i="1"/>
  <c r="E102" i="1"/>
  <c r="E99" i="1"/>
  <c r="E73" i="1"/>
  <c r="E77" i="1"/>
  <c r="E69" i="1"/>
  <c r="E60" i="1"/>
  <c r="E53" i="1"/>
  <c r="E22" i="1"/>
  <c r="E93" i="1"/>
  <c r="E91" i="1"/>
  <c r="E4" i="1"/>
  <c r="E71" i="1"/>
  <c r="E41" i="1"/>
  <c r="E13" i="1"/>
  <c r="E78" i="1"/>
  <c r="E70" i="1"/>
  <c r="E61" i="1"/>
  <c r="E54" i="1"/>
  <c r="E11" i="1"/>
  <c r="F106" i="2"/>
  <c r="F70" i="2"/>
  <c r="F51" i="2"/>
  <c r="F3" i="2"/>
  <c r="F94" i="2"/>
  <c r="F80" i="2"/>
  <c r="F67" i="2"/>
  <c r="F73" i="2"/>
  <c r="F47" i="2"/>
  <c r="F17" i="2"/>
  <c r="E52" i="2"/>
  <c r="E60" i="2"/>
  <c r="E66" i="2"/>
  <c r="E85" i="2"/>
  <c r="E22" i="2"/>
  <c r="E100" i="2"/>
  <c r="E105" i="2"/>
  <c r="E109" i="2"/>
  <c r="E37" i="2"/>
  <c r="F13" i="2"/>
  <c r="F88" i="2"/>
  <c r="E79" i="2"/>
  <c r="F83" i="2"/>
  <c r="E87" i="2"/>
  <c r="F89" i="2"/>
  <c r="F56" i="2"/>
  <c r="F62" i="2"/>
  <c r="E70" i="2"/>
  <c r="E89" i="2"/>
  <c r="E97" i="2"/>
  <c r="F101" i="2"/>
  <c r="E106" i="2"/>
  <c r="E108" i="2"/>
  <c r="E39" i="2"/>
  <c r="E14" i="2"/>
  <c r="E13" i="2"/>
  <c r="G25" i="5"/>
  <c r="F25" i="5" s="1"/>
  <c r="G42" i="5"/>
  <c r="F42" i="5" s="1"/>
  <c r="E87" i="5"/>
  <c r="F57" i="5"/>
  <c r="F32" i="5"/>
  <c r="F70" i="5"/>
  <c r="F62" i="5"/>
  <c r="F77" i="5"/>
  <c r="E60" i="5"/>
  <c r="E46" i="5"/>
  <c r="E38" i="5"/>
  <c r="E30" i="5"/>
  <c r="E27" i="5"/>
  <c r="E49" i="5"/>
  <c r="E78" i="5"/>
  <c r="E70" i="5"/>
  <c r="E68" i="5"/>
  <c r="E33" i="5"/>
  <c r="E81" i="5"/>
  <c r="F24" i="5"/>
  <c r="F88" i="5"/>
  <c r="E51" i="5"/>
  <c r="F41" i="5"/>
  <c r="E41" i="5"/>
  <c r="F81" i="5"/>
  <c r="F33" i="5"/>
  <c r="F5" i="5"/>
  <c r="F51" i="5"/>
  <c r="F78" i="5"/>
  <c r="E2" i="3"/>
  <c r="E71" i="3"/>
  <c r="E37" i="3"/>
  <c r="F26" i="3"/>
  <c r="F68" i="3"/>
  <c r="E57" i="3"/>
  <c r="G71" i="3"/>
  <c r="F71" i="3" s="1"/>
  <c r="F125" i="3"/>
  <c r="F49" i="3"/>
  <c r="F45" i="3"/>
  <c r="E45" i="3"/>
  <c r="E121" i="3"/>
  <c r="F121" i="3"/>
  <c r="F87" i="3"/>
  <c r="E87" i="3"/>
  <c r="E131" i="3"/>
  <c r="F131" i="3"/>
  <c r="E67" i="3"/>
  <c r="F67" i="3"/>
  <c r="F126" i="3"/>
  <c r="F24" i="3"/>
  <c r="F41" i="3"/>
  <c r="F64" i="3"/>
  <c r="F134" i="3"/>
  <c r="F20" i="3"/>
  <c r="E103" i="3"/>
  <c r="F86" i="3"/>
  <c r="F127" i="3"/>
  <c r="E116" i="3"/>
  <c r="E60" i="3"/>
  <c r="F51" i="3"/>
  <c r="F101" i="3"/>
  <c r="E65" i="3"/>
  <c r="E124" i="3"/>
  <c r="E86" i="3"/>
  <c r="F59" i="3"/>
  <c r="F132" i="3"/>
  <c r="F63" i="3"/>
  <c r="F128" i="3"/>
  <c r="F137" i="3"/>
  <c r="F100" i="3"/>
  <c r="E135" i="3"/>
  <c r="F136" i="3"/>
  <c r="F6" i="3"/>
  <c r="F57" i="3"/>
  <c r="F85" i="3"/>
  <c r="F58" i="3"/>
  <c r="F106" i="3"/>
  <c r="F23" i="3"/>
  <c r="F99" i="3"/>
  <c r="F96" i="3"/>
  <c r="F38" i="3"/>
  <c r="E125" i="3"/>
  <c r="F135" i="3"/>
  <c r="E68" i="3"/>
  <c r="E11" i="3"/>
  <c r="F122" i="3"/>
  <c r="F93" i="3"/>
  <c r="F39" i="3"/>
  <c r="E24" i="3"/>
  <c r="F56" i="3"/>
  <c r="E47" i="3"/>
  <c r="E134" i="3"/>
  <c r="F140" i="3"/>
  <c r="E145" i="3"/>
  <c r="E90" i="3"/>
  <c r="E136" i="3"/>
  <c r="E64" i="3"/>
  <c r="F54" i="3"/>
  <c r="F94" i="3"/>
  <c r="F115" i="3"/>
  <c r="F74" i="3"/>
  <c r="E38" i="3"/>
  <c r="F105" i="3"/>
  <c r="F92" i="3"/>
  <c r="F37" i="3"/>
  <c r="F28" i="3"/>
  <c r="F34" i="3"/>
  <c r="F114" i="3"/>
  <c r="F138" i="3"/>
  <c r="F124" i="3"/>
  <c r="F139" i="3"/>
  <c r="E56" i="3"/>
  <c r="F119" i="3"/>
  <c r="E127" i="3"/>
  <c r="F17" i="3"/>
  <c r="F73" i="3"/>
  <c r="F30" i="3"/>
  <c r="E6" i="3"/>
  <c r="F95" i="3"/>
  <c r="F36" i="3"/>
  <c r="F89" i="3"/>
  <c r="E82" i="3"/>
  <c r="E28" i="3"/>
  <c r="E119" i="3"/>
  <c r="E34" i="3"/>
  <c r="E26" i="3"/>
  <c r="F70" i="3"/>
  <c r="E148" i="3"/>
  <c r="F117" i="3"/>
  <c r="F142" i="3"/>
  <c r="F110" i="3"/>
  <c r="E96" i="3"/>
  <c r="F55" i="3"/>
  <c r="F2" i="3"/>
  <c r="E49" i="3"/>
  <c r="F65" i="3"/>
  <c r="E132" i="3"/>
  <c r="F148" i="3"/>
  <c r="F146" i="3"/>
  <c r="E83" i="3"/>
  <c r="E112" i="3"/>
  <c r="F78" i="3"/>
  <c r="F120" i="3"/>
  <c r="E63" i="3"/>
  <c r="F8" i="3"/>
  <c r="E97" i="3"/>
  <c r="E111" i="3"/>
  <c r="E120" i="3"/>
  <c r="F143" i="3"/>
  <c r="F123" i="3"/>
  <c r="E14" i="3"/>
  <c r="F104" i="3"/>
  <c r="F43" i="3"/>
  <c r="F42" i="3"/>
  <c r="F33" i="3"/>
  <c r="F111" i="3"/>
  <c r="F102" i="3"/>
  <c r="F144" i="3"/>
  <c r="F130" i="3"/>
  <c r="F83" i="3"/>
  <c r="F77" i="3"/>
  <c r="E102" i="3"/>
  <c r="E107" i="3"/>
  <c r="F107" i="3"/>
  <c r="F112" i="3"/>
  <c r="E143" i="3"/>
  <c r="E139" i="3"/>
  <c r="E51" i="3"/>
  <c r="E78" i="3"/>
  <c r="E77" i="3"/>
  <c r="E59" i="3"/>
  <c r="E30" i="3"/>
  <c r="E55" i="3"/>
  <c r="E36" i="3"/>
  <c r="E89" i="3"/>
  <c r="E95" i="3"/>
  <c r="F82" i="2"/>
  <c r="F49" i="2"/>
  <c r="F23" i="2"/>
  <c r="F10" i="2"/>
  <c r="F37" i="2"/>
  <c r="G109" i="2"/>
  <c r="F109" i="2" s="1"/>
  <c r="F48" i="2"/>
  <c r="F60" i="2"/>
  <c r="F76" i="2"/>
  <c r="G66" i="2"/>
  <c r="F66" i="2" s="1"/>
  <c r="F42" i="2"/>
  <c r="E77" i="2"/>
  <c r="F52" i="2"/>
  <c r="F97" i="2"/>
  <c r="F85" i="2"/>
  <c r="F61" i="2"/>
  <c r="E92" i="2"/>
  <c r="E104" i="2"/>
  <c r="F30" i="2"/>
  <c r="F53" i="2"/>
  <c r="F41" i="2"/>
  <c r="E64" i="2"/>
  <c r="F59" i="2"/>
  <c r="F74" i="2"/>
  <c r="F90" i="2"/>
  <c r="F99" i="2"/>
  <c r="F35" i="2"/>
  <c r="F84" i="2"/>
  <c r="F58" i="2"/>
  <c r="F50" i="2"/>
  <c r="F14" i="2"/>
  <c r="F43" i="2"/>
  <c r="F93" i="2"/>
  <c r="F16" i="2"/>
  <c r="E58" i="2"/>
  <c r="F32" i="2"/>
  <c r="F63" i="2"/>
  <c r="E43" i="2"/>
  <c r="E86" i="2"/>
  <c r="F71" i="2"/>
  <c r="E63" i="2"/>
  <c r="F77" i="2"/>
  <c r="F6" i="2"/>
  <c r="E71" i="2"/>
  <c r="E50" i="2"/>
  <c r="E7" i="2"/>
  <c r="E110" i="2"/>
  <c r="E35" i="2"/>
  <c r="F11" i="4"/>
  <c r="F28" i="4"/>
  <c r="F55" i="4"/>
  <c r="F62" i="4"/>
  <c r="F43" i="4"/>
  <c r="F21" i="4"/>
  <c r="F36" i="4"/>
  <c r="E103" i="1"/>
  <c r="E62" i="1"/>
  <c r="E55" i="1"/>
  <c r="E20" i="1"/>
  <c r="E27" i="1"/>
  <c r="E45" i="1"/>
  <c r="E30" i="1"/>
  <c r="E8" i="1"/>
  <c r="E46" i="1"/>
  <c r="E32" i="1"/>
  <c r="E79" i="1"/>
  <c r="E21" i="1"/>
  <c r="E85" i="1"/>
  <c r="E88" i="1"/>
  <c r="E96" i="1"/>
  <c r="E65" i="1"/>
  <c r="E29" i="1"/>
  <c r="E90" i="1"/>
  <c r="E48" i="1"/>
  <c r="E47" i="5"/>
  <c r="E29" i="5"/>
  <c r="E39" i="5"/>
  <c r="E82" i="5"/>
  <c r="F27" i="5"/>
  <c r="E84" i="5"/>
  <c r="E50" i="5"/>
  <c r="E63" i="5"/>
  <c r="E6" i="5"/>
  <c r="E90" i="5"/>
  <c r="E66" i="5"/>
  <c r="F74" i="5"/>
  <c r="E20" i="5"/>
  <c r="F43" i="5"/>
  <c r="F55" i="5"/>
  <c r="E85" i="5"/>
  <c r="E73" i="5"/>
  <c r="F86" i="5"/>
  <c r="E5" i="5"/>
  <c r="E91" i="5"/>
  <c r="E83" i="5"/>
  <c r="E75" i="5"/>
  <c r="E71" i="5"/>
  <c r="E67" i="5"/>
  <c r="E61" i="5"/>
  <c r="E48" i="5"/>
  <c r="E40" i="5"/>
  <c r="E89" i="5"/>
  <c r="E80" i="5"/>
  <c r="E45" i="5"/>
  <c r="F60" i="5"/>
  <c r="E35" i="5"/>
  <c r="E69" i="5"/>
  <c r="E23" i="5"/>
  <c r="F22" i="5"/>
  <c r="E52" i="5"/>
  <c r="E94" i="3"/>
  <c r="E141" i="3"/>
  <c r="E92" i="3"/>
  <c r="E123" i="3"/>
  <c r="E33" i="3"/>
  <c r="E114" i="3"/>
  <c r="E99" i="3"/>
  <c r="E142" i="3"/>
  <c r="G141" i="3"/>
  <c r="F141" i="3" s="1"/>
  <c r="E54" i="3"/>
  <c r="E29" i="3"/>
  <c r="E8" i="3"/>
  <c r="E130" i="3"/>
  <c r="E137" i="3"/>
  <c r="F47" i="3"/>
  <c r="F13" i="3"/>
  <c r="F62" i="3"/>
  <c r="F32" i="3"/>
  <c r="E61" i="3"/>
  <c r="E46" i="3"/>
  <c r="E72" i="3"/>
  <c r="E91" i="3"/>
  <c r="E98" i="3"/>
  <c r="E108" i="3"/>
  <c r="E113" i="3"/>
  <c r="E129" i="3"/>
  <c r="E35" i="3"/>
  <c r="E146" i="3"/>
  <c r="E16" i="3"/>
  <c r="E75" i="3"/>
  <c r="E80" i="3"/>
  <c r="F129" i="3"/>
  <c r="F108" i="3"/>
  <c r="F72" i="3"/>
  <c r="F46" i="3"/>
  <c r="E62" i="3"/>
  <c r="E93" i="3"/>
  <c r="E100" i="3"/>
  <c r="E110" i="3"/>
  <c r="E115" i="3"/>
  <c r="E23" i="3"/>
  <c r="E17" i="3"/>
  <c r="E122" i="3"/>
  <c r="E101" i="3"/>
  <c r="F98" i="3"/>
  <c r="F61" i="3"/>
  <c r="E138" i="3"/>
  <c r="F75" i="3"/>
  <c r="E106" i="3"/>
  <c r="E15" i="3"/>
  <c r="E32" i="3"/>
  <c r="F91" i="3"/>
  <c r="F88" i="3"/>
  <c r="E117" i="3"/>
  <c r="E128" i="3"/>
  <c r="F35" i="3"/>
  <c r="E73" i="3"/>
  <c r="E58" i="3"/>
  <c r="G18" i="3"/>
  <c r="F18" i="3" s="1"/>
  <c r="E5" i="3"/>
  <c r="F5" i="3"/>
  <c r="E42" i="3"/>
  <c r="F69" i="3"/>
  <c r="E54" i="2"/>
  <c r="F18" i="2"/>
  <c r="G100" i="2"/>
  <c r="F100" i="2" s="1"/>
  <c r="E46" i="2"/>
  <c r="F36" i="2"/>
  <c r="E59" i="2"/>
  <c r="E42" i="2"/>
  <c r="E111" i="2"/>
  <c r="F34" i="2"/>
  <c r="F75" i="2"/>
  <c r="E38" i="2"/>
  <c r="E17" i="2"/>
  <c r="E41" i="2"/>
  <c r="E62" i="2"/>
  <c r="E76" i="2"/>
  <c r="E84" i="2"/>
  <c r="E16" i="2"/>
  <c r="E48" i="2"/>
  <c r="E91" i="2"/>
  <c r="F87" i="2"/>
  <c r="F110" i="2"/>
  <c r="F7" i="2"/>
  <c r="E101" i="2"/>
  <c r="E40" i="2"/>
  <c r="G105" i="2"/>
  <c r="F105" i="2" s="1"/>
  <c r="E68" i="2"/>
  <c r="E102" i="2"/>
  <c r="E55" i="2"/>
  <c r="E30" i="2"/>
  <c r="E26" i="2"/>
  <c r="E49" i="2"/>
  <c r="E95" i="2"/>
  <c r="E103" i="2"/>
  <c r="E61" i="2"/>
  <c r="G75" i="5"/>
  <c r="F75" i="5" s="1"/>
  <c r="G71" i="5"/>
  <c r="F71" i="5" s="1"/>
  <c r="G83" i="5"/>
  <c r="F83" i="5" s="1"/>
  <c r="G40" i="5"/>
  <c r="F40" i="5" s="1"/>
  <c r="E64" i="5"/>
  <c r="E36" i="5"/>
  <c r="E44" i="5"/>
  <c r="G92" i="5"/>
  <c r="F92" i="5" s="1"/>
  <c r="E24" i="5"/>
  <c r="E32" i="5"/>
  <c r="E79" i="5"/>
  <c r="E56" i="5"/>
  <c r="G48" i="5"/>
  <c r="F48" i="5" s="1"/>
  <c r="F69" i="5"/>
  <c r="G61" i="5"/>
  <c r="F61" i="5" s="1"/>
  <c r="G67" i="5"/>
  <c r="F67" i="5" s="1"/>
  <c r="E88" i="5"/>
  <c r="E28" i="5"/>
  <c r="F68" i="5"/>
  <c r="E69" i="3"/>
  <c r="G80" i="3"/>
  <c r="F80" i="3" s="1"/>
  <c r="E43" i="3"/>
  <c r="E74" i="3"/>
  <c r="F113" i="3"/>
  <c r="G15" i="3"/>
  <c r="F15" i="3" s="1"/>
  <c r="E13" i="3"/>
  <c r="F29" i="3"/>
  <c r="E12" i="2"/>
  <c r="G26" i="2"/>
  <c r="F26" i="2" s="1"/>
  <c r="E10" i="2"/>
  <c r="E96" i="2"/>
  <c r="E78" i="2"/>
  <c r="E83" i="2"/>
  <c r="E74" i="2"/>
  <c r="E18" i="2"/>
  <c r="E56" i="2"/>
  <c r="G102" i="2"/>
  <c r="F102" i="2" s="1"/>
  <c r="G40" i="2"/>
  <c r="F40" i="2" s="1"/>
  <c r="E3" i="2"/>
  <c r="G31" i="2"/>
  <c r="F31" i="2" s="1"/>
  <c r="G81" i="2"/>
  <c r="F81" i="2" s="1"/>
  <c r="E36" i="2"/>
  <c r="F69" i="2"/>
  <c r="E75" i="2"/>
  <c r="G55" i="2"/>
  <c r="F55" i="2" s="1"/>
  <c r="E23" i="2"/>
  <c r="E82" i="2"/>
  <c r="E99" i="2"/>
  <c r="E9" i="1"/>
  <c r="E12" i="1"/>
  <c r="F34" i="4"/>
  <c r="F22" i="4"/>
  <c r="F42" i="4"/>
  <c r="F14" i="4"/>
  <c r="F48" i="4"/>
  <c r="F38" i="4"/>
  <c r="F50" i="4"/>
  <c r="F39" i="4"/>
  <c r="F6" i="4"/>
  <c r="F63" i="4"/>
  <c r="F5" i="4"/>
  <c r="F3" i="4"/>
  <c r="F44" i="4"/>
  <c r="F47" i="4"/>
  <c r="F37" i="4"/>
  <c r="F49" i="4"/>
  <c r="F26" i="4"/>
  <c r="F10" i="4"/>
  <c r="F8" i="4"/>
  <c r="F7" i="4"/>
  <c r="F25" i="4"/>
  <c r="F54" i="4"/>
  <c r="F18" i="4"/>
  <c r="F35" i="4"/>
</calcChain>
</file>

<file path=xl/sharedStrings.xml><?xml version="1.0" encoding="utf-8"?>
<sst xmlns="http://schemas.openxmlformats.org/spreadsheetml/2006/main" count="1978" uniqueCount="1013">
  <si>
    <t>Rank</t>
  </si>
  <si>
    <t>Last Name</t>
  </si>
  <si>
    <t>First Name</t>
  </si>
  <si>
    <t>Club/Team</t>
  </si>
  <si>
    <t>2024 ITT Points</t>
  </si>
  <si>
    <t>Hay City Road Race (B)</t>
  </si>
  <si>
    <t>Stieda Stage Race - Road Race (B)</t>
  </si>
  <si>
    <t>Stieda Stage Race - Criterium (B)</t>
  </si>
  <si>
    <t>RMCC - Criterium (B)</t>
  </si>
  <si>
    <t>RMCC - Omnium (B)</t>
  </si>
  <si>
    <t>Stampede Road Race (A)</t>
  </si>
  <si>
    <t>Peloton Points Crit (B)</t>
  </si>
  <si>
    <t>Tour de Bowness - Road Race (A)</t>
  </si>
  <si>
    <t>CABC ITT Provincial Championships (A)</t>
  </si>
  <si>
    <t>BROADHEAD</t>
  </si>
  <si>
    <t>Gavin</t>
  </si>
  <si>
    <t>Manteo Cycling</t>
  </si>
  <si>
    <t>MUIR</t>
  </si>
  <si>
    <t>Warren</t>
  </si>
  <si>
    <t>Independent</t>
  </si>
  <si>
    <t>BERG</t>
  </si>
  <si>
    <t>Eric</t>
  </si>
  <si>
    <t>Pedalhead</t>
  </si>
  <si>
    <t>CLAFFEY</t>
  </si>
  <si>
    <t>Jakob</t>
  </si>
  <si>
    <t>Edmonton Road &amp; Track Club</t>
  </si>
  <si>
    <t>KINNIBURGH</t>
  </si>
  <si>
    <t xml:space="preserve">Reid </t>
  </si>
  <si>
    <t>TaG Cycling Race Team</t>
  </si>
  <si>
    <t>HOWE</t>
  </si>
  <si>
    <t xml:space="preserve">Connor </t>
  </si>
  <si>
    <t>Rundle Mountain Cycling Club</t>
  </si>
  <si>
    <t>HAMEL</t>
  </si>
  <si>
    <t>Olivier</t>
  </si>
  <si>
    <t>ARNOLD</t>
  </si>
  <si>
    <t>Andrew</t>
  </si>
  <si>
    <t xml:space="preserve">Peloton Racing </t>
  </si>
  <si>
    <t>PERRETT</t>
  </si>
  <si>
    <t>Clint</t>
  </si>
  <si>
    <t>BAUER</t>
  </si>
  <si>
    <t>Jesse</t>
  </si>
  <si>
    <t>United Cycle</t>
  </si>
  <si>
    <t>NELSON</t>
  </si>
  <si>
    <t>Samuel</t>
  </si>
  <si>
    <t>PRW</t>
  </si>
  <si>
    <t>COLLING</t>
  </si>
  <si>
    <t>Kaden</t>
  </si>
  <si>
    <t>Ignite Junior Cycling</t>
  </si>
  <si>
    <t>BURTNIK</t>
  </si>
  <si>
    <t>Evan</t>
  </si>
  <si>
    <t>Toronto Huste</t>
  </si>
  <si>
    <t>MORIN</t>
  </si>
  <si>
    <t>Ben</t>
  </si>
  <si>
    <t>Juventus</t>
  </si>
  <si>
    <t>MACALISTER</t>
  </si>
  <si>
    <t>Roderick</t>
  </si>
  <si>
    <t>Cranked</t>
  </si>
  <si>
    <t>STRET</t>
  </si>
  <si>
    <t>Daniel</t>
  </si>
  <si>
    <t>Deadgoat Racing</t>
  </si>
  <si>
    <t>GONZALES</t>
  </si>
  <si>
    <t>Willy</t>
  </si>
  <si>
    <t>Cyclemeisters/Bow Cycle</t>
  </si>
  <si>
    <t xml:space="preserve">AMISTRAD </t>
  </si>
  <si>
    <t xml:space="preserve">Isa </t>
  </si>
  <si>
    <t>Pedalhead Road Works</t>
  </si>
  <si>
    <t xml:space="preserve">KLARENBACH </t>
  </si>
  <si>
    <t>Scott</t>
  </si>
  <si>
    <t>Mason</t>
  </si>
  <si>
    <t>BORSTMAYER</t>
  </si>
  <si>
    <t>Finn</t>
  </si>
  <si>
    <t>THOMAS</t>
  </si>
  <si>
    <t xml:space="preserve">EDWARDS </t>
  </si>
  <si>
    <t>Timothy</t>
  </si>
  <si>
    <t>GREINER</t>
  </si>
  <si>
    <t>Brett</t>
  </si>
  <si>
    <t>NGUYEN</t>
  </si>
  <si>
    <t>Albert</t>
  </si>
  <si>
    <t xml:space="preserve">DAVIDSON </t>
  </si>
  <si>
    <t>MACLEAN</t>
  </si>
  <si>
    <t>Ryan</t>
  </si>
  <si>
    <t>THUMLERT</t>
  </si>
  <si>
    <t>Brent</t>
  </si>
  <si>
    <t>Robin</t>
  </si>
  <si>
    <t>HILLSON</t>
  </si>
  <si>
    <t>Colin</t>
  </si>
  <si>
    <t>Bow Cyclist Club</t>
  </si>
  <si>
    <t>VOGEL-NAKAMURA</t>
  </si>
  <si>
    <t>Emile</t>
  </si>
  <si>
    <t>Bicisport</t>
  </si>
  <si>
    <t>SMITH</t>
  </si>
  <si>
    <t>Adam</t>
  </si>
  <si>
    <t>LI</t>
  </si>
  <si>
    <t>John</t>
  </si>
  <si>
    <t>BOILEAU</t>
  </si>
  <si>
    <t>PLAYFAIR</t>
  </si>
  <si>
    <t>Jacob</t>
  </si>
  <si>
    <t>OBRAND</t>
  </si>
  <si>
    <t>Jeremy</t>
  </si>
  <si>
    <t>STAGG</t>
  </si>
  <si>
    <t>Aaron</t>
  </si>
  <si>
    <t>SOEHN</t>
  </si>
  <si>
    <t>Jamin</t>
  </si>
  <si>
    <t>LOEWEN</t>
  </si>
  <si>
    <t>Erik</t>
  </si>
  <si>
    <t>DELFS</t>
  </si>
  <si>
    <t>Troy</t>
  </si>
  <si>
    <t>BUNNIN</t>
  </si>
  <si>
    <t>Shawn</t>
  </si>
  <si>
    <t>FAGNAN</t>
  </si>
  <si>
    <t xml:space="preserve">Mark </t>
  </si>
  <si>
    <t>The Bike Shop Racing</t>
  </si>
  <si>
    <t>KOWALENKO</t>
  </si>
  <si>
    <t>Jeff</t>
  </si>
  <si>
    <t>Jackson</t>
  </si>
  <si>
    <t xml:space="preserve">PROCHE </t>
  </si>
  <si>
    <t>Jason</t>
  </si>
  <si>
    <t>Masa</t>
  </si>
  <si>
    <t>WOOD</t>
  </si>
  <si>
    <t>Dan</t>
  </si>
  <si>
    <t>DOUGAL</t>
  </si>
  <si>
    <t>Owen</t>
  </si>
  <si>
    <t>Mitchell</t>
  </si>
  <si>
    <t>The Lead Out Project</t>
  </si>
  <si>
    <t xml:space="preserve">BENNETT </t>
  </si>
  <si>
    <t>Matthew</t>
  </si>
  <si>
    <t>GOMES</t>
  </si>
  <si>
    <t>Christian</t>
  </si>
  <si>
    <t>Ride with Rendall</t>
  </si>
  <si>
    <t>Cory</t>
  </si>
  <si>
    <t>CHAN</t>
  </si>
  <si>
    <t>Titus</t>
  </si>
  <si>
    <t xml:space="preserve">KING </t>
  </si>
  <si>
    <t xml:space="preserve">Spencer </t>
  </si>
  <si>
    <t>BRISTOW</t>
  </si>
  <si>
    <t xml:space="preserve">Luke </t>
  </si>
  <si>
    <t xml:space="preserve">BEALL </t>
  </si>
  <si>
    <t>Isaac</t>
  </si>
  <si>
    <t>Alexander</t>
  </si>
  <si>
    <t xml:space="preserve">OWEN </t>
  </si>
  <si>
    <t>Dougal</t>
  </si>
  <si>
    <t>FREEMANTLE</t>
  </si>
  <si>
    <t>Marc</t>
  </si>
  <si>
    <t>LIPINSKI</t>
  </si>
  <si>
    <t>Zachary</t>
  </si>
  <si>
    <t>Joe</t>
  </si>
  <si>
    <t>WARD</t>
  </si>
  <si>
    <t>Nigel</t>
  </si>
  <si>
    <t>BOYKO</t>
  </si>
  <si>
    <t>Soul Sportif</t>
  </si>
  <si>
    <t>BOUGIE</t>
  </si>
  <si>
    <t>Charles</t>
  </si>
  <si>
    <t>Stephen</t>
  </si>
  <si>
    <t>Michael</t>
  </si>
  <si>
    <t>Dylan</t>
  </si>
  <si>
    <t>NILES</t>
  </si>
  <si>
    <t>HewDog Racing</t>
  </si>
  <si>
    <t>COWIE</t>
  </si>
  <si>
    <t>Seth</t>
  </si>
  <si>
    <t xml:space="preserve">MCKNIGHT </t>
  </si>
  <si>
    <t>Cameron</t>
  </si>
  <si>
    <t>FAAS</t>
  </si>
  <si>
    <t>Mark</t>
  </si>
  <si>
    <t>LITTLE</t>
  </si>
  <si>
    <t>Taylor</t>
  </si>
  <si>
    <t>Pender Racing p/b Bicicletta (BC)</t>
  </si>
  <si>
    <t>BAKKE</t>
  </si>
  <si>
    <t>BAILLIE</t>
  </si>
  <si>
    <t>Hardcore Cycling Club</t>
  </si>
  <si>
    <t>Craig</t>
  </si>
  <si>
    <t>HOLOCOMBE</t>
  </si>
  <si>
    <t xml:space="preserve">CRANE </t>
  </si>
  <si>
    <t>Robert</t>
  </si>
  <si>
    <t xml:space="preserve">Synergy Racing </t>
  </si>
  <si>
    <t xml:space="preserve">GIBBONS </t>
  </si>
  <si>
    <t>Darren</t>
  </si>
  <si>
    <t>Active Physio Works</t>
  </si>
  <si>
    <t>COLLINS</t>
  </si>
  <si>
    <t>Jesse James</t>
  </si>
  <si>
    <t>MEURER</t>
  </si>
  <si>
    <t>Mathieu</t>
  </si>
  <si>
    <t>PALAMEREK</t>
  </si>
  <si>
    <t>Ethan</t>
  </si>
  <si>
    <t>PUGH</t>
  </si>
  <si>
    <t>LANGILLE</t>
  </si>
  <si>
    <t>Brandon</t>
  </si>
  <si>
    <t xml:space="preserve">MULLER </t>
  </si>
  <si>
    <t>Kaleb</t>
  </si>
  <si>
    <t>Headwinds CC</t>
  </si>
  <si>
    <t xml:space="preserve">FURLONG </t>
  </si>
  <si>
    <t>Barrie</t>
  </si>
  <si>
    <t>Steve</t>
  </si>
  <si>
    <t>BUTLER</t>
  </si>
  <si>
    <t>Lee</t>
  </si>
  <si>
    <t>DELOS REYES</t>
  </si>
  <si>
    <t>Manny</t>
  </si>
  <si>
    <t>Velocity CC</t>
  </si>
  <si>
    <t>HEINEMANN</t>
  </si>
  <si>
    <t>Christopher</t>
  </si>
  <si>
    <t>DENISON</t>
  </si>
  <si>
    <t>Josh</t>
  </si>
  <si>
    <t>Concept 3</t>
  </si>
  <si>
    <t>DALGAS</t>
  </si>
  <si>
    <t>WLOKA</t>
  </si>
  <si>
    <t>Philipp</t>
  </si>
  <si>
    <t>STICKLAND</t>
  </si>
  <si>
    <t>Total Upgrade Points</t>
  </si>
  <si>
    <t>Time Trial Upgrade Points</t>
  </si>
  <si>
    <t>MILLER</t>
  </si>
  <si>
    <t>IGregari</t>
  </si>
  <si>
    <t>PERRY</t>
  </si>
  <si>
    <t>Calgary Crankmasters</t>
  </si>
  <si>
    <t>MARQUIS</t>
  </si>
  <si>
    <t>Wilf</t>
  </si>
  <si>
    <t>JEFFS</t>
  </si>
  <si>
    <t>Nathan</t>
  </si>
  <si>
    <t>MCCRADY</t>
  </si>
  <si>
    <t>Patrick</t>
  </si>
  <si>
    <t>ZEGGELAAR</t>
  </si>
  <si>
    <t>BARRY</t>
  </si>
  <si>
    <t>Paul</t>
  </si>
  <si>
    <t>TSCC</t>
  </si>
  <si>
    <t>BAINES</t>
  </si>
  <si>
    <t>LEPAGE</t>
  </si>
  <si>
    <t>Gilles</t>
  </si>
  <si>
    <t>LOSTER</t>
  </si>
  <si>
    <t>Brody</t>
  </si>
  <si>
    <t>COUNTRYMAN</t>
  </si>
  <si>
    <t>Brian</t>
  </si>
  <si>
    <t>CARROLL</t>
  </si>
  <si>
    <t>Rory</t>
  </si>
  <si>
    <t xml:space="preserve">Ben </t>
  </si>
  <si>
    <t>BURKARD</t>
  </si>
  <si>
    <t>Steven</t>
  </si>
  <si>
    <t>Wild Rose Collective</t>
  </si>
  <si>
    <t>BRANDRICK</t>
  </si>
  <si>
    <t>Rob</t>
  </si>
  <si>
    <t>SNIHUR</t>
  </si>
  <si>
    <t>Dean</t>
  </si>
  <si>
    <t>SUTHERLAND</t>
  </si>
  <si>
    <t>Alan</t>
  </si>
  <si>
    <t>Central Alberta Bicycle Club</t>
  </si>
  <si>
    <t>MENDOZA</t>
  </si>
  <si>
    <t>Jayar</t>
  </si>
  <si>
    <t>MALACKO</t>
  </si>
  <si>
    <t>Brad</t>
  </si>
  <si>
    <t>HIGUCHI</t>
  </si>
  <si>
    <t xml:space="preserve">COGHLAN </t>
  </si>
  <si>
    <t xml:space="preserve">Kevin </t>
  </si>
  <si>
    <t>STEELE</t>
  </si>
  <si>
    <t>Duncan</t>
  </si>
  <si>
    <t>MERCER</t>
  </si>
  <si>
    <t>Mike</t>
  </si>
  <si>
    <t>LYNEM</t>
  </si>
  <si>
    <t>Nick</t>
  </si>
  <si>
    <t>MEHARI</t>
  </si>
  <si>
    <t>Efrem</t>
  </si>
  <si>
    <t>EWANCHUK</t>
  </si>
  <si>
    <t xml:space="preserve">Mike </t>
  </si>
  <si>
    <t>MISERVA</t>
  </si>
  <si>
    <t>Chris</t>
  </si>
  <si>
    <t>SAVIN</t>
  </si>
  <si>
    <t>KNOLL</t>
  </si>
  <si>
    <t>JAMIESON</t>
  </si>
  <si>
    <t>Bryce</t>
  </si>
  <si>
    <t>Nicolas</t>
  </si>
  <si>
    <t>Francis</t>
  </si>
  <si>
    <t>BOEHM</t>
  </si>
  <si>
    <t>POTTIER</t>
  </si>
  <si>
    <t>Damien</t>
  </si>
  <si>
    <t>VERSLUYS</t>
  </si>
  <si>
    <t>Lucas</t>
  </si>
  <si>
    <t>SINGBEIL</t>
  </si>
  <si>
    <t>FRASER</t>
  </si>
  <si>
    <t>POTTER</t>
  </si>
  <si>
    <t>Mackenzie</t>
  </si>
  <si>
    <t>BRUHA</t>
  </si>
  <si>
    <t>DAHMS</t>
  </si>
  <si>
    <t>Terence</t>
  </si>
  <si>
    <t>FLATER</t>
  </si>
  <si>
    <t>RUSNAK</t>
  </si>
  <si>
    <t>TOPILKO</t>
  </si>
  <si>
    <t>BOWLES</t>
  </si>
  <si>
    <t>Kevin</t>
  </si>
  <si>
    <t xml:space="preserve">Highwood Cycling </t>
  </si>
  <si>
    <t>SEIBEL</t>
  </si>
  <si>
    <t xml:space="preserve">Dan </t>
  </si>
  <si>
    <t>COWAN</t>
  </si>
  <si>
    <t>Quentin</t>
  </si>
  <si>
    <t xml:space="preserve">IRWIN </t>
  </si>
  <si>
    <t>George</t>
  </si>
  <si>
    <t>GILBERTSON</t>
  </si>
  <si>
    <t>Tim</t>
  </si>
  <si>
    <t>Velo Club Café</t>
  </si>
  <si>
    <t>HUGHES</t>
  </si>
  <si>
    <t>DAMANT</t>
  </si>
  <si>
    <t>BODDY</t>
  </si>
  <si>
    <t>MCMAHON</t>
  </si>
  <si>
    <t>Don</t>
  </si>
  <si>
    <t>Speed Theory Cycling</t>
  </si>
  <si>
    <t>POOTZ</t>
  </si>
  <si>
    <t>Spencer</t>
  </si>
  <si>
    <t>MACKIE</t>
  </si>
  <si>
    <t>Jeffrey</t>
  </si>
  <si>
    <t>BHARDWAJ</t>
  </si>
  <si>
    <t>Suchaet</t>
  </si>
  <si>
    <t>RIESS</t>
  </si>
  <si>
    <t>Kenneth</t>
  </si>
  <si>
    <t>David</t>
  </si>
  <si>
    <t>ROBINSON</t>
  </si>
  <si>
    <t>Ryan Connal</t>
  </si>
  <si>
    <t>AUER</t>
  </si>
  <si>
    <t>Thomas</t>
  </si>
  <si>
    <t>HEACOCK</t>
  </si>
  <si>
    <t>Edward</t>
  </si>
  <si>
    <t>WRIGHT</t>
  </si>
  <si>
    <t>HEWSON</t>
  </si>
  <si>
    <t>MCGRATH</t>
  </si>
  <si>
    <t>Niall</t>
  </si>
  <si>
    <t>PETRYSHEN</t>
  </si>
  <si>
    <t>Wyatt</t>
  </si>
  <si>
    <t>DICKONSON</t>
  </si>
  <si>
    <t>WALSH</t>
  </si>
  <si>
    <t>MARTENS</t>
  </si>
  <si>
    <t>Blizzard Bike Club</t>
  </si>
  <si>
    <t>GIESBRECHT</t>
  </si>
  <si>
    <t>Momentum Cycling</t>
  </si>
  <si>
    <t xml:space="preserve">DAVIS </t>
  </si>
  <si>
    <t>MATHEUSIK</t>
  </si>
  <si>
    <t>Joshua</t>
  </si>
  <si>
    <t>GAUVIN</t>
  </si>
  <si>
    <t>BARIL</t>
  </si>
  <si>
    <t>BEAUCHAMP</t>
  </si>
  <si>
    <t>54 Blue</t>
  </si>
  <si>
    <t>HENRY</t>
  </si>
  <si>
    <t>Jamie</t>
  </si>
  <si>
    <t>HADDOCK</t>
  </si>
  <si>
    <t>HRYNKOW</t>
  </si>
  <si>
    <t>Noah</t>
  </si>
  <si>
    <t>Track Lord</t>
  </si>
  <si>
    <t>QUINTAL</t>
  </si>
  <si>
    <t>Maxime</t>
  </si>
  <si>
    <t>GAPINSKI</t>
  </si>
  <si>
    <t>Vectra Heavy Haulers</t>
  </si>
  <si>
    <t>RILETT</t>
  </si>
  <si>
    <t>PHILIPP</t>
  </si>
  <si>
    <t>HOLLOWAY</t>
  </si>
  <si>
    <t>Curtis</t>
  </si>
  <si>
    <t>ELLIS</t>
  </si>
  <si>
    <t>Clarke</t>
  </si>
  <si>
    <t>NADON</t>
  </si>
  <si>
    <t>Philippe</t>
  </si>
  <si>
    <t>MIRANDA</t>
  </si>
  <si>
    <t>Alexandre</t>
  </si>
  <si>
    <t>BOYLE</t>
  </si>
  <si>
    <t>FRANCIS</t>
  </si>
  <si>
    <t>Graham</t>
  </si>
  <si>
    <t>CONATY</t>
  </si>
  <si>
    <t>Benjamin</t>
  </si>
  <si>
    <t>KOKOTILO</t>
  </si>
  <si>
    <t>James</t>
  </si>
  <si>
    <t>MCCALLUM</t>
  </si>
  <si>
    <t>Riley</t>
  </si>
  <si>
    <t xml:space="preserve">Colin </t>
  </si>
  <si>
    <t>LOYER-KUYTEN</t>
  </si>
  <si>
    <t>MACKAY</t>
  </si>
  <si>
    <t>Sheldon</t>
  </si>
  <si>
    <t>WIESE</t>
  </si>
  <si>
    <t>Andy</t>
  </si>
  <si>
    <t>HOLOWAYCHUCK</t>
  </si>
  <si>
    <t>Corey</t>
  </si>
  <si>
    <t>THIBAUDEAU</t>
  </si>
  <si>
    <t>BROOKS</t>
  </si>
  <si>
    <t>Dustin</t>
  </si>
  <si>
    <t>Calum</t>
  </si>
  <si>
    <t>READY</t>
  </si>
  <si>
    <t>ORTIZ</t>
  </si>
  <si>
    <t>Jean Carlos</t>
  </si>
  <si>
    <t>MAGICO</t>
  </si>
  <si>
    <t>Jordon</t>
  </si>
  <si>
    <t>VERMETTE</t>
  </si>
  <si>
    <t>MANYK</t>
  </si>
  <si>
    <t>CORTELLESSA</t>
  </si>
  <si>
    <t>Anthony</t>
  </si>
  <si>
    <t>Crankmasters</t>
  </si>
  <si>
    <t>GARVEY</t>
  </si>
  <si>
    <t>Max</t>
  </si>
  <si>
    <t>SIARKA</t>
  </si>
  <si>
    <t>KOHL</t>
  </si>
  <si>
    <t>Mateusz</t>
  </si>
  <si>
    <t>BRADLEY</t>
  </si>
  <si>
    <t>VERSAILLES</t>
  </si>
  <si>
    <t>ANDERSON</t>
  </si>
  <si>
    <t>WALTER</t>
  </si>
  <si>
    <t>Joseph</t>
  </si>
  <si>
    <t>BRAATEN</t>
  </si>
  <si>
    <t>JUNG</t>
  </si>
  <si>
    <t>Redbike</t>
  </si>
  <si>
    <t xml:space="preserve">TSUYUHARA </t>
  </si>
  <si>
    <t>Kunio</t>
  </si>
  <si>
    <t>BIRKHOLZ</t>
  </si>
  <si>
    <t>LEEDS</t>
  </si>
  <si>
    <t>POTTAGE</t>
  </si>
  <si>
    <t>Jonathan</t>
  </si>
  <si>
    <t>BONILLA</t>
  </si>
  <si>
    <t>Carlos</t>
  </si>
  <si>
    <t xml:space="preserve">Kyle </t>
  </si>
  <si>
    <t>VOLORNEY</t>
  </si>
  <si>
    <t>WELSH</t>
  </si>
  <si>
    <t>LAWSON</t>
  </si>
  <si>
    <t>Peter</t>
  </si>
  <si>
    <t>PARKER</t>
  </si>
  <si>
    <t xml:space="preserve">MORA </t>
  </si>
  <si>
    <t>HUBER</t>
  </si>
  <si>
    <t>MAYHEW</t>
  </si>
  <si>
    <t>Dominic</t>
  </si>
  <si>
    <t>LINKLATER</t>
  </si>
  <si>
    <t>JONES</t>
  </si>
  <si>
    <t>BURTON</t>
  </si>
  <si>
    <t>GORDON</t>
  </si>
  <si>
    <t>Cody</t>
  </si>
  <si>
    <t>GERMAINE</t>
  </si>
  <si>
    <t>Ken</t>
  </si>
  <si>
    <t>BELLINGER</t>
  </si>
  <si>
    <t xml:space="preserve">BLANEY </t>
  </si>
  <si>
    <t>William</t>
  </si>
  <si>
    <t>KITCHEN</t>
  </si>
  <si>
    <t xml:space="preserve">HOYLE </t>
  </si>
  <si>
    <t>Philip</t>
  </si>
  <si>
    <t>LEUNG</t>
  </si>
  <si>
    <t>HUIZINGA</t>
  </si>
  <si>
    <t>MONTGOMERY</t>
  </si>
  <si>
    <t>SHERMAN</t>
  </si>
  <si>
    <t>Blaine</t>
  </si>
  <si>
    <t>UGWUEGBULA</t>
  </si>
  <si>
    <t>Emeka</t>
  </si>
  <si>
    <t>LEACH</t>
  </si>
  <si>
    <t>WEIKUM</t>
  </si>
  <si>
    <t>Sub-Cat</t>
  </si>
  <si>
    <t>W3</t>
  </si>
  <si>
    <t>DUFFIELD</t>
  </si>
  <si>
    <t>Kelsey</t>
  </si>
  <si>
    <t>W2</t>
  </si>
  <si>
    <t>BLONDIN</t>
  </si>
  <si>
    <t>Ivanie</t>
  </si>
  <si>
    <t>SCOTT</t>
  </si>
  <si>
    <t>Emma</t>
  </si>
  <si>
    <t>Annie</t>
  </si>
  <si>
    <t>Cyclery Racing</t>
  </si>
  <si>
    <t>KONTRO</t>
  </si>
  <si>
    <t>Hilkka</t>
  </si>
  <si>
    <t>VOLSTAD</t>
  </si>
  <si>
    <t>Alexandra</t>
  </si>
  <si>
    <t>NISHIMURA</t>
  </si>
  <si>
    <t>Tammy</t>
  </si>
  <si>
    <t>Anabelle</t>
  </si>
  <si>
    <t>Primeau Velo Développement</t>
  </si>
  <si>
    <t>MCMASTER</t>
  </si>
  <si>
    <t>Sarah</t>
  </si>
  <si>
    <t>Kailee</t>
  </si>
  <si>
    <t>W1</t>
  </si>
  <si>
    <t>KEONIG</t>
  </si>
  <si>
    <t>Shantel</t>
  </si>
  <si>
    <t>Kate</t>
  </si>
  <si>
    <t>AYROUD</t>
  </si>
  <si>
    <t>Kathryn</t>
  </si>
  <si>
    <t>BILODEAU</t>
  </si>
  <si>
    <t>Christiane</t>
  </si>
  <si>
    <t>Jenaya</t>
  </si>
  <si>
    <t>Grouwels-Watersley R&amp;D Road Team</t>
  </si>
  <si>
    <t>Nico</t>
  </si>
  <si>
    <t>Kimberly</t>
  </si>
  <si>
    <t>GOODRIDGE</t>
  </si>
  <si>
    <t>Mairen</t>
  </si>
  <si>
    <t>Watt Riot Cycling</t>
  </si>
  <si>
    <t>CANNON</t>
  </si>
  <si>
    <t>Kris</t>
  </si>
  <si>
    <t>BARRACLOUGH</t>
  </si>
  <si>
    <t>Ngaire</t>
  </si>
  <si>
    <t>HAGEDORN</t>
  </si>
  <si>
    <t xml:space="preserve">Kara </t>
  </si>
  <si>
    <t>WOZNY</t>
  </si>
  <si>
    <t>Gail</t>
  </si>
  <si>
    <t xml:space="preserve">GILCHRIST </t>
  </si>
  <si>
    <t>STROHSCHEIN</t>
  </si>
  <si>
    <t>Elka</t>
  </si>
  <si>
    <t>WILSON-GIBBONS</t>
  </si>
  <si>
    <t>Jenny</t>
  </si>
  <si>
    <t>DONALDSON</t>
  </si>
  <si>
    <t>Shawna</t>
  </si>
  <si>
    <t>LACOURSIERE</t>
  </si>
  <si>
    <t>Jessica</t>
  </si>
  <si>
    <t>CASTRO</t>
  </si>
  <si>
    <t>Callaghan</t>
  </si>
  <si>
    <t>Catilin</t>
  </si>
  <si>
    <t>GILMORE</t>
  </si>
  <si>
    <t>Jeanie</t>
  </si>
  <si>
    <t>HALL</t>
  </si>
  <si>
    <t>Sara</t>
  </si>
  <si>
    <t>MICHALSKI</t>
  </si>
  <si>
    <t>Marie</t>
  </si>
  <si>
    <t>MACARTHUR</t>
  </si>
  <si>
    <t>TELFORD</t>
  </si>
  <si>
    <t>Shauna</t>
  </si>
  <si>
    <t>Shannon</t>
  </si>
  <si>
    <t>Meika</t>
  </si>
  <si>
    <t>FERGUSSON</t>
  </si>
  <si>
    <t>Kendra</t>
  </si>
  <si>
    <t>Megan</t>
  </si>
  <si>
    <t>MALCOLM</t>
  </si>
  <si>
    <t>Colleen</t>
  </si>
  <si>
    <t>LILLY</t>
  </si>
  <si>
    <t xml:space="preserve">WIDNEY </t>
  </si>
  <si>
    <t>Chantell</t>
  </si>
  <si>
    <t>RUTTAN</t>
  </si>
  <si>
    <t>Erin</t>
  </si>
  <si>
    <t>LEMISKI</t>
  </si>
  <si>
    <t>Meghan</t>
  </si>
  <si>
    <t>MANCA</t>
  </si>
  <si>
    <t>Terra</t>
  </si>
  <si>
    <t>MCARTHUR</t>
  </si>
  <si>
    <t>Susanne</t>
  </si>
  <si>
    <t>Terrascape Racing</t>
  </si>
  <si>
    <t>TRAXLER</t>
  </si>
  <si>
    <t>Gabby</t>
  </si>
  <si>
    <t>Ascent Cycle</t>
  </si>
  <si>
    <t>VAN'T KLOOSTER</t>
  </si>
  <si>
    <t>Hillie</t>
  </si>
  <si>
    <t>KENWARD</t>
  </si>
  <si>
    <t>Alyson</t>
  </si>
  <si>
    <t>Francesca</t>
  </si>
  <si>
    <t>Kahlen</t>
  </si>
  <si>
    <t>Natalia</t>
  </si>
  <si>
    <t>MCCARTNEY</t>
  </si>
  <si>
    <t>Maria</t>
  </si>
  <si>
    <t>Team Saskatchewan</t>
  </si>
  <si>
    <t>FEEHAN</t>
  </si>
  <si>
    <t>Laura</t>
  </si>
  <si>
    <t>THOMSON</t>
  </si>
  <si>
    <t>Ashton</t>
  </si>
  <si>
    <t>WEIDEMANN</t>
  </si>
  <si>
    <t>Isabelle</t>
  </si>
  <si>
    <t>Juliette</t>
  </si>
  <si>
    <t>WILLIAMS</t>
  </si>
  <si>
    <t>Katie</t>
  </si>
  <si>
    <t>KELLY</t>
  </si>
  <si>
    <t>Elizabeth G Leoni</t>
  </si>
  <si>
    <t>TRACEY</t>
  </si>
  <si>
    <t>Sinead</t>
  </si>
  <si>
    <t>ANSEEUW</t>
  </si>
  <si>
    <t>Renee</t>
  </si>
  <si>
    <t>SACHS</t>
  </si>
  <si>
    <t>JOBIDON</t>
  </si>
  <si>
    <t>Sonia</t>
  </si>
  <si>
    <t>DUMONT</t>
  </si>
  <si>
    <t>Rachel</t>
  </si>
  <si>
    <t>LEISHMAN</t>
  </si>
  <si>
    <t>ANDREWS</t>
  </si>
  <si>
    <t>Lori</t>
  </si>
  <si>
    <t>LEBLANC</t>
  </si>
  <si>
    <t>BASTERAH</t>
  </si>
  <si>
    <t>Hayley</t>
  </si>
  <si>
    <t>BARROS</t>
  </si>
  <si>
    <t>Maren</t>
  </si>
  <si>
    <t>Amanda</t>
  </si>
  <si>
    <t>SEEFRIED</t>
  </si>
  <si>
    <t>Jenna</t>
  </si>
  <si>
    <t>CHUBEY</t>
  </si>
  <si>
    <t>THURLOW</t>
  </si>
  <si>
    <t>Devon</t>
  </si>
  <si>
    <t>HEINEMEYER</t>
  </si>
  <si>
    <t>Dawn</t>
  </si>
  <si>
    <t>BUCKLEY</t>
  </si>
  <si>
    <t>Hilary</t>
  </si>
  <si>
    <t>DUPUIS</t>
  </si>
  <si>
    <t>Nicolle</t>
  </si>
  <si>
    <t>Anne-Marie</t>
  </si>
  <si>
    <t>Donaldson</t>
  </si>
  <si>
    <t>HUBNER</t>
  </si>
  <si>
    <t>Colette</t>
  </si>
  <si>
    <t>WONG TOMCHUK</t>
  </si>
  <si>
    <t>Nicole</t>
  </si>
  <si>
    <t>SHERROW</t>
  </si>
  <si>
    <t>Tambria</t>
  </si>
  <si>
    <t>FOSTER</t>
  </si>
  <si>
    <t>Sheri</t>
  </si>
  <si>
    <t>ST-HILAIRE</t>
  </si>
  <si>
    <t>Nancy</t>
  </si>
  <si>
    <t>Deborah</t>
  </si>
  <si>
    <t>SHEPPARD</t>
  </si>
  <si>
    <t>Kaley</t>
  </si>
  <si>
    <t>MAYR</t>
  </si>
  <si>
    <t>Amber</t>
  </si>
  <si>
    <t>OAKEY-AYROUD</t>
  </si>
  <si>
    <t>INGLIS</t>
  </si>
  <si>
    <t>Calaine</t>
  </si>
  <si>
    <t>HEISE</t>
  </si>
  <si>
    <t>Alana</t>
  </si>
  <si>
    <t>ORBAN</t>
  </si>
  <si>
    <t>Quinn</t>
  </si>
  <si>
    <t>COUND</t>
  </si>
  <si>
    <t>Pauline</t>
  </si>
  <si>
    <t>Michelle</t>
  </si>
  <si>
    <t>PROCHE</t>
  </si>
  <si>
    <t>Jenn</t>
  </si>
  <si>
    <t>Liann</t>
  </si>
  <si>
    <t>BAKER</t>
  </si>
  <si>
    <t>Tiffany</t>
  </si>
  <si>
    <t>ASHTON</t>
  </si>
  <si>
    <t>Jen</t>
  </si>
  <si>
    <t>CARPENTER</t>
  </si>
  <si>
    <t>Yuen-Ying</t>
  </si>
  <si>
    <t>RUITERS</t>
  </si>
  <si>
    <t>QUAN</t>
  </si>
  <si>
    <t>May Lynn</t>
  </si>
  <si>
    <t>MCGOWAN</t>
  </si>
  <si>
    <t>Jo-Anne</t>
  </si>
  <si>
    <t>Ella</t>
  </si>
  <si>
    <t>REED</t>
  </si>
  <si>
    <t>Debbie</t>
  </si>
  <si>
    <t>GUTHRIE</t>
  </si>
  <si>
    <t>Janet</t>
  </si>
  <si>
    <t>MEUNIER</t>
  </si>
  <si>
    <t>Danielle</t>
  </si>
  <si>
    <t>THEW</t>
  </si>
  <si>
    <t>Samara</t>
  </si>
  <si>
    <t>HOOPER</t>
  </si>
  <si>
    <t>Amy</t>
  </si>
  <si>
    <t>TURNER</t>
  </si>
  <si>
    <t>Hannah</t>
  </si>
  <si>
    <t>independent</t>
  </si>
  <si>
    <t>STRILCHUCK</t>
  </si>
  <si>
    <t xml:space="preserve">Alannah </t>
  </si>
  <si>
    <t>OAKEY</t>
  </si>
  <si>
    <t>Sharron</t>
  </si>
  <si>
    <t>CONRAD</t>
  </si>
  <si>
    <t>HENDERSON</t>
  </si>
  <si>
    <t>Christine</t>
  </si>
  <si>
    <t>PETT</t>
  </si>
  <si>
    <t>Sophia</t>
  </si>
  <si>
    <t>BERGMANN</t>
  </si>
  <si>
    <t>Anna</t>
  </si>
  <si>
    <t>HOLOWAYCHUK</t>
  </si>
  <si>
    <t>Sam</t>
  </si>
  <si>
    <t>Notes</t>
  </si>
  <si>
    <t>License Sent</t>
  </si>
  <si>
    <t>Team Names</t>
  </si>
  <si>
    <t>Allez</t>
  </si>
  <si>
    <t>Pedalhead Race Room</t>
  </si>
  <si>
    <t>Points</t>
  </si>
  <si>
    <t>Category 4 Men &gt; Category 3 Men</t>
  </si>
  <si>
    <t>Category 3 Men &gt; Category 2 Men</t>
  </si>
  <si>
    <t>Category 4 Women &gt; Category 3 Women</t>
  </si>
  <si>
    <t>Place</t>
  </si>
  <si>
    <t>A Races</t>
  </si>
  <si>
    <t>B Races</t>
  </si>
  <si>
    <t>Women’s Category 4 and 5, point allotment will be dependent upon number of racers in a category:</t>
  </si>
  <si>
    <t>1-3 racers – winner only – points =</t>
  </si>
  <si>
    <t>4-6 racers – top 3 – points=</t>
  </si>
  <si>
    <t>7-10 racers – top 4 – points =</t>
  </si>
  <si>
    <t>11-13 racers – top 6 – points =</t>
  </si>
  <si>
    <t>14+ racers – top 8 – points =</t>
  </si>
  <si>
    <t>Pigeon Lake Road Race (B)</t>
  </si>
  <si>
    <t>Tour de Bowness - Hill Climb (B)</t>
  </si>
  <si>
    <t>Tour de Bowness - Criterium (B)</t>
  </si>
  <si>
    <t>Tour de Bowness - Omnium (B)</t>
  </si>
  <si>
    <t>Walker</t>
  </si>
  <si>
    <t>Build Cycling Club</t>
  </si>
  <si>
    <t xml:space="preserve">Seal </t>
  </si>
  <si>
    <t>Ervin-Arambarri</t>
  </si>
  <si>
    <t>Amaia</t>
  </si>
  <si>
    <t>Avree</t>
  </si>
  <si>
    <t>Sasha</t>
  </si>
  <si>
    <t>Emmett</t>
  </si>
  <si>
    <t>Quinten</t>
  </si>
  <si>
    <t>Alloya</t>
  </si>
  <si>
    <t>Brendan</t>
  </si>
  <si>
    <t>Keith</t>
  </si>
  <si>
    <t>GUEST</t>
  </si>
  <si>
    <t>POWER</t>
  </si>
  <si>
    <t>LEONG</t>
  </si>
  <si>
    <t>RENZ</t>
  </si>
  <si>
    <t>BUSCH</t>
  </si>
  <si>
    <t>MICHALOWSKI</t>
  </si>
  <si>
    <t>DUPERRON</t>
  </si>
  <si>
    <t>CHYC-CIES</t>
  </si>
  <si>
    <t>ROSS</t>
  </si>
  <si>
    <t>Gary</t>
  </si>
  <si>
    <t>ULRICH</t>
  </si>
  <si>
    <t>Lisa</t>
  </si>
  <si>
    <t>ANGELOZZI</t>
  </si>
  <si>
    <t>ISTVAN</t>
  </si>
  <si>
    <t>RITCHIE</t>
  </si>
  <si>
    <t>VASILY</t>
  </si>
  <si>
    <t>MCLEOD</t>
  </si>
  <si>
    <t xml:space="preserve">Matt </t>
  </si>
  <si>
    <t>GANNON</t>
  </si>
  <si>
    <t>MAGLEO</t>
  </si>
  <si>
    <t>Madeline</t>
  </si>
  <si>
    <t>EIDSVIK</t>
  </si>
  <si>
    <t>KOUGIYA</t>
  </si>
  <si>
    <t>Oleg</t>
  </si>
  <si>
    <t>MATHEW</t>
  </si>
  <si>
    <t>MACKINNON</t>
  </si>
  <si>
    <t>MACKLEM</t>
  </si>
  <si>
    <t>PURDY</t>
  </si>
  <si>
    <t>PASK</t>
  </si>
  <si>
    <t>WEIR-CHABA</t>
  </si>
  <si>
    <t>Airdrie BMX Association</t>
  </si>
  <si>
    <t>Alberta Nationals Mountain Bike Race Association</t>
  </si>
  <si>
    <t>bicisport</t>
  </si>
  <si>
    <t>Blizzard Bicycle Club</t>
  </si>
  <si>
    <t>Calgary BMX</t>
  </si>
  <si>
    <t>Calgary Crankmasters Cycling Club</t>
  </si>
  <si>
    <t>Canadian Birkebeiner Society</t>
  </si>
  <si>
    <t>Cyclemeisters / Bow Cycle</t>
  </si>
  <si>
    <t>Edmonton BMX Association</t>
  </si>
  <si>
    <t>Edmonton Masters Cycling Club</t>
  </si>
  <si>
    <t>Edmonton Road and Track Club</t>
  </si>
  <si>
    <t>Fort McMurray Cycling Association</t>
  </si>
  <si>
    <t>Garage of Pain Cycling</t>
  </si>
  <si>
    <t>Headwinds Cycling Club</t>
  </si>
  <si>
    <t>Highwood Cycling Club</t>
  </si>
  <si>
    <t>iGregari Cycling Club</t>
  </si>
  <si>
    <t>Juventus Cycling Club</t>
  </si>
  <si>
    <t>Lethbridge BMX Association</t>
  </si>
  <si>
    <t>Medicine Hat BMX</t>
  </si>
  <si>
    <t>Okotoks BMX Club</t>
  </si>
  <si>
    <t>Peloton Racing</t>
  </si>
  <si>
    <t>Red Deer BMX</t>
  </si>
  <si>
    <t>Rosso Cycling Club</t>
  </si>
  <si>
    <t>Savy Mountain Riders</t>
  </si>
  <si>
    <t>Spin Sisters</t>
  </si>
  <si>
    <t>SYYCLISTA Cycling Club</t>
  </si>
  <si>
    <t>The Bike Shop</t>
  </si>
  <si>
    <t>The Wheelhouse</t>
  </si>
  <si>
    <t>TSCC (The Specials Cycling Club)</t>
  </si>
  <si>
    <t>United Ride Club</t>
  </si>
  <si>
    <t>Velocity Cycling Club</t>
  </si>
  <si>
    <t>PNW Racing</t>
  </si>
  <si>
    <t xml:space="preserve">MILLER </t>
  </si>
  <si>
    <t>Cycledelia</t>
  </si>
  <si>
    <t>LOSCHUCK</t>
  </si>
  <si>
    <t>KANUKA</t>
  </si>
  <si>
    <t>Gloria</t>
  </si>
  <si>
    <t>IVEC</t>
  </si>
  <si>
    <t>Vanessa</t>
  </si>
  <si>
    <t>BURSEY</t>
  </si>
  <si>
    <t>Bryan</t>
  </si>
  <si>
    <t>VERHAPPEN</t>
  </si>
  <si>
    <t>Marcus</t>
  </si>
  <si>
    <t>STRANGE</t>
  </si>
  <si>
    <t>Maddy</t>
  </si>
  <si>
    <t>Sophie</t>
  </si>
  <si>
    <t>WORMAN</t>
  </si>
  <si>
    <t>Joel</t>
  </si>
  <si>
    <t xml:space="preserve">HALLETT </t>
  </si>
  <si>
    <t>Larix</t>
  </si>
  <si>
    <t>MCGAN</t>
  </si>
  <si>
    <t>CAPILI</t>
  </si>
  <si>
    <t>REDECOPP</t>
  </si>
  <si>
    <t>VALDEZ</t>
  </si>
  <si>
    <t>Cedric</t>
  </si>
  <si>
    <t xml:space="preserve">Jack </t>
  </si>
  <si>
    <t>Nicholas</t>
  </si>
  <si>
    <t>GRENIER</t>
  </si>
  <si>
    <t>Rose-Anne</t>
  </si>
  <si>
    <t>HARGREAVES</t>
  </si>
  <si>
    <t>Samantha</t>
  </si>
  <si>
    <t>Restore Cycling</t>
  </si>
  <si>
    <t>ENGLISH</t>
  </si>
  <si>
    <t>Fergus</t>
  </si>
  <si>
    <t>VEEMAN</t>
  </si>
  <si>
    <t>Luca</t>
  </si>
  <si>
    <t>ZABOLOTNEY</t>
  </si>
  <si>
    <t>Colton</t>
  </si>
  <si>
    <t>MAURICIO</t>
  </si>
  <si>
    <t>Wanda</t>
  </si>
  <si>
    <t>Margie</t>
  </si>
  <si>
    <t>BRADFORD</t>
  </si>
  <si>
    <t>STIELOW</t>
  </si>
  <si>
    <t>Derrick</t>
  </si>
  <si>
    <t>KORDYBAN</t>
  </si>
  <si>
    <t>LEBARON</t>
  </si>
  <si>
    <t>Courtney</t>
  </si>
  <si>
    <t>CALDERWOOD</t>
  </si>
  <si>
    <t>Graeme</t>
  </si>
  <si>
    <t>EDWARDS</t>
  </si>
  <si>
    <t>Kale</t>
  </si>
  <si>
    <t>Deven</t>
  </si>
  <si>
    <t>STEWART</t>
  </si>
  <si>
    <t>CAMPBELL</t>
  </si>
  <si>
    <t>PULFORD</t>
  </si>
  <si>
    <t>Luke</t>
  </si>
  <si>
    <t>SALAMANCA</t>
  </si>
  <si>
    <t>Elmar</t>
  </si>
  <si>
    <t>Canada Day Crit (B)</t>
  </si>
  <si>
    <t>SANFORD</t>
  </si>
  <si>
    <t>McKenzie</t>
  </si>
  <si>
    <t>Randall</t>
  </si>
  <si>
    <t>KOEMAN</t>
  </si>
  <si>
    <t>Cornelis</t>
  </si>
  <si>
    <t>BOONSTRA</t>
  </si>
  <si>
    <t>Aida</t>
  </si>
  <si>
    <t>LEMIEUX</t>
  </si>
  <si>
    <t>GARCIA</t>
  </si>
  <si>
    <t>Miguel</t>
  </si>
  <si>
    <t>ERICKSON</t>
  </si>
  <si>
    <t>FORMAN</t>
  </si>
  <si>
    <t>Simon</t>
  </si>
  <si>
    <t>DACHENHAUS</t>
  </si>
  <si>
    <t>Chaz</t>
  </si>
  <si>
    <t>THIRLWELL</t>
  </si>
  <si>
    <t>Sunnie</t>
  </si>
  <si>
    <t>FORTIER</t>
  </si>
  <si>
    <t>Debra</t>
  </si>
  <si>
    <t>JARNAGIN</t>
  </si>
  <si>
    <t>Barbara</t>
  </si>
  <si>
    <t>POTESTADES</t>
  </si>
  <si>
    <t>WRAY</t>
  </si>
  <si>
    <t>MCKAGUE</t>
  </si>
  <si>
    <t>LEGACY</t>
  </si>
  <si>
    <t>Frank</t>
  </si>
  <si>
    <t>2025 ARC Series Points</t>
  </si>
  <si>
    <t>2025 Mass Start Points</t>
  </si>
  <si>
    <t>2025 ITT Points</t>
  </si>
  <si>
    <t>2025 GC/Omnium Points</t>
  </si>
  <si>
    <t>Velocity - Criterium (B)</t>
  </si>
  <si>
    <t>igregari  Crit (B)</t>
  </si>
  <si>
    <t>iGregari Provincials Masters Crit (A)</t>
  </si>
  <si>
    <t>Peloton Crit Provincials (A)</t>
  </si>
  <si>
    <t>2024 Mass Start Upgrade Points</t>
  </si>
  <si>
    <t>2025 Out of Province Mass Start Upgrade Points</t>
  </si>
  <si>
    <t>2025 Out of Province ITT Upgrade Points</t>
  </si>
  <si>
    <t>2025 ITT Points2</t>
  </si>
  <si>
    <t>2024/25 Learn to Race Points</t>
  </si>
  <si>
    <t>Stampede Road Race (b)</t>
  </si>
  <si>
    <t>Stampede ITT (b)</t>
  </si>
  <si>
    <t>Column1</t>
  </si>
  <si>
    <t>Column2</t>
  </si>
  <si>
    <t>Maxine</t>
  </si>
  <si>
    <t>Gruener</t>
  </si>
  <si>
    <t>Gregory</t>
  </si>
  <si>
    <t>Vince</t>
  </si>
  <si>
    <t>Piotrowski</t>
  </si>
  <si>
    <t>Redecopp</t>
  </si>
  <si>
    <t>Brun</t>
  </si>
  <si>
    <t>Mott</t>
  </si>
  <si>
    <t>Smith</t>
  </si>
  <si>
    <t>Knopf</t>
  </si>
  <si>
    <t>Forman</t>
  </si>
  <si>
    <t>Janice</t>
  </si>
  <si>
    <t>Fung</t>
  </si>
  <si>
    <t>Strange</t>
  </si>
  <si>
    <t>BRENNAN</t>
  </si>
  <si>
    <t>13008037 Canada Association Youth en Route</t>
  </si>
  <si>
    <t>2367694 AB Society os Cycle-Logic Cycling Club</t>
  </si>
  <si>
    <t>Abalayan</t>
  </si>
  <si>
    <t>AICC</t>
  </si>
  <si>
    <t>Alberta Randonneurs</t>
  </si>
  <si>
    <t>Alberta Velodrome Association</t>
  </si>
  <si>
    <t>ATB Cycling</t>
  </si>
  <si>
    <t>bicisport Calgary Cycling Club</t>
  </si>
  <si>
    <t>C4XC Youth Performance Cycling Team</t>
  </si>
  <si>
    <t>Calgary Bicycle Track League</t>
  </si>
  <si>
    <t>Calgary Cycle - Trek</t>
  </si>
  <si>
    <t>Calgary Speed Skating Association</t>
  </si>
  <si>
    <t>Camrose Bike Club</t>
  </si>
  <si>
    <t>Central Alberta Bicycling Club</t>
  </si>
  <si>
    <t>Cochrane BMX</t>
  </si>
  <si>
    <t>Concept 3 Synergy</t>
  </si>
  <si>
    <t>Devon Bicycle Asssociation</t>
  </si>
  <si>
    <t>Drift Racing</t>
  </si>
  <si>
    <t>Edmonton Eritrean Cycling Club</t>
  </si>
  <si>
    <t>Edmonton Mountain Bike Alliance</t>
  </si>
  <si>
    <t>elev8 MTB Race Team</t>
  </si>
  <si>
    <t>IGregari Cycling Club</t>
  </si>
  <si>
    <t>Midweek Mayhem Cycling Association Of Alberta</t>
  </si>
  <si>
    <t>Peak Pursuits</t>
  </si>
  <si>
    <t>RMBNB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</si>
  <si>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</si>
  <si>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</si>
  <si>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</si>
  <si>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</si>
  <si>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</si>
  <si>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</si>
  <si>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</si>
  <si>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Terrascape racing</t>
  </si>
  <si>
    <t>The Doctrine Cycling</t>
  </si>
  <si>
    <t>Ultimate Para Sports Association</t>
  </si>
  <si>
    <t>Vectra Heavy Haulers p/b CO2 Brew</t>
  </si>
  <si>
    <t>Velo Femmes</t>
  </si>
  <si>
    <t>Wapiti Nordic Ski (Bike) Club</t>
  </si>
  <si>
    <t>Wildrose Collective</t>
  </si>
  <si>
    <t>Isaiah</t>
  </si>
  <si>
    <t>GHEBREZGHI</t>
  </si>
  <si>
    <t>ROBERTSHAW</t>
  </si>
  <si>
    <t>Alex</t>
  </si>
  <si>
    <t>Casey</t>
  </si>
  <si>
    <t>BRUN</t>
  </si>
  <si>
    <t>GRUENER</t>
  </si>
  <si>
    <t>PIOTROWSKI</t>
  </si>
  <si>
    <t>MOTT</t>
  </si>
  <si>
    <t xml:space="preserve">Rob </t>
  </si>
  <si>
    <t>KNOPF</t>
  </si>
  <si>
    <t>ROBBINS</t>
  </si>
  <si>
    <t>PNW racing</t>
  </si>
  <si>
    <t>STIMSON</t>
  </si>
  <si>
    <t>FORBES</t>
  </si>
  <si>
    <t>JAKEL</t>
  </si>
  <si>
    <t xml:space="preserve">Ryan   </t>
  </si>
  <si>
    <t>NUSSE</t>
  </si>
  <si>
    <t>Ysbrand</t>
  </si>
  <si>
    <t>FUNG</t>
  </si>
  <si>
    <t>MURPHY</t>
  </si>
  <si>
    <t>Breanna</t>
  </si>
  <si>
    <t>Manteo Racing</t>
  </si>
  <si>
    <t>BRIGNALL</t>
  </si>
  <si>
    <t>Trina</t>
  </si>
  <si>
    <t>Matt</t>
  </si>
  <si>
    <t>MacKinnon</t>
  </si>
  <si>
    <t>Learn to Race</t>
  </si>
  <si>
    <t>Morgan</t>
  </si>
  <si>
    <t>Pinnock</t>
  </si>
  <si>
    <t>Kohl</t>
  </si>
  <si>
    <t>Jordan</t>
  </si>
  <si>
    <t>Magico</t>
  </si>
  <si>
    <t>Bayley</t>
  </si>
  <si>
    <t>Clark</t>
  </si>
  <si>
    <t>Teresa</t>
  </si>
  <si>
    <t>Popowicz</t>
  </si>
  <si>
    <t>Leach</t>
  </si>
  <si>
    <t>BAYLEY</t>
  </si>
  <si>
    <t>POPOWICZ</t>
  </si>
  <si>
    <t>GALBRAITH</t>
  </si>
  <si>
    <t>Callum</t>
  </si>
  <si>
    <t>Tag Cycling</t>
  </si>
  <si>
    <t>STARK</t>
  </si>
  <si>
    <t>AURITI</t>
  </si>
  <si>
    <t>Roman</t>
  </si>
  <si>
    <t>SINKE</t>
  </si>
  <si>
    <t>Cor</t>
  </si>
  <si>
    <t>GELINEAU</t>
  </si>
  <si>
    <t>Maddie</t>
  </si>
  <si>
    <t>PITTARD</t>
  </si>
  <si>
    <t>Charlie</t>
  </si>
  <si>
    <t>SAUNDERS</t>
  </si>
  <si>
    <t>BARKER</t>
  </si>
  <si>
    <t>DEVRIES</t>
  </si>
  <si>
    <t>Kase</t>
  </si>
  <si>
    <t>OOSTERHOF</t>
  </si>
  <si>
    <t>DAVIDOW</t>
  </si>
  <si>
    <t>4 to 3</t>
  </si>
  <si>
    <t>PADLEWSKI</t>
  </si>
  <si>
    <t>Brooke</t>
  </si>
  <si>
    <t>YANG</t>
  </si>
  <si>
    <t>Emily</t>
  </si>
  <si>
    <t>RENT</t>
  </si>
  <si>
    <t>Tanner</t>
  </si>
  <si>
    <t>MITCHELL</t>
  </si>
  <si>
    <t>Watt</t>
  </si>
  <si>
    <t>KOHLENBERG</t>
  </si>
  <si>
    <t>Eton</t>
  </si>
  <si>
    <t>GIESLER</t>
  </si>
  <si>
    <t>Lyra</t>
  </si>
  <si>
    <t>STOLARZ</t>
  </si>
  <si>
    <t xml:space="preserve">Taryn </t>
  </si>
  <si>
    <t>SHALAPAY</t>
  </si>
  <si>
    <t>SANDMAIER</t>
  </si>
  <si>
    <t>Aiden</t>
  </si>
  <si>
    <t>Stampede Road Race (B)</t>
  </si>
  <si>
    <t>Stampede Dash (b)</t>
  </si>
  <si>
    <t>Stampede Dash(B)</t>
  </si>
  <si>
    <t>SAMETZ</t>
  </si>
  <si>
    <t>HILTS</t>
  </si>
  <si>
    <t>Elija</t>
  </si>
  <si>
    <t>BARTLETT</t>
  </si>
  <si>
    <t>GRIGY</t>
  </si>
  <si>
    <t>Salomon</t>
  </si>
  <si>
    <t>Stampede Road Race ITT (b)</t>
  </si>
  <si>
    <t>Stampede Road Race ITT</t>
  </si>
  <si>
    <t>DEWING</t>
  </si>
  <si>
    <t>Oscar</t>
  </si>
  <si>
    <t>Brombeiss</t>
  </si>
  <si>
    <t xml:space="preserve">4 to 3 </t>
  </si>
  <si>
    <t>Ghebrezghi</t>
  </si>
  <si>
    <t>McCrady</t>
  </si>
  <si>
    <t>Baruiz</t>
  </si>
  <si>
    <t>Japriel</t>
  </si>
  <si>
    <t>Lepage</t>
  </si>
  <si>
    <t>McGhan</t>
  </si>
  <si>
    <t>3 to 2</t>
  </si>
  <si>
    <t>Durell</t>
  </si>
  <si>
    <t>Ushko</t>
  </si>
  <si>
    <t>Chalupa</t>
  </si>
  <si>
    <t>Tomas</t>
  </si>
  <si>
    <t>Ferneyhough</t>
  </si>
  <si>
    <t>Churchill</t>
  </si>
  <si>
    <t>Noyce</t>
  </si>
  <si>
    <t>Aeden</t>
  </si>
  <si>
    <t>Papusha</t>
  </si>
  <si>
    <t>Oleh</t>
  </si>
  <si>
    <t>Maxwell</t>
  </si>
  <si>
    <t>OSTREM</t>
  </si>
  <si>
    <t>WOJTOWICZ</t>
  </si>
  <si>
    <t>Grzegorz</t>
  </si>
  <si>
    <t>HO</t>
  </si>
  <si>
    <t>Burr</t>
  </si>
  <si>
    <t>HEIDEBRECHT</t>
  </si>
  <si>
    <t>Darrel</t>
  </si>
  <si>
    <t>Franky</t>
  </si>
  <si>
    <t>WATKINS</t>
  </si>
  <si>
    <t>Carl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</si>
</sst>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1"/>
      <color theme="1"/>
      <name val="Calibri Light"/>
      <family val="2"/>
    </font>
    <font>
      <sz val="10"/>
      <name val="Calibri"/>
      <family val="2"/>
      <scheme val="minor"/>
    </font>
    <font>
      <sz val="11"/>
      <name val="Calibri Light"/>
      <family val="2"/>
    </font>
    <font>
      <sz val="11"/>
      <color rgb="FF00B050"/>
      <name val="Calibri Light"/>
      <family val="2"/>
    </font>
    <font>
      <sz val="11"/>
      <color rgb="FFFF3300"/>
      <name val="Calibri Light"/>
      <family val="2"/>
    </font>
    <font>
      <sz val="11"/>
      <color rgb="FF7030A0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 Light"/>
      <family val="2"/>
    </font>
    <font>
      <b/>
      <sz val="11"/>
      <color theme="3" tint="-0.249977111117893"/>
      <name val="Calibri Light"/>
      <family val="2"/>
    </font>
    <font>
      <b/>
      <sz val="11"/>
      <color theme="1" tint="0.34998626667073579"/>
      <name val="Calibri Light"/>
      <family val="2"/>
    </font>
    <font>
      <sz val="11"/>
      <color theme="3" tint="-0.249977111117893"/>
      <name val="Calibri Light"/>
      <family val="2"/>
    </font>
    <font>
      <sz val="10"/>
      <color theme="1"/>
      <name val="Calibri"/>
      <family val="2"/>
      <scheme val="minor"/>
    </font>
    <font>
      <sz val="11"/>
      <color rgb="FF000000"/>
      <name val="Calibri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</borders>
  <cellStyleXfs count="2">
    <xf numFmtId="0" fontId="0" fillId="0" borderId="0"/>
    <xf numFmtId="0" fontId="5" fillId="0" borderId="0"/>
  </cellStyleXfs>
  <cellXfs count="15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textRotation="90"/>
    </xf>
    <xf numFmtId="1" fontId="2" fillId="2" borderId="2" xfId="0" applyNumberFormat="1" applyFont="1" applyFill="1" applyBorder="1" applyAlignment="1">
      <alignment horizontal="center" textRotation="90"/>
    </xf>
    <xf numFmtId="0" fontId="2" fillId="2" borderId="2" xfId="0" applyFont="1" applyFill="1" applyBorder="1" applyAlignment="1">
      <alignment textRotation="90"/>
    </xf>
    <xf numFmtId="0" fontId="3" fillId="2" borderId="2" xfId="0" applyFont="1" applyFill="1" applyBorder="1" applyAlignment="1">
      <alignment textRotation="90"/>
    </xf>
    <xf numFmtId="0" fontId="2" fillId="2" borderId="3" xfId="0" applyFont="1" applyFill="1" applyBorder="1" applyAlignment="1">
      <alignment horizontal="center" textRotation="90"/>
    </xf>
    <xf numFmtId="0" fontId="6" fillId="0" borderId="5" xfId="1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8" xfId="1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4" fillId="0" borderId="8" xfId="0" applyFont="1" applyBorder="1"/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horizontal="center" textRotation="90"/>
    </xf>
    <xf numFmtId="0" fontId="12" fillId="2" borderId="5" xfId="0" applyFont="1" applyFill="1" applyBorder="1" applyAlignment="1">
      <alignment horizontal="center" textRotation="90"/>
    </xf>
    <xf numFmtId="1" fontId="13" fillId="2" borderId="5" xfId="0" applyNumberFormat="1" applyFont="1" applyFill="1" applyBorder="1" applyAlignment="1">
      <alignment horizontal="center" textRotation="90"/>
    </xf>
    <xf numFmtId="1" fontId="14" fillId="2" borderId="5" xfId="0" applyNumberFormat="1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/>
    </xf>
    <xf numFmtId="1" fontId="2" fillId="2" borderId="5" xfId="0" applyNumberFormat="1" applyFont="1" applyFill="1" applyBorder="1" applyAlignment="1">
      <alignment horizontal="center" textRotation="90"/>
    </xf>
    <xf numFmtId="1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1" fontId="10" fillId="3" borderId="8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8" xfId="0" applyFont="1" applyBorder="1" applyProtection="1">
      <protection locked="0"/>
    </xf>
    <xf numFmtId="1" fontId="10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textRotation="90"/>
    </xf>
    <xf numFmtId="0" fontId="12" fillId="2" borderId="2" xfId="0" applyFont="1" applyFill="1" applyBorder="1" applyAlignment="1">
      <alignment horizontal="center" textRotation="90"/>
    </xf>
    <xf numFmtId="1" fontId="14" fillId="2" borderId="2" xfId="0" applyNumberFormat="1" applyFont="1" applyFill="1" applyBorder="1" applyAlignment="1">
      <alignment horizontal="center" textRotation="90"/>
    </xf>
    <xf numFmtId="1" fontId="15" fillId="2" borderId="2" xfId="0" applyNumberFormat="1" applyFont="1" applyFill="1" applyBorder="1" applyAlignment="1">
      <alignment horizontal="center" textRotation="90"/>
    </xf>
    <xf numFmtId="1" fontId="13" fillId="2" borderId="2" xfId="0" applyNumberFormat="1" applyFont="1" applyFill="1" applyBorder="1" applyAlignment="1">
      <alignment horizontal="center" textRotation="90"/>
    </xf>
    <xf numFmtId="1" fontId="14" fillId="2" borderId="2" xfId="0" applyNumberFormat="1" applyFont="1" applyFill="1" applyBorder="1" applyAlignment="1">
      <alignment horizontal="center" textRotation="90" wrapText="1"/>
    </xf>
    <xf numFmtId="1" fontId="4" fillId="4" borderId="5" xfId="0" applyNumberFormat="1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1" fontId="10" fillId="5" borderId="8" xfId="0" applyNumberFormat="1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0" fillId="0" borderId="10" xfId="0" applyBorder="1"/>
    <xf numFmtId="1" fontId="10" fillId="0" borderId="9" xfId="0" applyNumberFormat="1" applyFont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 quotePrefix="1"/>
    <xf numFmtId="0" fontId="2" fillId="2" borderId="5" xfId="0" applyFont="1" applyFill="1" applyBorder="1" applyAlignment="1">
      <alignment textRotation="90"/>
    </xf>
    <xf numFmtId="1" fontId="10" fillId="0" borderId="6" xfId="0" applyNumberFormat="1" applyFont="1" applyBorder="1" applyAlignment="1">
      <alignment horizontal="center"/>
    </xf>
    <xf numFmtId="1" fontId="4" fillId="4" borderId="13" xfId="0" applyNumberFormat="1" applyFont="1" applyFill="1" applyBorder="1" applyAlignment="1">
      <alignment horizontal="center"/>
    </xf>
    <xf numFmtId="0" fontId="0" fillId="0" borderId="8" xfId="0" applyBorder="1"/>
    <xf numFmtId="1" fontId="10" fillId="3" borderId="6" xfId="0" applyNumberFormat="1" applyFont="1" applyFill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16" fillId="0" borderId="14" xfId="0" applyFont="1" applyBorder="1"/>
    <xf numFmtId="0" fontId="1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1" fontId="7" fillId="0" borderId="5" xfId="0" applyNumberFormat="1" applyFont="1" applyBorder="1" applyAlignment="1">
      <alignment horizontal="left"/>
    </xf>
    <xf numFmtId="1" fontId="8" fillId="0" borderId="5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" fontId="8" fillId="0" borderId="8" xfId="0" applyNumberFormat="1" applyFont="1" applyBorder="1" applyAlignment="1">
      <alignment horizontal="left"/>
    </xf>
    <xf numFmtId="1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4" fillId="0" borderId="15" xfId="0" applyFont="1" applyBorder="1"/>
    <xf numFmtId="0" fontId="4" fillId="0" borderId="16" xfId="0" applyFont="1" applyBorder="1"/>
    <xf numFmtId="0" fontId="2" fillId="2" borderId="5" xfId="0" applyFont="1" applyFill="1" applyBorder="1" applyAlignment="1">
      <alignment textRotation="90" wrapText="1"/>
    </xf>
    <xf numFmtId="0" fontId="2" fillId="3" borderId="5" xfId="0" applyFont="1" applyFill="1" applyBorder="1" applyAlignment="1">
      <alignment textRotation="90" wrapText="1"/>
    </xf>
    <xf numFmtId="0" fontId="11" fillId="2" borderId="17" xfId="0" applyFont="1" applyFill="1" applyBorder="1" applyAlignment="1">
      <alignment horizontal="left"/>
    </xf>
    <xf numFmtId="1" fontId="10" fillId="3" borderId="9" xfId="0" applyNumberFormat="1" applyFont="1" applyFill="1" applyBorder="1" applyAlignment="1">
      <alignment horizontal="center"/>
    </xf>
    <xf numFmtId="0" fontId="0" fillId="6" borderId="0" xfId="0" applyFill="1"/>
    <xf numFmtId="0" fontId="4" fillId="7" borderId="18" xfId="0" applyFont="1" applyFill="1" applyBorder="1"/>
    <xf numFmtId="0" fontId="4" fillId="0" borderId="18" xfId="0" applyFont="1" applyBorder="1"/>
    <xf numFmtId="0" fontId="4" fillId="0" borderId="5" xfId="0" applyFont="1" applyBorder="1" applyAlignment="1" applyProtection="1">
      <alignment horizontal="left"/>
      <protection locked="0"/>
    </xf>
    <xf numFmtId="0" fontId="4" fillId="3" borderId="8" xfId="0" applyFont="1" applyFill="1" applyBorder="1"/>
    <xf numFmtId="0" fontId="0" fillId="0" borderId="18" xfId="0" applyBorder="1"/>
    <xf numFmtId="0" fontId="6" fillId="0" borderId="18" xfId="1" applyFont="1" applyBorder="1" applyAlignment="1">
      <alignment horizontal="left" vertical="center"/>
    </xf>
    <xf numFmtId="1" fontId="10" fillId="5" borderId="6" xfId="0" applyNumberFormat="1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/>
    </xf>
    <xf numFmtId="0" fontId="4" fillId="3" borderId="5" xfId="0" applyFont="1" applyFill="1" applyBorder="1"/>
    <xf numFmtId="0" fontId="1" fillId="0" borderId="5" xfId="0" applyFont="1" applyBorder="1" applyAlignment="1">
      <alignment horizontal="center"/>
    </xf>
    <xf numFmtId="0" fontId="20" fillId="0" borderId="5" xfId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20" fillId="7" borderId="5" xfId="1" applyFont="1" applyFill="1" applyBorder="1" applyAlignment="1">
      <alignment horizontal="left" vertical="center"/>
    </xf>
    <xf numFmtId="0" fontId="1" fillId="0" borderId="18" xfId="0" applyFont="1" applyBorder="1"/>
    <xf numFmtId="0" fontId="19" fillId="0" borderId="5" xfId="0" applyFont="1" applyBorder="1"/>
    <xf numFmtId="0" fontId="1" fillId="0" borderId="5" xfId="0" applyFont="1" applyBorder="1"/>
    <xf numFmtId="0" fontId="0" fillId="0" borderId="5" xfId="0" applyBorder="1"/>
    <xf numFmtId="0" fontId="19" fillId="0" borderId="8" xfId="0" applyFont="1" applyBorder="1"/>
    <xf numFmtId="1" fontId="10" fillId="5" borderId="9" xfId="0" applyNumberFormat="1" applyFont="1" applyFill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4" fillId="7" borderId="5" xfId="0" applyFont="1" applyFill="1" applyBorder="1"/>
    <xf numFmtId="0" fontId="6" fillId="7" borderId="5" xfId="1" applyFont="1" applyFill="1" applyBorder="1" applyAlignment="1">
      <alignment horizontal="left" vertical="center"/>
    </xf>
    <xf numFmtId="0" fontId="17" fillId="0" borderId="5" xfId="0" applyFont="1" applyBorder="1"/>
    <xf numFmtId="0" fontId="4" fillId="0" borderId="0" xfId="0" applyFont="1" applyBorder="1"/>
    <xf numFmtId="0" fontId="12" fillId="0" borderId="8" xfId="0" applyFont="1" applyBorder="1" applyAlignment="1">
      <alignment horizontal="center"/>
    </xf>
    <xf numFmtId="0" fontId="20" fillId="0" borderId="8" xfId="1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/>
    </xf>
    <xf numFmtId="0" fontId="6" fillId="0" borderId="18" xfId="1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7" borderId="5" xfId="0" applyFont="1" applyFill="1" applyBorder="1"/>
    <xf numFmtId="0" fontId="4" fillId="0" borderId="8" xfId="0" applyFont="1" applyBorder="1" applyAlignment="1" applyProtection="1">
      <alignment horizontal="left"/>
      <protection locked="0"/>
    </xf>
  </cellXfs>
  <cellStyles count="2">
    <cellStyle name="Normal" xfId="0" builtinId="0"/>
    <cellStyle name="Normal 5" xfId="1" xr:uid="{43828852-3FE6-430A-9521-DF6821F4DEE4}"/>
  </cellStyles>
  <dxfs count="1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330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0" formatCode="General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0" formatCode="General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Calibri Light"/>
        <family val="2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330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0" formatCode="General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330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center" vertical="bottom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0" formatCode="General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theme="3" tint="0.5999938962981048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330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0" formatCode="General"/>
      <alignment horizontal="center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0" formatCode="General"/>
      <alignment horizontal="left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theme="3" tint="0.5999938962981048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3300"/>
        <name val="Calibri Light"/>
        <family val="2"/>
        <scheme val="none"/>
      </font>
      <numFmt numFmtId="1" formatCode="0"/>
      <alignment horizontal="left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 Light"/>
        <family val="2"/>
        <scheme val="none"/>
      </font>
      <numFmt numFmtId="1" formatCode="0"/>
      <alignment horizontal="left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" formatCode="0"/>
      <alignment horizontal="left" vertical="bottom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0" formatCode="General"/>
      <alignment horizontal="left" vertical="bottom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horizontal="left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91657-A650-4905-B69B-BB7FE4DBD890}" name="racers" displayName="racers" ref="A1:AA104" totalsRowShown="0" headerRowDxfId="196" dataDxfId="194" headerRowBorderDxfId="195" tableBorderDxfId="193" totalsRowBorderDxfId="192">
  <autoFilter ref="A1:AA104" xr:uid="{E6E91657-A650-4905-B69B-BB7FE4DBD890}"/>
  <sortState xmlns:xlrd2="http://schemas.microsoft.com/office/spreadsheetml/2017/richdata2" ref="A2:AA104">
    <sortCondition descending="1" ref="E1:E104"/>
  </sortState>
  <tableColumns count="27">
    <tableColumn id="2" xr3:uid="{A9F2857C-F7C8-464C-91F3-060F49BE55EF}" name="Rank" dataDxfId="191"/>
    <tableColumn id="3" xr3:uid="{FD0C1197-1997-43D7-8EBF-0C89535BF486}" name="Last Name" dataDxfId="190"/>
    <tableColumn id="4" xr3:uid="{39B2D068-5E19-4F3D-9500-CC9CDB98D502}" name="First Name" dataDxfId="189"/>
    <tableColumn id="5" xr3:uid="{D8C425BF-FDCD-453B-B2DA-CFD31D8156C7}" name="Club/Team" dataDxfId="188"/>
    <tableColumn id="7" xr3:uid="{F4F2905B-BEC0-427A-AE09-F3B420AEF6C7}" name="2025 ARC Series Points" dataDxfId="187">
      <calculatedColumnFormula>SUM(F2,G2,H2)</calculatedColumnFormula>
    </tableColumn>
    <tableColumn id="15" xr3:uid="{B5AA8E3D-7F04-4DE9-85E4-CF7E59CE28FC}" name="2025 Mass Start Points" dataDxfId="186">
      <calculatedColumnFormula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calculatedColumnFormula>
    </tableColumn>
    <tableColumn id="16" xr3:uid="{05E2235B-EE3D-4475-8857-B904A083BBCB}" name="2025 ITT Points" dataDxfId="185">
      <calculatedColumnFormula>SUM(racers[[#This Row],[Tour de Bowness - Hill Climb (B)]]+racers[[#This Row],[CABC ITT Provincial Championships (A)]])</calculatedColumnFormula>
    </tableColumn>
    <tableColumn id="18" xr3:uid="{5CA25680-0FC0-48D8-9001-6664381FBF2A}" name="2025 GC/Omnium Points" dataDxfId="184">
      <calculatedColumnFormula>SUM(racers[[#This Row],[Tour de Bowness - Omnium (B)]]+racers[[#This Row],[RMCC - Omnium (B)]])</calculatedColumnFormula>
    </tableColumn>
    <tableColumn id="8" xr3:uid="{C8A0C189-1D86-4F20-B247-20B67111DD48}" name="Hay City Road Race (B)" dataDxfId="183"/>
    <tableColumn id="9" xr3:uid="{18648AD3-EA8D-4412-9F0E-F83BE83EEF96}" name="RMCC - Criterium (B)" dataDxfId="182"/>
    <tableColumn id="20" xr3:uid="{767F2805-F214-4C01-B067-5E22B257902B}" name="Stieda Stage Race - Road Race (B)" dataDxfId="181"/>
    <tableColumn id="10" xr3:uid="{ACBDA5C5-872D-4E69-ABEA-57F668EF6320}" name="Stieda Stage Race - Criterium (B)" dataDxfId="180"/>
    <tableColumn id="24" xr3:uid="{E81DA383-8B73-4EA6-A865-4D4D72C725B6}" name="Pigeon Lake Road Race (B)" dataDxfId="179"/>
    <tableColumn id="25" xr3:uid="{E87D0B88-692F-4D07-93DA-A29C6009B1E9}" name="Velocity - Criterium (B)" dataDxfId="178"/>
    <tableColumn id="11" xr3:uid="{3D866602-AF57-4F79-9CF3-4C771D32CC5F}" name="RMCC - Omnium (B)" dataDxfId="177"/>
    <tableColumn id="28" xr3:uid="{34361B19-15B8-4514-8987-85EC42727543}" name="iGregari Provincials Masters Crit (A)" dataDxfId="176"/>
    <tableColumn id="30" xr3:uid="{8EAC6804-9725-45F6-95E6-9DEBFC833F44}" name="igregari  Crit (B)" dataDxfId="175"/>
    <tableColumn id="6" xr3:uid="{BF9C9BCA-3703-4EC4-A512-656AEE696E94}" name="Canada Day Crit (B)" dataDxfId="174"/>
    <tableColumn id="21" xr3:uid="{06957E90-5FCD-478F-8994-CB8A605DBF34}" name="Stampede Road Race (B)" dataDxfId="173"/>
    <tableColumn id="32" xr3:uid="{4EAF551D-CD38-4DF6-B2E8-29133C7762A1}" name="Stampede Road Race ITT (b)" dataDxfId="172"/>
    <tableColumn id="33" xr3:uid="{1C199AC3-B2F6-4ECB-8FD4-A25A6E8D3AB7}" name="Peloton Crit Provincials (A)" dataDxfId="171"/>
    <tableColumn id="1" xr3:uid="{E061186E-59E4-40FC-8757-0A067FE542DC}" name="Peloton Points Crit (B)" dataDxfId="170"/>
    <tableColumn id="35" xr3:uid="{6BE0576B-BC18-41A8-A7FB-4034D122D181}" name="Tour de Bowness - Road Race (A)" dataDxfId="169"/>
    <tableColumn id="36" xr3:uid="{DC1290D8-4FB5-46CF-A44A-76F0210B9127}" name="Tour de Bowness - Hill Climb (B)" dataDxfId="168"/>
    <tableColumn id="37" xr3:uid="{E15DE277-47A6-46A2-9F33-0895DFBA100F}" name="Tour de Bowness - Criterium (B)" dataDxfId="167"/>
    <tableColumn id="53" xr3:uid="{0DB7F537-E585-41FD-8383-EE5661B5F693}" name="Tour de Bowness - Omnium (B)" dataDxfId="166"/>
    <tableColumn id="39" xr3:uid="{7767F7A0-B94B-4B70-AAFF-32741B70C338}" name="CABC ITT Provincial Championships (A)" dataDxfId="16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E3C63E-9D78-42DB-A7AC-368FD6C5173B}" name="racers4" displayName="racers4" ref="A1:AB63" totalsRowShown="0" headerRowDxfId="164" dataDxfId="162" headerRowBorderDxfId="163" tableBorderDxfId="161" totalsRowBorderDxfId="160">
  <autoFilter ref="A1:AB63" xr:uid="{F7E3C63E-9D78-42DB-A7AC-368FD6C5173B}"/>
  <sortState xmlns:xlrd2="http://schemas.microsoft.com/office/spreadsheetml/2017/richdata2" ref="A2:AB63">
    <sortCondition descending="1" ref="F1:F63"/>
  </sortState>
  <tableColumns count="28">
    <tableColumn id="1" xr3:uid="{AD319058-63D6-4D0C-B6F3-97D8485A2566}" name="Rank" dataDxfId="159"/>
    <tableColumn id="2" xr3:uid="{26CA5E87-ECDC-4852-BFCA-A6923A7894CF}" name="Sub-Cat" dataDxfId="158"/>
    <tableColumn id="3" xr3:uid="{65FA52B6-56BB-4CFB-8C17-FBC71449EFAE}" name="Last Name" dataDxfId="157"/>
    <tableColumn id="4" xr3:uid="{E000E07A-6BB7-438C-A941-ACD2967FB67B}" name="First Name" dataDxfId="156"/>
    <tableColumn id="5" xr3:uid="{A2DE9737-0F37-4116-A1E4-83789ABB886D}" name="Club/Team" dataDxfId="155"/>
    <tableColumn id="7" xr3:uid="{F3FAC44A-B8C9-4F45-A2BE-33B6EA3F5CF4}" name="2025 ARC Series Points" dataDxfId="154">
      <calculatedColumnFormula>SUM(G2,H2,I2)</calculatedColumnFormula>
    </tableColumn>
    <tableColumn id="10" xr3:uid="{FE70EB4C-BF00-40CF-85AB-31D1F386587D}" name="2025 Mass Start Points" dataDxfId="153">
      <calculatedColumnFormula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calculatedColumnFormula>
    </tableColumn>
    <tableColumn id="9" xr3:uid="{AA25FE4E-56CE-45A1-B13E-2DD301B24461}" name="2025 ITT Points" dataDxfId="152">
      <calculatedColumnFormula>racers4[[#This Row],[Tour de Bowness - Hill Climb (B)]]+racers4[[#This Row],[CABC ITT Provincial Championships (A)]]</calculatedColumnFormula>
    </tableColumn>
    <tableColumn id="8" xr3:uid="{8B7EF469-0F80-4A70-8194-A908C7141027}" name="2025 GC/Omnium Points" dataDxfId="151">
      <calculatedColumnFormula>SUM(racers4[[#This Row],[Tour de Bowness - Omnium (B)]]+racers4[[#This Row],[RMCC - Omnium (B)]])</calculatedColumnFormula>
    </tableColumn>
    <tableColumn id="19" xr3:uid="{7682604A-9B69-4697-87C5-A6E51AC86339}" name="Hay City Road Race (B)" dataDxfId="150"/>
    <tableColumn id="20" xr3:uid="{6C2A0A71-65ED-47B9-AFA8-5FEFBF60E580}" name="RMCC - Criterium (B)" dataDxfId="149"/>
    <tableColumn id="21" xr3:uid="{AE872322-7827-4B1E-B300-834962DE3B41}" name="Stieda Stage Race - Road Race (B)" dataDxfId="148"/>
    <tableColumn id="22" xr3:uid="{600DA411-FFAC-481D-BE33-5AAB1E5A00A7}" name="Stieda Stage Race - Criterium (B)" dataDxfId="147"/>
    <tableColumn id="11" xr3:uid="{BBDCE689-8885-4A09-8CD5-11B61C7170E8}" name="Pigeon Lake Road Race (B)" dataDxfId="146"/>
    <tableColumn id="24" xr3:uid="{AAA65912-435F-4B63-8F31-2FD878000C4B}" name="Velocity - Criterium (B)" dataDxfId="145"/>
    <tableColumn id="13" xr3:uid="{751F7151-C539-4D3D-AF96-DDC5D56A8A14}" name="RMCC - Omnium (B)" dataDxfId="144"/>
    <tableColumn id="36" xr3:uid="{25757358-9477-46E4-BF44-F7C255312FF0}" name="iGregari Provincials Masters Crit (A)" dataDxfId="143"/>
    <tableColumn id="32" xr3:uid="{D4EA186A-0AB8-492F-BA30-76F54B5B1A6B}" name="igregari  Crit (B)" dataDxfId="142"/>
    <tableColumn id="6" xr3:uid="{7B607189-31EC-4056-B072-CE2733F3CDB7}" name="Canada Day Crit (B)" dataDxfId="141"/>
    <tableColumn id="28" xr3:uid="{FAE15BB2-5D00-4B3F-B124-4AFB3AC3205E}" name="Stampede Road Race (A)" dataDxfId="140"/>
    <tableColumn id="29" xr3:uid="{F4C749A3-0700-478B-BF70-419074286143}" name="Stampede Road Race ITT" dataDxfId="139"/>
    <tableColumn id="30" xr3:uid="{D907C6DA-DAFD-4364-A216-7D4409D6BAF5}" name="Peloton Crit Provincials (A)" dataDxfId="138"/>
    <tableColumn id="23" xr3:uid="{3F7C67E7-4C3C-4865-BFD0-7E2BE83357C4}" name="Peloton Points Crit (B)" dataDxfId="137"/>
    <tableColumn id="26" xr3:uid="{2D5CEB3F-56D8-45B8-8D18-DF2A823EAE30}" name="Tour de Bowness - Road Race (A)" dataDxfId="136"/>
    <tableColumn id="25" xr3:uid="{C01A57E2-1B95-4F6B-9784-31DB65C08A3C}" name="Tour de Bowness - Hill Climb (B)" dataDxfId="135"/>
    <tableColumn id="31" xr3:uid="{804BBBBB-5F0B-4202-8BA6-35682329C121}" name="Tour de Bowness - Criterium (B)" dataDxfId="134"/>
    <tableColumn id="33" xr3:uid="{22507248-72A7-49D8-882B-8F1E6973CB4C}" name="Tour de Bowness - Omnium (B)" dataDxfId="133"/>
    <tableColumn id="12" xr3:uid="{21E61E5A-3323-40E7-A5F6-36E40969BF0E}" name="CABC ITT Provincial Championships (A)" dataDxfId="13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D85D80-5B77-4582-9690-46DFEA858803}" name="racers8" displayName="racers8" ref="A1:AG113" totalsRowShown="0" headerRowDxfId="131" dataDxfId="129" headerRowBorderDxfId="130" tableBorderDxfId="128">
  <autoFilter ref="A1:AG113" xr:uid="{FAD85D80-5B77-4582-9690-46DFEA858803}"/>
  <sortState xmlns:xlrd2="http://schemas.microsoft.com/office/spreadsheetml/2017/richdata2" ref="A2:AG113">
    <sortCondition descending="1" ref="E1:E113"/>
  </sortState>
  <tableColumns count="33">
    <tableColumn id="2" xr3:uid="{E8DE896A-4F04-4AAE-9D34-4F97F386EE6F}" name="Rank" dataDxfId="127"/>
    <tableColumn id="3" xr3:uid="{92B71B1D-6276-4EAE-BCE8-A36B6C5F70AF}" name="Last Name" dataDxfId="126"/>
    <tableColumn id="4" xr3:uid="{FCA25D64-BC81-4A12-BAF7-1B1542572942}" name="First Name" dataDxfId="125"/>
    <tableColumn id="5" xr3:uid="{DAC0FB3F-7799-4044-A845-34A38B9E0090}" name="Club/Team" dataDxfId="124"/>
    <tableColumn id="7" xr3:uid="{A7C0C691-3821-4CE6-9A93-4FDB4C245AC1}" name="2025 ARC Series Points" dataDxfId="123">
      <calculatedColumnFormula>SUM(L2,M2,N2)</calculatedColumnFormula>
    </tableColumn>
    <tableColumn id="8" xr3:uid="{172A0711-45E1-4958-9E98-2BCCFCC4F355}" name="Total Upgrade Points" dataDxfId="122">
      <calculatedColumnFormula>SUM(G2,H2,J2,L2)</calculatedColumnFormula>
    </tableColumn>
    <tableColumn id="1" xr3:uid="{CD4BDE59-48A0-41F6-A8CA-3E0D43C87AC1}" name="Time Trial Upgrade Points" dataDxfId="121">
      <calculatedColumnFormula>+IF(SUM(I2,K2,M2)&gt;20,20,SUM(I2,K2,M2))</calculatedColumnFormula>
    </tableColumn>
    <tableColumn id="11" xr3:uid="{C295AB7E-4689-43B9-960F-03868A00EE9C}" name="2024 Mass Start Upgrade Points" dataDxfId="120"/>
    <tableColumn id="12" xr3:uid="{8F86B2CF-39D5-49C9-AC21-F5DACC0CDB20}" name="2024 ITT Points" dataDxfId="119"/>
    <tableColumn id="13" xr3:uid="{63EF669E-0139-4694-AD7C-CAC189777DFE}" name="2025 Out of Province Mass Start Upgrade Points" dataDxfId="118"/>
    <tableColumn id="14" xr3:uid="{9312D502-62DF-4E90-9712-3F15A85B4C80}" name="2025 Out of Province ITT Upgrade Points" dataDxfId="117"/>
    <tableColumn id="15" xr3:uid="{A2DBE485-FC27-4FB4-87EE-53BC4B282B5E}" name="2025 Mass Start Points" dataDxfId="116">
      <calculatedColumnFormula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calculatedColumnFormula>
    </tableColumn>
    <tableColumn id="16" xr3:uid="{6DB298F5-12D6-4004-8A9E-D1CC426600C9}" name="2025 ITT Points2" dataDxfId="115">
      <calculatedColumnFormula>racers8[[#This Row],[Tour de Bowness - Hill Climb (B)]]+racers8[[#This Row],[CABC ITT Provincial Championships (A)]]</calculatedColumnFormula>
    </tableColumn>
    <tableColumn id="18" xr3:uid="{EC36CE72-B2A5-43AA-897F-0FD25B2EC83F}" name="2025 GC/Omnium Points" dataDxfId="114">
      <calculatedColumnFormula>SUM(racers8[[#This Row],[Tour de Bowness - Omnium (B)]]+racers8[[#This Row],[RMCC - Omnium (B)]])</calculatedColumnFormula>
    </tableColumn>
    <tableColumn id="19" xr3:uid="{E7700274-F224-4874-B8FE-B062BDAE50FA}" name="Hay City Road Race (B)" dataDxfId="113"/>
    <tableColumn id="20" xr3:uid="{A68A6339-5762-4645-B450-0A85D2134F36}" name="RMCC - Criterium (B)" dataDxfId="112"/>
    <tableColumn id="21" xr3:uid="{411BF933-343D-4A6F-AB29-1304AA9414D1}" name="Stieda Stage Race - Road Race (B)" dataDxfId="111"/>
    <tableColumn id="22" xr3:uid="{FC3BF8B7-6B56-40BB-AACD-1173C394577D}" name="Stieda Stage Race - Criterium (B)" dataDxfId="110"/>
    <tableColumn id="9" xr3:uid="{99ABDF0D-446E-49A6-8928-E6F2512BA8FD}" name="Pigeon Lake Road Race (B)" dataDxfId="109"/>
    <tableColumn id="23" xr3:uid="{D719C32B-06AB-414E-AAD3-1A1B01B3624C}" name="Velocity - Criterium (B)" dataDxfId="108"/>
    <tableColumn id="17" xr3:uid="{6F4DA986-BC74-40E6-983A-C29A6C065F7F}" name="RMCC - Omnium (B)" dataDxfId="107"/>
    <tableColumn id="45" xr3:uid="{DBC6387F-BAA7-4BB5-90EE-487F036A7B08}" name="iGregari Provincials Masters Crit (A)" dataDxfId="106"/>
    <tableColumn id="46" xr3:uid="{89E5B039-3EEE-42E7-A39B-76ED48DFFF52}" name="igregari  Crit (B)" dataDxfId="105"/>
    <tableColumn id="6" xr3:uid="{D650738C-14A1-48E6-B6CF-D2DA306A60B4}" name="Canada Day Crit (B)" dataDxfId="104"/>
    <tableColumn id="25" xr3:uid="{41F4DAD9-70B8-4CEE-B4D2-CAE332596B55}" name="Stampede Road Race (A)" dataDxfId="103"/>
    <tableColumn id="26" xr3:uid="{2DF9650B-7833-4393-A1F6-AE2BB7F51CD5}" name="Stampede Road Race (b)" dataDxfId="102"/>
    <tableColumn id="27" xr3:uid="{E6380B38-2573-4A85-9F9E-FFBC2C69FAEC}" name="Peloton Crit Provincials (A)" dataDxfId="101"/>
    <tableColumn id="28" xr3:uid="{9027B0B2-92A5-46C3-99C1-C35F1430D5D9}" name="Peloton Points Crit (B)" dataDxfId="100"/>
    <tableColumn id="29" xr3:uid="{A0FE7785-6C16-46F2-AA87-A05A4E03A9DD}" name="Tour de Bowness - Road Race (A)" dataDxfId="99"/>
    <tableColumn id="30" xr3:uid="{0C9DC3BB-D4C8-4E3C-93F4-61FE1A9DAEDB}" name="Tour de Bowness - Hill Climb (B)" dataDxfId="98"/>
    <tableColumn id="31" xr3:uid="{B2F77BE7-F87D-4E17-A68C-636A1CB5B601}" name="Tour de Bowness - Criterium (B)" dataDxfId="97"/>
    <tableColumn id="32" xr3:uid="{778B357E-F658-4D29-8586-088AD8980A4D}" name="Tour de Bowness - Omnium (B)" dataDxfId="96"/>
    <tableColumn id="10" xr3:uid="{A81D5454-C44D-49F7-AF90-E935D0285F0D}" name="CABC ITT Provincial Championships (A)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E3A117-5A3F-44CB-AB03-647E6270145C}" name="racers7" displayName="racers7" ref="A1:AI148" totalsRowShown="0" headerRowDxfId="94" dataDxfId="92" headerRowBorderDxfId="93" tableBorderDxfId="91" totalsRowBorderDxfId="90">
  <autoFilter ref="A1:AI148" xr:uid="{31E3A117-5A3F-44CB-AB03-647E6270145C}"/>
  <sortState xmlns:xlrd2="http://schemas.microsoft.com/office/spreadsheetml/2017/richdata2" ref="A2:AI148">
    <sortCondition descending="1" ref="E1:E148"/>
  </sortState>
  <tableColumns count="35">
    <tableColumn id="1" xr3:uid="{4CDD7CAF-09D5-415B-9773-7E2B6573D77A}" name="Rank" dataDxfId="89"/>
    <tableColumn id="3" xr3:uid="{77AF151D-CA09-474C-A535-3F7F339E98E2}" name="Last Name" dataDxfId="88"/>
    <tableColumn id="4" xr3:uid="{7F6574E1-8218-4727-AC75-0B8CC8DC6BEA}" name="First Name" dataDxfId="87"/>
    <tableColumn id="5" xr3:uid="{98117F75-DA44-4F52-88A5-32454DA9A30D}" name="Club/Team" dataDxfId="86"/>
    <tableColumn id="7" xr3:uid="{88029E3E-5000-4232-AF46-E732BC5DF551}" name="2025 ARC Series Points" dataDxfId="85">
      <calculatedColumnFormula>SUM(M2,N2,O2)</calculatedColumnFormula>
    </tableColumn>
    <tableColumn id="8" xr3:uid="{07942379-8D68-4CD6-BF1C-336750A63889}" name="Total Upgrade Points" dataDxfId="84">
      <calculatedColumnFormula>SUM(G2,H2,I2,K2,M2)</calculatedColumnFormula>
    </tableColumn>
    <tableColumn id="2" xr3:uid="{3B18B998-610C-41D3-8263-E77FE553FCDB}" name="Time Trial Upgrade Points" dataDxfId="83">
      <calculatedColumnFormula>+IF(SUM(J2,L2,N2)&gt;20,20,SUM(J2,L2,N2))</calculatedColumnFormula>
    </tableColumn>
    <tableColumn id="10" xr3:uid="{24389444-24B8-4138-962D-5C71E0322606}" name="2024/25 Learn to Race Points" dataDxfId="82"/>
    <tableColumn id="11" xr3:uid="{02B702CC-FFBC-4025-B197-4D9C95EF626D}" name="2024 Mass Start Upgrade Points" dataDxfId="81"/>
    <tableColumn id="12" xr3:uid="{B667EFD5-A8A2-44C1-9374-F8D0346FB31A}" name="2024 ITT Points" dataDxfId="80"/>
    <tableColumn id="13" xr3:uid="{7CB4A27A-1497-48B2-BD99-336B174F7A30}" name="2025 Out of Province Mass Start Upgrade Points" dataDxfId="79"/>
    <tableColumn id="14" xr3:uid="{2547BC13-0D72-4813-9585-DF3829DF7F42}" name="2025 Out of Province ITT Upgrade Points" dataDxfId="78"/>
    <tableColumn id="15" xr3:uid="{5A69CBEE-9706-4761-BA0A-C449C93B853C}" name="2025 Mass Start Points" dataDxfId="77">
      <calculatedColumnFormula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calculatedColumnFormula>
    </tableColumn>
    <tableColumn id="16" xr3:uid="{ABF3B73D-D1DB-4EBB-A8CA-B3985755DBC0}" name="2025 ITT Points" dataDxfId="76">
      <calculatedColumnFormula>racers7[[#This Row],[Tour de Bowness - Hill Climb (B)]]+racers7[[#This Row],[CABC ITT Provincial Championships (A)]]+racers7[[#This Row],[Stampede ITT (b)]]</calculatedColumnFormula>
    </tableColumn>
    <tableColumn id="18" xr3:uid="{A27294D9-00A3-4177-88FB-D7C7EC1E5BB8}" name="2025 GC/Omnium Points" dataDxfId="75">
      <calculatedColumnFormula>racers7[[#This Row],[RMCC - Omnium (B)]]+racers7[[#This Row],[Tour de Bowness - Omnium (B)]]</calculatedColumnFormula>
    </tableColumn>
    <tableColumn id="19" xr3:uid="{0DAF3552-9C8F-4275-9A24-87F9BA7A13AD}" name="Hay City Road Race (B)" dataDxfId="74"/>
    <tableColumn id="20" xr3:uid="{EEAAED95-C004-4311-8FD4-C1BDD1AEE3F2}" name="RMCC - Criterium (B)" dataDxfId="73"/>
    <tableColumn id="21" xr3:uid="{09599F7C-0394-41BB-B31E-F57F6713279A}" name="Stieda Stage Race - Road Race (B)" dataDxfId="72"/>
    <tableColumn id="22" xr3:uid="{92BE76F3-A823-497E-88FD-D422C5492F8F}" name="Stieda Stage Race - Criterium (B)" dataDxfId="71"/>
    <tableColumn id="17" xr3:uid="{4F49F345-93E0-4DEC-AF57-540CC5432CA3}" name="Pigeon Lake Road Race (B)" dataDxfId="70"/>
    <tableColumn id="23" xr3:uid="{2EB4180E-20A0-4D41-B079-3FF3B1FA8983}" name="Velocity - Criterium (B)" dataDxfId="69"/>
    <tableColumn id="24" xr3:uid="{9D2726F1-1C1E-472A-BE27-29CC4EF727CE}" name="RMCC - Omnium (B)" dataDxfId="68"/>
    <tableColumn id="46" xr3:uid="{E1F15D83-4321-4E13-BDA5-2E31BE615407}" name="iGregari Provincials Masters Crit (A)" dataDxfId="67"/>
    <tableColumn id="45" xr3:uid="{B90EA52E-452D-41AA-A5BA-B6F37EBE3050}" name="igregari  Crit (B)" dataDxfId="66"/>
    <tableColumn id="6" xr3:uid="{DABD2A02-6631-4EF8-A194-360D89FCD01A}" name="Canada Day Crit (B)" dataDxfId="65"/>
    <tableColumn id="25" xr3:uid="{1096616D-2147-484B-BF10-5B7DF96D136C}" name="Stampede Road Race (B)" dataDxfId="64"/>
    <tableColumn id="26" xr3:uid="{4477B2C0-5811-4AFE-BE87-1BF8E0F2E630}" name="Stampede ITT (b)" dataDxfId="63"/>
    <tableColumn id="9" xr3:uid="{42E4083E-9346-46FC-A2B0-4DF42AEC497E}" name="Stampede Dash (b)" dataDxfId="62"/>
    <tableColumn id="34" xr3:uid="{36D6EF9D-22DF-4F64-8E18-B773B3085A42}" name="Peloton Crit Provincials (A)" dataDxfId="61"/>
    <tableColumn id="33" xr3:uid="{4B4929B0-1A17-4D96-A2E9-6F20831AF125}" name="Peloton Points Crit (B)" dataDxfId="60"/>
    <tableColumn id="27" xr3:uid="{3E812D2E-45EB-492B-A60A-C008AFA6705C}" name="Tour de Bowness - Road Race (A)" dataDxfId="59"/>
    <tableColumn id="28" xr3:uid="{A0EAF730-BF47-4603-A3BB-28469675EEFD}" name="Tour de Bowness - Hill Climb (B)" dataDxfId="58"/>
    <tableColumn id="29" xr3:uid="{4D018D7B-D1F7-421D-8D68-01AFC086F6BD}" name="Tour de Bowness - Criterium (B)" dataDxfId="57"/>
    <tableColumn id="30" xr3:uid="{AD881204-E466-49A5-9B73-0E9CC2579883}" name="Tour de Bowness - Omnium (B)" dataDxfId="56"/>
    <tableColumn id="31" xr3:uid="{2559D2BD-2096-464F-8A78-2F54277B2BD9}" name="CABC ITT Provincial Championships (A)" dataDxfId="5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054B46-7648-454A-98B9-59639E61159A}" name="racers43" displayName="racers43" ref="A1:AK93" totalsRowShown="0" headerRowDxfId="54" dataDxfId="52" headerRowBorderDxfId="53" tableBorderDxfId="51">
  <autoFilter ref="A1:AK93" xr:uid="{3D054B46-7648-454A-98B9-59639E61159A}"/>
  <sortState xmlns:xlrd2="http://schemas.microsoft.com/office/spreadsheetml/2017/richdata2" ref="A2:AK93">
    <sortCondition descending="1" ref="E1:E93"/>
  </sortState>
  <tableColumns count="37">
    <tableColumn id="1" xr3:uid="{32E295FC-858D-4B8E-AEC8-4E3BBF5F093C}" name="Rank" dataDxfId="50"/>
    <tableColumn id="3" xr3:uid="{8723BBE9-F7A1-4BDB-B978-07AD21043919}" name="Last Name" dataDxfId="49"/>
    <tableColumn id="4" xr3:uid="{73B82E71-C150-4447-9AD6-5ECE77930CA8}" name="First Name" dataDxfId="48"/>
    <tableColumn id="5" xr3:uid="{A949167C-D8CA-492F-B87A-6777994EBFDD}" name="Club/Team" dataDxfId="47"/>
    <tableColumn id="7" xr3:uid="{F43C76A9-276C-44FD-9A5E-C88B1EFC9836}" name="2025 ARC Series Points" dataDxfId="46">
      <calculatedColumnFormula>SUM(M2,N2,O2)</calculatedColumnFormula>
    </tableColumn>
    <tableColumn id="8" xr3:uid="{37DD0960-15B7-4AC2-B5E6-D2B545763905}" name="Total Upgrade Points" dataDxfId="45">
      <calculatedColumnFormula>SUM(G2,H2,I2,K2,M2)</calculatedColumnFormula>
    </tableColumn>
    <tableColumn id="6" xr3:uid="{0549969B-C60B-43D4-9B12-6B11FCE80682}" name="Time Trial Upgrade Points" dataDxfId="44">
      <calculatedColumnFormula>+IF(SUM(J2,L2,N2)&gt;20,20,SUM(J2,L2,N2))</calculatedColumnFormula>
    </tableColumn>
    <tableColumn id="10" xr3:uid="{1E102195-E494-490F-A4B8-E95EA03D1810}" name="2024/25 Learn to Race Points" dataDxfId="43"/>
    <tableColumn id="11" xr3:uid="{1E2CB1F8-0658-4062-932C-E4237A2E1C86}" name="2024 Mass Start Upgrade Points" dataDxfId="42"/>
    <tableColumn id="12" xr3:uid="{6194553E-5676-4F71-8EB4-CC7E66509E07}" name="2024 ITT Points" dataDxfId="41"/>
    <tableColumn id="13" xr3:uid="{99694469-96C8-4F8D-A36E-B0CA4D867096}" name="2025 Out of Province Mass Start Upgrade Points" dataDxfId="40"/>
    <tableColumn id="14" xr3:uid="{3C974C7B-6782-4180-BFD3-BB929BECAE57}" name="2025 Out of Province ITT Upgrade Points" dataDxfId="39"/>
    <tableColumn id="15" xr3:uid="{581903EF-B30C-4588-8CEB-B7A41385EA7D}" name="2025 Mass Start Points" dataDxfId="38">
      <calculatedColumnFormula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calculatedColumnFormula>
    </tableColumn>
    <tableColumn id="16" xr3:uid="{23E24E27-3491-4C23-AD34-C3469645B132}" name="2025 ITT Points2" dataDxfId="37">
      <calculatedColumnFormula>racers43[[#This Row],[Stampede ITT (b)]]+racers43[[#This Row],[Tour de Bowness - Hill Climb (B)]]+racers43[[#This Row],[CABC ITT Provincial Championships (A)]]</calculatedColumnFormula>
    </tableColumn>
    <tableColumn id="18" xr3:uid="{6D654761-54E5-474C-B9B8-D055B825E789}" name="2025 GC/Omnium Points" dataDxfId="36">
      <calculatedColumnFormula>racers43[[#This Row],[Tour de Bowness - Omnium (B)]]</calculatedColumnFormula>
    </tableColumn>
    <tableColumn id="19" xr3:uid="{A350D570-92AD-4551-ADE0-34D1CDB2D7DE}" name="Hay City Road Race (B)" dataDxfId="35"/>
    <tableColumn id="20" xr3:uid="{170B820C-48BF-4386-90D5-D41576D8DC47}" name="RMCC - Criterium (B)" dataDxfId="34"/>
    <tableColumn id="21" xr3:uid="{1BF90E52-568A-4063-8281-BCEC61322CED}" name="Stieda Stage Race - Road Race (B)" dataDxfId="33"/>
    <tableColumn id="22" xr3:uid="{59BAAD0C-E76C-4112-9E8B-3805365EFD89}" name="Stieda Stage Race - Criterium (B)" dataDxfId="32"/>
    <tableColumn id="17" xr3:uid="{302B7813-D8D9-403B-B3CF-04960911CF73}" name="Pigeon Lake Road Race (B)" dataDxfId="31"/>
    <tableColumn id="24" xr3:uid="{1C3C0EFF-9EE6-4DFF-ACA6-6377D951495A}" name="Velocity - Criterium (B)" dataDxfId="30"/>
    <tableColumn id="2" xr3:uid="{213F6367-E410-4B0B-871B-6714591AD8A9}" name="RMCC - Omnium (B)" dataDxfId="29"/>
    <tableColumn id="36" xr3:uid="{67652FA6-CBEF-4707-B3E4-827DD2D03760}" name="iGregari Provincials Masters Crit (A)" dataDxfId="28"/>
    <tableColumn id="32" xr3:uid="{3163C10B-F0DE-4B2F-9A5A-3B1867E033DB}" name="igregari  Crit (B)" dataDxfId="27"/>
    <tableColumn id="28" xr3:uid="{AA1D53A6-EA6C-4483-BABE-CE37ECC785A7}" name="Canada Day Crit (B)" dataDxfId="26"/>
    <tableColumn id="29" xr3:uid="{53120CD3-83AD-4209-A7C5-6E2A04B307E9}" name="Stampede Road Race (B)" dataDxfId="25"/>
    <tableColumn id="30" xr3:uid="{5AFDB0AF-B9BF-464D-ACB6-3A99837D5062}" name="Stampede ITT (b)" dataDxfId="24"/>
    <tableColumn id="37" xr3:uid="{A4527D91-5AFD-4A8D-8618-30DFB259AACF}" name="Stampede Dash(B)" dataDxfId="23"/>
    <tableColumn id="34" xr3:uid="{8258E5A9-8989-4FC5-BD4B-1CC10C8719F3}" name="Peloton Crit Provincials (A)" dataDxfId="22"/>
    <tableColumn id="27" xr3:uid="{D073E384-081E-4F11-890C-F8A21A2A24AA}" name="Peloton Points Crit (B)" dataDxfId="21"/>
    <tableColumn id="23" xr3:uid="{82665912-04B3-4C59-8DDF-560BE4B45028}" name="Tour de Bowness - Road Race (A)" dataDxfId="20"/>
    <tableColumn id="26" xr3:uid="{FA5210C5-929E-48BD-9B52-57A58A205886}" name="Tour de Bowness - Hill Climb (B)" dataDxfId="19"/>
    <tableColumn id="25" xr3:uid="{DA009919-49A6-43EA-8869-EAF9271A3C30}" name="Tour de Bowness - Criterium (B)" dataDxfId="18"/>
    <tableColumn id="31" xr3:uid="{E05C7FF3-8010-4A97-9C7A-0CE4929C2B2A}" name="Tour de Bowness - Omnium (B)" dataDxfId="17"/>
    <tableColumn id="33" xr3:uid="{ED423CF6-07A3-4526-AE4A-F215E5411BAF}" name="CABC ITT Provincial Championships (A)" dataDxfId="16"/>
    <tableColumn id="35" xr3:uid="{7D284512-DE62-483F-AC5B-CD51DD42B74D}" name="Column1" dataDxfId="15"/>
    <tableColumn id="9" xr3:uid="{3124D05C-3FEC-47AA-BB0A-9C6CB492CA85}" name="Column2" dataDxfId="1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1233EF-5036-48D6-8138-E542E91BB688}" name="TeamNames2" displayName="TeamNames2" ref="A1:A85" totalsRowShown="0" headerRowDxfId="13" dataDxfId="11" headerRowBorderDxfId="12" tableBorderDxfId="10" totalsRowBorderDxfId="9">
  <autoFilter ref="A1:A85" xr:uid="{F61233EF-5036-48D6-8138-E542E91BB688}"/>
  <sortState xmlns:xlrd2="http://schemas.microsoft.com/office/spreadsheetml/2017/richdata2" ref="A2:A85">
    <sortCondition ref="A1:A85"/>
  </sortState>
  <tableColumns count="1">
    <tableColumn id="1" xr3:uid="{8AAE5B4C-DF28-4A1B-9AE8-FE67A7F247DF}" name="Team Names" dataDxfId="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mailto:W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4"/>
  <sheetViews>
    <sheetView workbookViewId="0">
      <pane ySplit="1" topLeftCell="A2" activePane="bottomLeft" state="frozen"/>
      <selection pane="bottomLeft" activeCell="D16" sqref="D16"/>
    </sheetView>
  </sheetViews>
  <sheetFormatPr defaultColWidth="8.85546875" defaultRowHeight="15" x14ac:dyDescent="0.25"/>
  <cols>
    <col min="1" max="1" width="9" style="88" customWidth="1"/>
    <col min="2" max="2" width="17.5703125" style="88" customWidth="1"/>
    <col min="3" max="3" width="16.7109375" style="88" customWidth="1"/>
    <col min="4" max="4" width="29" style="88" customWidth="1"/>
    <col min="5" max="5" width="5.28515625" style="88" customWidth="1"/>
    <col min="6" max="6" width="5.28515625" style="107" customWidth="1"/>
    <col min="7" max="7" width="5.28515625" style="108" customWidth="1"/>
    <col min="8" max="8" width="6.5703125" style="109" customWidth="1"/>
    <col min="9" max="9" width="3.7109375" style="90" customWidth="1"/>
    <col min="10" max="10" width="3.7109375" style="88" customWidth="1"/>
    <col min="11" max="11" width="3.7109375" style="89" customWidth="1"/>
    <col min="12" max="12" width="4.7109375" style="106" customWidth="1"/>
    <col min="13" max="13" width="6.42578125" style="109" customWidth="1"/>
    <col min="14" max="15" width="6.42578125" style="106" customWidth="1"/>
    <col min="16" max="21" width="4" style="90" customWidth="1"/>
    <col min="22" max="22" width="3.7109375" style="106" customWidth="1"/>
    <col min="23" max="25" width="4" style="90" customWidth="1"/>
    <col min="26" max="26" width="3.7109375" style="105" customWidth="1"/>
    <col min="27" max="27" width="3.7109375" style="106" customWidth="1"/>
    <col min="28" max="29" width="4" style="90" bestFit="1" customWidth="1"/>
    <col min="30" max="30" width="3.7109375" style="89" customWidth="1"/>
    <col min="31" max="32" width="3.7109375" style="90" customWidth="1"/>
    <col min="33" max="34" width="3.7109375" style="89" customWidth="1"/>
    <col min="35" max="35" width="3.7109375" style="105" customWidth="1"/>
    <col min="36" max="36" width="3.7109375" style="89" customWidth="1"/>
    <col min="37" max="38" width="3.5703125" style="105" customWidth="1"/>
    <col min="39" max="39" width="3.5703125" style="89" customWidth="1"/>
    <col min="40" max="40" width="3.5703125" style="106" bestFit="1" customWidth="1"/>
    <col min="41" max="41" width="3.5703125" style="88" customWidth="1"/>
    <col min="42" max="42" width="3.5703125" style="105" bestFit="1" customWidth="1"/>
    <col min="43" max="43" width="3.5703125" style="88" customWidth="1"/>
    <col min="44" max="44" width="3.5703125" style="89" bestFit="1" customWidth="1"/>
    <col min="45" max="45" width="8.85546875" style="90"/>
    <col min="46" max="16384" width="8.85546875" style="88"/>
  </cols>
  <sheetData>
    <row r="1" spans="1:45" ht="78" customHeight="1" thickBot="1" x14ac:dyDescent="0.3">
      <c r="A1" s="87" t="s">
        <v>0</v>
      </c>
      <c r="B1" s="2" t="s">
        <v>1</v>
      </c>
      <c r="C1" s="2" t="s">
        <v>2</v>
      </c>
      <c r="D1" s="2" t="s">
        <v>3</v>
      </c>
      <c r="E1" s="51" t="s">
        <v>823</v>
      </c>
      <c r="F1" s="51" t="s">
        <v>824</v>
      </c>
      <c r="G1" s="4" t="s">
        <v>825</v>
      </c>
      <c r="H1" s="4" t="s">
        <v>826</v>
      </c>
      <c r="I1" s="4" t="s">
        <v>5</v>
      </c>
      <c r="J1" s="5" t="s">
        <v>8</v>
      </c>
      <c r="K1" s="79" t="s">
        <v>6</v>
      </c>
      <c r="L1" s="5" t="s">
        <v>7</v>
      </c>
      <c r="M1" s="5" t="s">
        <v>662</v>
      </c>
      <c r="N1" s="5" t="s">
        <v>827</v>
      </c>
      <c r="O1" s="5" t="s">
        <v>9</v>
      </c>
      <c r="P1" s="79" t="s">
        <v>829</v>
      </c>
      <c r="Q1" s="79" t="s">
        <v>828</v>
      </c>
      <c r="R1" s="115" t="s">
        <v>796</v>
      </c>
      <c r="S1" s="5" t="s">
        <v>970</v>
      </c>
      <c r="T1" s="5" t="s">
        <v>979</v>
      </c>
      <c r="U1" s="6" t="s">
        <v>830</v>
      </c>
      <c r="V1" s="6" t="s">
        <v>11</v>
      </c>
      <c r="W1" s="5" t="s">
        <v>12</v>
      </c>
      <c r="X1" s="5" t="s">
        <v>663</v>
      </c>
      <c r="Y1" s="5" t="s">
        <v>664</v>
      </c>
      <c r="Z1" s="5" t="s">
        <v>665</v>
      </c>
      <c r="AA1" s="7" t="s">
        <v>13</v>
      </c>
      <c r="AB1" s="88"/>
      <c r="AC1" s="88"/>
      <c r="AF1" s="88"/>
      <c r="AG1" s="88"/>
      <c r="AH1" s="88"/>
      <c r="AI1" s="88"/>
      <c r="AJ1" s="88"/>
      <c r="AK1" s="88"/>
      <c r="AL1" s="88"/>
      <c r="AM1" s="88"/>
      <c r="AN1" s="88"/>
      <c r="AP1" s="88"/>
      <c r="AR1" s="88"/>
      <c r="AS1" s="88"/>
    </row>
    <row r="2" spans="1:45" ht="21.75" customHeight="1" thickBot="1" x14ac:dyDescent="0.3">
      <c r="A2" s="91">
        <v>1</v>
      </c>
      <c r="B2" s="8" t="s">
        <v>17</v>
      </c>
      <c r="C2" s="8" t="s">
        <v>18</v>
      </c>
      <c r="D2" s="8" t="s">
        <v>734</v>
      </c>
      <c r="E2" s="93">
        <f>SUM(F2,G2,H2)</f>
        <v>107</v>
      </c>
      <c r="F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76</v>
      </c>
      <c r="G2" s="94">
        <f>SUM(racers[[#This Row],[Tour de Bowness - Hill Climb (B)]]+racers[[#This Row],[CABC ITT Provincial Championships (A)]])</f>
        <v>25</v>
      </c>
      <c r="H2" s="95">
        <f>SUM(racers[[#This Row],[Tour de Bowness - Omnium (B)]]+racers[[#This Row],[RMCC - Omnium (B)]])</f>
        <v>6</v>
      </c>
      <c r="I2" s="96">
        <v>20</v>
      </c>
      <c r="J2" s="63"/>
      <c r="K2" s="63"/>
      <c r="L2" s="63"/>
      <c r="M2" s="63"/>
      <c r="N2" s="63"/>
      <c r="O2" s="63"/>
      <c r="P2" s="63"/>
      <c r="Q2" s="63"/>
      <c r="R2" s="63"/>
      <c r="S2" s="63">
        <v>15</v>
      </c>
      <c r="T2" s="63">
        <v>20</v>
      </c>
      <c r="U2" s="63">
        <v>15</v>
      </c>
      <c r="V2" s="63"/>
      <c r="W2" s="63">
        <v>6</v>
      </c>
      <c r="X2" s="63"/>
      <c r="Y2" s="63"/>
      <c r="Z2" s="63">
        <v>6</v>
      </c>
      <c r="AA2" s="97">
        <v>25</v>
      </c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P2" s="88"/>
      <c r="AR2" s="88"/>
      <c r="AS2" s="88"/>
    </row>
    <row r="3" spans="1:45" ht="15.75" thickBot="1" x14ac:dyDescent="0.3">
      <c r="A3" s="91">
        <v>2</v>
      </c>
      <c r="B3" s="8" t="s">
        <v>344</v>
      </c>
      <c r="C3" s="8" t="s">
        <v>312</v>
      </c>
      <c r="D3" s="8" t="s">
        <v>736</v>
      </c>
      <c r="E3" s="93">
        <f>SUM(F3,G3,H3)</f>
        <v>73</v>
      </c>
      <c r="F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59</v>
      </c>
      <c r="G3" s="94">
        <f>SUM(racers[[#This Row],[Tour de Bowness - Hill Climb (B)]]+racers[[#This Row],[CABC ITT Provincial Championships (A)]])</f>
        <v>8</v>
      </c>
      <c r="H3" s="95">
        <f>SUM(racers[[#This Row],[Tour de Bowness - Omnium (B)]]+racers[[#This Row],[RMCC - Omnium (B)]])</f>
        <v>6</v>
      </c>
      <c r="I3" s="96"/>
      <c r="J3" s="63">
        <v>4</v>
      </c>
      <c r="K3" s="63">
        <v>4</v>
      </c>
      <c r="L3" s="63">
        <v>15</v>
      </c>
      <c r="M3" s="63">
        <v>20</v>
      </c>
      <c r="N3" s="63">
        <v>12</v>
      </c>
      <c r="O3" s="63"/>
      <c r="P3" s="63"/>
      <c r="Q3" s="63"/>
      <c r="R3" s="63"/>
      <c r="S3" s="63"/>
      <c r="T3" s="63"/>
      <c r="U3" s="63"/>
      <c r="V3" s="63"/>
      <c r="W3" s="63">
        <v>2</v>
      </c>
      <c r="X3" s="63">
        <v>8</v>
      </c>
      <c r="Y3" s="63">
        <v>2</v>
      </c>
      <c r="Z3" s="63">
        <v>6</v>
      </c>
      <c r="AA3" s="97"/>
      <c r="AB3" s="88"/>
      <c r="AC3" s="88"/>
      <c r="AD3" s="88"/>
      <c r="AE3" t="s">
        <v>653</v>
      </c>
      <c r="AF3" t="s">
        <v>654</v>
      </c>
      <c r="AG3" t="s">
        <v>655</v>
      </c>
      <c r="AH3" s="88"/>
      <c r="AI3" s="88"/>
      <c r="AJ3" s="88"/>
      <c r="AK3" s="88"/>
      <c r="AL3" s="88"/>
      <c r="AM3" s="88"/>
      <c r="AN3" s="88"/>
      <c r="AP3" s="88"/>
      <c r="AR3" s="88"/>
      <c r="AS3" s="88"/>
    </row>
    <row r="4" spans="1:45" ht="15.75" thickBot="1" x14ac:dyDescent="0.3">
      <c r="A4" s="91">
        <v>3</v>
      </c>
      <c r="B4" s="92" t="s">
        <v>37</v>
      </c>
      <c r="C4" s="92" t="s">
        <v>38</v>
      </c>
      <c r="D4" s="92" t="s">
        <v>916</v>
      </c>
      <c r="E4" s="92">
        <f>SUM(F4,G4,H4)</f>
        <v>70</v>
      </c>
      <c r="F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70</v>
      </c>
      <c r="G4" s="94">
        <f>SUM(racers[[#This Row],[Tour de Bowness - Hill Climb (B)]]+racers[[#This Row],[CABC ITT Provincial Championships (A)]])</f>
        <v>0</v>
      </c>
      <c r="H4" s="95">
        <f>SUM(racers[[#This Row],[Tour de Bowness - Omnium (B)]]+racers[[#This Row],[RMCC - Omnium (B)]])</f>
        <v>0</v>
      </c>
      <c r="I4" s="96">
        <v>6</v>
      </c>
      <c r="J4" s="96"/>
      <c r="K4" s="96"/>
      <c r="L4" s="96"/>
      <c r="M4" s="96"/>
      <c r="N4" s="96"/>
      <c r="O4" s="96"/>
      <c r="P4" s="63"/>
      <c r="Q4" s="63"/>
      <c r="R4" s="63"/>
      <c r="S4" s="63">
        <v>12</v>
      </c>
      <c r="T4" s="63"/>
      <c r="U4" s="96">
        <v>20</v>
      </c>
      <c r="V4" s="63">
        <v>12</v>
      </c>
      <c r="W4" s="63">
        <v>20</v>
      </c>
      <c r="X4" s="63"/>
      <c r="Y4" s="63"/>
      <c r="Z4" s="63"/>
      <c r="AA4" s="97"/>
      <c r="AB4" s="88"/>
      <c r="AC4" s="88"/>
      <c r="AD4" s="88"/>
      <c r="AE4">
        <v>1</v>
      </c>
      <c r="AF4">
        <v>25</v>
      </c>
      <c r="AG4">
        <v>20</v>
      </c>
      <c r="AH4" s="88"/>
      <c r="AI4" s="88"/>
      <c r="AJ4" s="88"/>
      <c r="AK4" s="88"/>
      <c r="AL4" s="88"/>
      <c r="AM4" s="88"/>
      <c r="AN4" s="88"/>
      <c r="AP4" s="88"/>
      <c r="AR4" s="88"/>
      <c r="AS4" s="88"/>
    </row>
    <row r="5" spans="1:45" ht="15.75" thickBot="1" x14ac:dyDescent="0.3">
      <c r="A5" s="91">
        <v>4</v>
      </c>
      <c r="B5" s="8" t="s">
        <v>23</v>
      </c>
      <c r="C5" s="8" t="s">
        <v>24</v>
      </c>
      <c r="D5" s="8" t="s">
        <v>882</v>
      </c>
      <c r="E5" s="92">
        <f>SUM(F5,G5,H5)</f>
        <v>63</v>
      </c>
      <c r="F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63</v>
      </c>
      <c r="G5" s="94">
        <f>SUM(racers[[#This Row],[Tour de Bowness - Hill Climb (B)]]+racers[[#This Row],[CABC ITT Provincial Championships (A)]])</f>
        <v>0</v>
      </c>
      <c r="H5" s="95">
        <f>SUM(racers[[#This Row],[Tour de Bowness - Omnium (B)]]+racers[[#This Row],[RMCC - Omnium (B)]])</f>
        <v>0</v>
      </c>
      <c r="I5" s="96">
        <v>2</v>
      </c>
      <c r="J5" s="63"/>
      <c r="K5" s="63">
        <v>15</v>
      </c>
      <c r="L5" s="63">
        <v>4</v>
      </c>
      <c r="M5" s="63">
        <v>10</v>
      </c>
      <c r="N5" s="63">
        <v>8</v>
      </c>
      <c r="O5" s="63"/>
      <c r="P5" s="63"/>
      <c r="Q5" s="63"/>
      <c r="R5" s="63">
        <v>12</v>
      </c>
      <c r="S5" s="63"/>
      <c r="T5" s="63">
        <v>12</v>
      </c>
      <c r="U5" s="63"/>
      <c r="V5" s="63"/>
      <c r="W5" s="63"/>
      <c r="X5" s="63"/>
      <c r="Y5" s="63"/>
      <c r="Z5" s="63"/>
      <c r="AA5" s="97"/>
      <c r="AB5" s="88"/>
      <c r="AC5" s="88"/>
      <c r="AD5" s="88"/>
      <c r="AE5">
        <v>2</v>
      </c>
      <c r="AF5">
        <v>20</v>
      </c>
      <c r="AG5">
        <v>15</v>
      </c>
      <c r="AH5" s="88"/>
      <c r="AI5" s="88"/>
      <c r="AJ5" s="88"/>
      <c r="AK5" s="88"/>
      <c r="AL5" s="88"/>
      <c r="AM5" s="88"/>
      <c r="AN5" s="88"/>
      <c r="AP5" s="88"/>
      <c r="AR5" s="88"/>
      <c r="AS5" s="88"/>
    </row>
    <row r="6" spans="1:45" ht="15.75" thickBot="1" x14ac:dyDescent="0.3">
      <c r="A6" s="91">
        <v>5</v>
      </c>
      <c r="B6" s="92" t="s">
        <v>772</v>
      </c>
      <c r="C6" s="92" t="s">
        <v>773</v>
      </c>
      <c r="D6" s="92" t="s">
        <v>916</v>
      </c>
      <c r="E6" s="92">
        <f>SUM(F6,G6,H6)</f>
        <v>61</v>
      </c>
      <c r="F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26</v>
      </c>
      <c r="G6" s="94">
        <f>SUM(racers[[#This Row],[Tour de Bowness - Hill Climb (B)]]+racers[[#This Row],[CABC ITT Provincial Championships (A)]])</f>
        <v>20</v>
      </c>
      <c r="H6" s="95">
        <f>SUM(racers[[#This Row],[Tour de Bowness - Omnium (B)]]+racers[[#This Row],[RMCC - Omnium (B)]])</f>
        <v>15</v>
      </c>
      <c r="I6" s="96"/>
      <c r="J6" s="96">
        <v>12</v>
      </c>
      <c r="K6" s="96"/>
      <c r="L6" s="96"/>
      <c r="M6" s="96"/>
      <c r="N6" s="96"/>
      <c r="O6" s="63"/>
      <c r="P6" s="63"/>
      <c r="Q6" s="63"/>
      <c r="R6" s="63"/>
      <c r="S6" s="63"/>
      <c r="T6" s="63"/>
      <c r="U6" s="96"/>
      <c r="V6" s="63"/>
      <c r="W6" s="63">
        <v>4</v>
      </c>
      <c r="X6" s="63">
        <v>20</v>
      </c>
      <c r="Y6" s="63">
        <v>10</v>
      </c>
      <c r="Z6" s="63">
        <v>15</v>
      </c>
      <c r="AA6" s="97"/>
      <c r="AB6" s="88"/>
      <c r="AC6" s="88"/>
      <c r="AD6" s="88"/>
      <c r="AE6">
        <v>3</v>
      </c>
      <c r="AF6">
        <v>15</v>
      </c>
      <c r="AG6">
        <v>12</v>
      </c>
      <c r="AH6" s="88"/>
      <c r="AI6" s="88"/>
      <c r="AJ6" s="88"/>
      <c r="AK6" s="88"/>
      <c r="AL6" s="88"/>
      <c r="AM6" s="88"/>
      <c r="AN6" s="88"/>
      <c r="AP6" s="88"/>
      <c r="AR6" s="88"/>
      <c r="AS6" s="88"/>
    </row>
    <row r="7" spans="1:45" ht="15.75" thickBot="1" x14ac:dyDescent="0.3">
      <c r="A7" s="91">
        <v>6</v>
      </c>
      <c r="B7" s="92" t="s">
        <v>797</v>
      </c>
      <c r="C7" s="92" t="s">
        <v>798</v>
      </c>
      <c r="D7" s="92" t="s">
        <v>882</v>
      </c>
      <c r="E7" s="92">
        <f>SUM(F7,G7,H7)</f>
        <v>53</v>
      </c>
      <c r="F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41</v>
      </c>
      <c r="G7" s="94">
        <f>SUM(racers[[#This Row],[Tour de Bowness - Hill Climb (B)]]+racers[[#This Row],[CABC ITT Provincial Championships (A)]])</f>
        <v>12</v>
      </c>
      <c r="H7" s="95">
        <f>SUM(racers[[#This Row],[Tour de Bowness - Omnium (B)]]+racers[[#This Row],[RMCC - Omnium (B)]])</f>
        <v>0</v>
      </c>
      <c r="I7" s="96"/>
      <c r="J7" s="96">
        <v>6</v>
      </c>
      <c r="K7" s="96"/>
      <c r="L7" s="96"/>
      <c r="M7" s="96"/>
      <c r="N7" s="96">
        <v>10</v>
      </c>
      <c r="O7" s="63"/>
      <c r="P7" s="63"/>
      <c r="Q7" s="63">
        <v>8</v>
      </c>
      <c r="R7" s="63">
        <v>15</v>
      </c>
      <c r="S7" s="63"/>
      <c r="T7" s="63"/>
      <c r="U7" s="96">
        <v>2</v>
      </c>
      <c r="V7" s="63"/>
      <c r="W7" s="63"/>
      <c r="X7" s="63"/>
      <c r="Y7" s="63"/>
      <c r="Z7" s="63"/>
      <c r="AA7" s="97">
        <v>12</v>
      </c>
      <c r="AB7" s="88"/>
      <c r="AC7" s="88"/>
      <c r="AD7" s="88"/>
      <c r="AE7">
        <v>4</v>
      </c>
      <c r="AF7">
        <v>12</v>
      </c>
      <c r="AG7">
        <v>10</v>
      </c>
      <c r="AH7" s="88"/>
      <c r="AI7" s="88"/>
      <c r="AJ7" s="88"/>
      <c r="AK7" s="88"/>
      <c r="AL7" s="88"/>
      <c r="AM7" s="88"/>
      <c r="AN7" s="88"/>
      <c r="AP7" s="88"/>
      <c r="AR7" s="88"/>
      <c r="AS7" s="88"/>
    </row>
    <row r="8" spans="1:45" ht="15.75" thickBot="1" x14ac:dyDescent="0.3">
      <c r="A8" s="91">
        <v>7</v>
      </c>
      <c r="B8" s="92" t="s">
        <v>95</v>
      </c>
      <c r="C8" s="92" t="s">
        <v>96</v>
      </c>
      <c r="D8" s="92" t="s">
        <v>65</v>
      </c>
      <c r="E8" s="92">
        <f>SUM(F8,G8,H8)</f>
        <v>51</v>
      </c>
      <c r="F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45</v>
      </c>
      <c r="G8" s="94">
        <f>SUM(racers[[#This Row],[Tour de Bowness - Hill Climb (B)]]+racers[[#This Row],[CABC ITT Provincial Championships (A)]])</f>
        <v>6</v>
      </c>
      <c r="H8" s="95">
        <f>SUM(racers[[#This Row],[Tour de Bowness - Omnium (B)]]+racers[[#This Row],[RMCC - Omnium (B)]])</f>
        <v>0</v>
      </c>
      <c r="I8" s="96">
        <v>15</v>
      </c>
      <c r="J8" s="96"/>
      <c r="K8" s="96"/>
      <c r="L8" s="96"/>
      <c r="M8" s="96"/>
      <c r="N8" s="96"/>
      <c r="O8" s="63"/>
      <c r="P8" s="63">
        <v>12</v>
      </c>
      <c r="Q8" s="63">
        <v>10</v>
      </c>
      <c r="R8" s="63">
        <v>8</v>
      </c>
      <c r="S8" s="63"/>
      <c r="T8" s="63"/>
      <c r="U8" s="96"/>
      <c r="V8" s="63"/>
      <c r="W8" s="63"/>
      <c r="X8" s="63">
        <v>6</v>
      </c>
      <c r="Y8" s="63"/>
      <c r="Z8" s="63"/>
      <c r="AA8" s="97"/>
      <c r="AB8" s="88"/>
      <c r="AC8" s="88"/>
      <c r="AD8" s="88"/>
      <c r="AE8">
        <v>5</v>
      </c>
      <c r="AF8">
        <v>10</v>
      </c>
      <c r="AG8">
        <v>8</v>
      </c>
      <c r="AH8" s="88"/>
      <c r="AI8" s="88"/>
      <c r="AJ8" s="88"/>
      <c r="AK8" s="88"/>
      <c r="AL8" s="88"/>
      <c r="AM8" s="88"/>
      <c r="AN8" s="88"/>
      <c r="AP8" s="88"/>
      <c r="AR8" s="88"/>
      <c r="AS8" s="88"/>
    </row>
    <row r="9" spans="1:45" ht="15.75" thickBot="1" x14ac:dyDescent="0.3">
      <c r="A9" s="91">
        <v>8</v>
      </c>
      <c r="B9" s="92" t="s">
        <v>29</v>
      </c>
      <c r="C9" s="92" t="s">
        <v>30</v>
      </c>
      <c r="D9" s="92" t="s">
        <v>916</v>
      </c>
      <c r="E9" s="92">
        <f>SUM(F9,G9,H9)</f>
        <v>50</v>
      </c>
      <c r="F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40</v>
      </c>
      <c r="G9" s="94">
        <f>SUM(racers[[#This Row],[Tour de Bowness - Hill Climb (B)]]+racers[[#This Row],[CABC ITT Provincial Championships (A)]])</f>
        <v>10</v>
      </c>
      <c r="H9" s="95">
        <f>SUM(racers[[#This Row],[Tour de Bowness - Omnium (B)]]+racers[[#This Row],[RMCC - Omnium (B)]])</f>
        <v>0</v>
      </c>
      <c r="I9" s="96"/>
      <c r="J9" s="63"/>
      <c r="K9" s="63">
        <v>20</v>
      </c>
      <c r="L9" s="63"/>
      <c r="M9" s="63"/>
      <c r="N9" s="63"/>
      <c r="O9" s="63"/>
      <c r="P9" s="63"/>
      <c r="Q9" s="63"/>
      <c r="R9" s="63"/>
      <c r="S9" s="63">
        <v>20</v>
      </c>
      <c r="T9" s="63"/>
      <c r="U9" s="63"/>
      <c r="V9" s="63"/>
      <c r="W9" s="63"/>
      <c r="X9" s="63">
        <v>10</v>
      </c>
      <c r="Y9" s="63"/>
      <c r="Z9" s="63"/>
      <c r="AA9" s="97"/>
      <c r="AB9" s="88"/>
      <c r="AC9" s="88"/>
      <c r="AD9" s="88"/>
      <c r="AE9">
        <v>6</v>
      </c>
      <c r="AF9">
        <v>8</v>
      </c>
      <c r="AG9">
        <v>6</v>
      </c>
      <c r="AH9" s="88"/>
      <c r="AI9" s="88"/>
      <c r="AJ9" s="88"/>
      <c r="AK9" s="88"/>
      <c r="AL9" s="88"/>
      <c r="AM9" s="88"/>
      <c r="AN9" s="88"/>
      <c r="AP9" s="88"/>
      <c r="AR9" s="88"/>
      <c r="AS9" s="88"/>
    </row>
    <row r="10" spans="1:45" ht="15.75" thickBot="1" x14ac:dyDescent="0.3">
      <c r="A10" s="91">
        <v>9</v>
      </c>
      <c r="B10" s="92" t="s">
        <v>69</v>
      </c>
      <c r="C10" s="92" t="s">
        <v>70</v>
      </c>
      <c r="D10" s="92" t="s">
        <v>916</v>
      </c>
      <c r="E10" s="92">
        <f>SUM(F10,G10,H10)</f>
        <v>48</v>
      </c>
      <c r="F1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44</v>
      </c>
      <c r="G10" s="94">
        <f>SUM(racers[[#This Row],[Tour de Bowness - Hill Climb (B)]]+racers[[#This Row],[CABC ITT Provincial Championships (A)]])</f>
        <v>2</v>
      </c>
      <c r="H10" s="95">
        <f>SUM(racers[[#This Row],[Tour de Bowness - Omnium (B)]]+racers[[#This Row],[RMCC - Omnium (B)]])</f>
        <v>2</v>
      </c>
      <c r="I10" s="96"/>
      <c r="J10" s="96">
        <v>20</v>
      </c>
      <c r="K10" s="96"/>
      <c r="L10" s="96"/>
      <c r="M10" s="96"/>
      <c r="N10" s="96"/>
      <c r="O10" s="63"/>
      <c r="P10" s="63"/>
      <c r="Q10" s="63"/>
      <c r="R10" s="63"/>
      <c r="S10" s="63"/>
      <c r="T10" s="63"/>
      <c r="U10" s="96">
        <v>12</v>
      </c>
      <c r="V10" s="63"/>
      <c r="W10" s="63"/>
      <c r="X10" s="63">
        <v>2</v>
      </c>
      <c r="Y10" s="63">
        <v>12</v>
      </c>
      <c r="Z10" s="63">
        <v>2</v>
      </c>
      <c r="AA10" s="97"/>
      <c r="AB10" s="88"/>
      <c r="AC10" s="88"/>
      <c r="AD10" s="88"/>
      <c r="AE10">
        <v>7</v>
      </c>
      <c r="AF10">
        <v>6</v>
      </c>
      <c r="AG10">
        <v>4</v>
      </c>
      <c r="AH10" s="88"/>
      <c r="AI10" s="88"/>
      <c r="AJ10" s="88"/>
      <c r="AK10" s="88"/>
      <c r="AL10" s="88"/>
      <c r="AM10" s="88"/>
      <c r="AN10" s="88"/>
      <c r="AP10" s="88"/>
      <c r="AR10" s="88"/>
      <c r="AS10" s="88"/>
    </row>
    <row r="11" spans="1:45" ht="15.75" thickBot="1" x14ac:dyDescent="0.3">
      <c r="A11" s="91">
        <v>10</v>
      </c>
      <c r="B11" s="92" t="s">
        <v>181</v>
      </c>
      <c r="C11" s="92" t="s">
        <v>182</v>
      </c>
      <c r="D11" s="92" t="s">
        <v>19</v>
      </c>
      <c r="E11" s="92">
        <f>SUM(F11,G11,H11)</f>
        <v>44</v>
      </c>
      <c r="F1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40</v>
      </c>
      <c r="G11" s="94">
        <f>SUM(racers[[#This Row],[Tour de Bowness - Hill Climb (B)]]+racers[[#This Row],[CABC ITT Provincial Championships (A)]])</f>
        <v>4</v>
      </c>
      <c r="H11" s="95">
        <f>SUM(racers[[#This Row],[Tour de Bowness - Omnium (B)]]+racers[[#This Row],[RMCC - Omnium (B)]])</f>
        <v>0</v>
      </c>
      <c r="I11" s="96"/>
      <c r="J11" s="63"/>
      <c r="K11" s="63"/>
      <c r="L11" s="63">
        <v>20</v>
      </c>
      <c r="M11" s="63"/>
      <c r="N11" s="63"/>
      <c r="O11" s="63"/>
      <c r="P11" s="63"/>
      <c r="Q11" s="63"/>
      <c r="R11" s="63">
        <v>20</v>
      </c>
      <c r="S11" s="63"/>
      <c r="T11" s="63"/>
      <c r="U11" s="63"/>
      <c r="V11" s="63"/>
      <c r="W11" s="63"/>
      <c r="X11" s="63">
        <v>4</v>
      </c>
      <c r="Y11" s="63"/>
      <c r="Z11" s="63"/>
      <c r="AA11" s="97"/>
      <c r="AB11" s="88"/>
      <c r="AC11" s="88"/>
      <c r="AD11" s="88"/>
      <c r="AE11">
        <v>8</v>
      </c>
      <c r="AF11">
        <v>4</v>
      </c>
      <c r="AG11">
        <v>2</v>
      </c>
      <c r="AH11" s="88"/>
      <c r="AI11" s="88"/>
      <c r="AJ11" s="88"/>
      <c r="AK11" s="88"/>
      <c r="AL11" s="88"/>
      <c r="AM11" s="88"/>
      <c r="AN11" s="88"/>
      <c r="AP11" s="88"/>
      <c r="AR11" s="88"/>
      <c r="AS11" s="88"/>
    </row>
    <row r="12" spans="1:45" ht="15.75" thickBot="1" x14ac:dyDescent="0.3">
      <c r="A12" s="91">
        <v>11</v>
      </c>
      <c r="B12" s="8" t="s">
        <v>355</v>
      </c>
      <c r="C12" s="8" t="s">
        <v>356</v>
      </c>
      <c r="D12" s="8" t="s">
        <v>739</v>
      </c>
      <c r="E12" s="92">
        <f>SUM(F12,G12,H12)</f>
        <v>41</v>
      </c>
      <c r="F1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41</v>
      </c>
      <c r="G12" s="94">
        <f>SUM(racers[[#This Row],[Tour de Bowness - Hill Climb (B)]]+racers[[#This Row],[CABC ITT Provincial Championships (A)]])</f>
        <v>0</v>
      </c>
      <c r="H12" s="95">
        <f>SUM(racers[[#This Row],[Tour de Bowness - Omnium (B)]]+racers[[#This Row],[RMCC - Omnium (B)]])</f>
        <v>0</v>
      </c>
      <c r="I12" s="96"/>
      <c r="J12" s="63"/>
      <c r="K12" s="63">
        <v>10</v>
      </c>
      <c r="L12" s="63">
        <v>10</v>
      </c>
      <c r="M12" s="63"/>
      <c r="N12" s="63"/>
      <c r="O12" s="63"/>
      <c r="P12" s="63">
        <v>15</v>
      </c>
      <c r="Q12" s="63">
        <v>6</v>
      </c>
      <c r="R12" s="63"/>
      <c r="S12" s="63"/>
      <c r="T12" s="63"/>
      <c r="U12" s="63"/>
      <c r="V12" s="63"/>
      <c r="W12" s="63"/>
      <c r="X12" s="63"/>
      <c r="Y12" s="63"/>
      <c r="Z12" s="63"/>
      <c r="AA12" s="97"/>
      <c r="AB12" s="88"/>
      <c r="AC12" s="88"/>
      <c r="AD12" s="88"/>
      <c r="AE12">
        <v>9</v>
      </c>
      <c r="AF12">
        <v>2</v>
      </c>
      <c r="AG12" s="78"/>
      <c r="AH12" s="88"/>
      <c r="AI12" s="88"/>
      <c r="AJ12" s="88"/>
      <c r="AK12" s="88"/>
      <c r="AL12" s="88"/>
      <c r="AM12" s="88"/>
      <c r="AN12" s="88"/>
      <c r="AP12" s="88"/>
      <c r="AR12" s="88"/>
      <c r="AS12" s="88"/>
    </row>
    <row r="13" spans="1:45" ht="15.75" thickBot="1" x14ac:dyDescent="0.3">
      <c r="A13" s="91">
        <v>12</v>
      </c>
      <c r="B13" s="92" t="s">
        <v>14</v>
      </c>
      <c r="C13" s="92" t="s">
        <v>15</v>
      </c>
      <c r="D13" s="92" t="s">
        <v>916</v>
      </c>
      <c r="E13" s="93">
        <f>SUM(F13,G13,H13)</f>
        <v>40</v>
      </c>
      <c r="F1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40</v>
      </c>
      <c r="G13" s="94">
        <f>SUM(racers[[#This Row],[Tour de Bowness - Hill Climb (B)]]+racers[[#This Row],[CABC ITT Provincial Championships (A)]])</f>
        <v>0</v>
      </c>
      <c r="H13" s="95">
        <f>SUM(racers[[#This Row],[Tour de Bowness - Omnium (B)]]+racers[[#This Row],[RMCC - Omnium (B)]])</f>
        <v>0</v>
      </c>
      <c r="I13" s="96"/>
      <c r="J13" s="96"/>
      <c r="K13" s="96"/>
      <c r="L13" s="96"/>
      <c r="M13" s="63"/>
      <c r="N13" s="63"/>
      <c r="O13" s="63"/>
      <c r="P13" s="63">
        <v>20</v>
      </c>
      <c r="Q13" s="63">
        <v>20</v>
      </c>
      <c r="R13" s="63"/>
      <c r="S13" s="63"/>
      <c r="T13" s="63"/>
      <c r="U13" s="96"/>
      <c r="V13" s="63"/>
      <c r="W13" s="63"/>
      <c r="X13" s="63"/>
      <c r="Y13" s="63"/>
      <c r="Z13" s="63"/>
      <c r="AA13" s="97"/>
      <c r="AB13" s="88"/>
      <c r="AC13" s="88"/>
      <c r="AD13" s="88"/>
      <c r="AE13">
        <v>10</v>
      </c>
      <c r="AF13">
        <v>1</v>
      </c>
      <c r="AG13"/>
      <c r="AH13" s="88"/>
      <c r="AI13" s="88"/>
      <c r="AJ13" s="88"/>
      <c r="AK13" s="88"/>
      <c r="AL13" s="88"/>
      <c r="AM13" s="88"/>
      <c r="AN13" s="88"/>
      <c r="AP13" s="88"/>
      <c r="AR13" s="88"/>
      <c r="AS13" s="88"/>
    </row>
    <row r="14" spans="1:45" ht="15.75" thickBot="1" x14ac:dyDescent="0.3">
      <c r="A14" s="91">
        <v>13</v>
      </c>
      <c r="B14" s="92" t="s">
        <v>57</v>
      </c>
      <c r="C14" s="92" t="s">
        <v>58</v>
      </c>
      <c r="D14" s="92" t="s">
        <v>736</v>
      </c>
      <c r="E14" s="92">
        <f>SUM(F14,G14,H14)</f>
        <v>40</v>
      </c>
      <c r="F1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40</v>
      </c>
      <c r="G14" s="94">
        <f>SUM(racers[[#This Row],[Tour de Bowness - Hill Climb (B)]]+racers[[#This Row],[CABC ITT Provincial Championships (A)]])</f>
        <v>0</v>
      </c>
      <c r="H14" s="95">
        <f>SUM(racers[[#This Row],[Tour de Bowness - Omnium (B)]]+racers[[#This Row],[RMCC - Omnium (B)]])</f>
        <v>0</v>
      </c>
      <c r="I14" s="96">
        <v>8</v>
      </c>
      <c r="J14" s="96">
        <v>10</v>
      </c>
      <c r="K14" s="96">
        <v>8</v>
      </c>
      <c r="L14" s="96">
        <v>8</v>
      </c>
      <c r="M14" s="96"/>
      <c r="N14" s="96"/>
      <c r="O14" s="63"/>
      <c r="P14" s="63"/>
      <c r="Q14" s="63"/>
      <c r="R14" s="63"/>
      <c r="S14" s="63"/>
      <c r="T14" s="63"/>
      <c r="U14" s="96">
        <v>6</v>
      </c>
      <c r="V14" s="63"/>
      <c r="W14" s="63"/>
      <c r="X14" s="63"/>
      <c r="Y14" s="63"/>
      <c r="Z14" s="63"/>
      <c r="AA14" s="97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P14" s="88"/>
      <c r="AR14" s="88"/>
      <c r="AS14" s="88"/>
    </row>
    <row r="15" spans="1:45" ht="15.75" thickBot="1" x14ac:dyDescent="0.3">
      <c r="A15" s="91">
        <v>14</v>
      </c>
      <c r="B15" s="92" t="s">
        <v>685</v>
      </c>
      <c r="C15" s="92" t="s">
        <v>162</v>
      </c>
      <c r="D15" s="92" t="s">
        <v>234</v>
      </c>
      <c r="E15" s="92">
        <f>SUM(F15,G15,H15)</f>
        <v>39</v>
      </c>
      <c r="F1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39</v>
      </c>
      <c r="G15" s="94">
        <f>SUM(racers[[#This Row],[Tour de Bowness - Hill Climb (B)]]+racers[[#This Row],[CABC ITT Provincial Championships (A)]])</f>
        <v>0</v>
      </c>
      <c r="H15" s="95">
        <f>SUM(racers[[#This Row],[Tour de Bowness - Omnium (B)]]+racers[[#This Row],[RMCC - Omnium (B)]])</f>
        <v>0</v>
      </c>
      <c r="I15" s="96"/>
      <c r="J15" s="96"/>
      <c r="K15" s="96">
        <v>6</v>
      </c>
      <c r="L15" s="96"/>
      <c r="M15" s="63">
        <v>15</v>
      </c>
      <c r="N15" s="63"/>
      <c r="O15" s="63"/>
      <c r="P15" s="63"/>
      <c r="Q15" s="63"/>
      <c r="R15" s="63">
        <v>6</v>
      </c>
      <c r="S15" s="63"/>
      <c r="T15" s="63"/>
      <c r="U15" s="96">
        <v>4</v>
      </c>
      <c r="V15" s="63">
        <v>8</v>
      </c>
      <c r="W15" s="63"/>
      <c r="X15" s="63"/>
      <c r="Y15" s="63"/>
      <c r="Z15" s="63"/>
      <c r="AA15" s="97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P15" s="88"/>
      <c r="AR15" s="88"/>
      <c r="AS15" s="88"/>
    </row>
    <row r="16" spans="1:45" ht="15.75" thickBot="1" x14ac:dyDescent="0.3">
      <c r="A16" s="91">
        <v>15</v>
      </c>
      <c r="B16" s="92" t="s">
        <v>20</v>
      </c>
      <c r="C16" s="92" t="s">
        <v>21</v>
      </c>
      <c r="D16" s="122" t="s">
        <v>22</v>
      </c>
      <c r="E16" s="92">
        <f>SUM(F16,G16,H16)</f>
        <v>32</v>
      </c>
      <c r="F1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8</v>
      </c>
      <c r="G16" s="94">
        <f>SUM(racers[[#This Row],[Tour de Bowness - Hill Climb (B)]]+racers[[#This Row],[CABC ITT Provincial Championships (A)]])</f>
        <v>12</v>
      </c>
      <c r="H16" s="95">
        <f>SUM(racers[[#This Row],[Tour de Bowness - Omnium (B)]]+racers[[#This Row],[RMCC - Omnium (B)]])</f>
        <v>12</v>
      </c>
      <c r="I16" s="96"/>
      <c r="J16" s="96"/>
      <c r="K16" s="96"/>
      <c r="L16" s="96"/>
      <c r="M16" s="63"/>
      <c r="N16" s="63"/>
      <c r="O16" s="63"/>
      <c r="P16" s="63"/>
      <c r="Q16" s="63"/>
      <c r="R16" s="63"/>
      <c r="S16" s="63"/>
      <c r="T16" s="63"/>
      <c r="U16" s="96"/>
      <c r="V16" s="63"/>
      <c r="W16" s="63">
        <v>8</v>
      </c>
      <c r="X16" s="63">
        <v>12</v>
      </c>
      <c r="Y16" s="63"/>
      <c r="Z16" s="63">
        <v>12</v>
      </c>
      <c r="AA16" s="97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P16" s="88"/>
      <c r="AR16" s="88"/>
      <c r="AS16" s="88"/>
    </row>
    <row r="17" spans="1:45" ht="15.75" thickBot="1" x14ac:dyDescent="0.3">
      <c r="A17" s="91">
        <v>16</v>
      </c>
      <c r="B17" s="92" t="s">
        <v>705</v>
      </c>
      <c r="C17" s="92" t="s">
        <v>763</v>
      </c>
      <c r="D17" s="92" t="s">
        <v>906</v>
      </c>
      <c r="E17" s="92">
        <f>SUM(F17,G17,H17)</f>
        <v>30</v>
      </c>
      <c r="F1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30</v>
      </c>
      <c r="G17" s="94">
        <f>SUM(racers[[#This Row],[Tour de Bowness - Hill Climb (B)]]+racers[[#This Row],[CABC ITT Provincial Championships (A)]])</f>
        <v>0</v>
      </c>
      <c r="H17" s="95">
        <f>SUM(racers[[#This Row],[Tour de Bowness - Omnium (B)]]+racers[[#This Row],[RMCC - Omnium (B)]])</f>
        <v>0</v>
      </c>
      <c r="I17" s="96"/>
      <c r="J17" s="63"/>
      <c r="K17" s="63"/>
      <c r="L17" s="63"/>
      <c r="M17" s="63">
        <v>8</v>
      </c>
      <c r="N17" s="63">
        <v>20</v>
      </c>
      <c r="O17" s="63"/>
      <c r="P17" s="63">
        <v>2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97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P17" s="88"/>
      <c r="AR17" s="88"/>
      <c r="AS17" s="88"/>
    </row>
    <row r="18" spans="1:45" ht="15.75" thickBot="1" x14ac:dyDescent="0.3">
      <c r="A18" s="91">
        <v>17</v>
      </c>
      <c r="B18" s="8" t="s">
        <v>26</v>
      </c>
      <c r="C18" s="8" t="s">
        <v>27</v>
      </c>
      <c r="D18" s="8" t="s">
        <v>28</v>
      </c>
      <c r="E18" s="92">
        <f>SUM(F18,G18,H18)</f>
        <v>25</v>
      </c>
      <c r="F1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25</v>
      </c>
      <c r="G18" s="94">
        <f>SUM(racers[[#This Row],[Tour de Bowness - Hill Climb (B)]]+racers[[#This Row],[CABC ITT Provincial Championships (A)]])</f>
        <v>0</v>
      </c>
      <c r="H18" s="95">
        <f>SUM(racers[[#This Row],[Tour de Bowness - Omnium (B)]]+racers[[#This Row],[RMCC - Omnium (B)]])</f>
        <v>0</v>
      </c>
      <c r="I18" s="96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10</v>
      </c>
      <c r="V18" s="63">
        <v>15</v>
      </c>
      <c r="W18" s="63"/>
      <c r="X18" s="63"/>
      <c r="Y18" s="63"/>
      <c r="Z18" s="63"/>
      <c r="AA18" s="97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P18" s="88"/>
      <c r="AR18" s="88"/>
      <c r="AS18" s="88"/>
    </row>
    <row r="19" spans="1:45" ht="15.75" thickBot="1" x14ac:dyDescent="0.3">
      <c r="A19" s="91">
        <v>18</v>
      </c>
      <c r="B19" s="92" t="s">
        <v>917</v>
      </c>
      <c r="C19" s="92" t="s">
        <v>358</v>
      </c>
      <c r="D19" s="92" t="s">
        <v>19</v>
      </c>
      <c r="E19" s="92">
        <f>SUM(F19,G19,H19)</f>
        <v>24</v>
      </c>
      <c r="F1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4</v>
      </c>
      <c r="G19" s="94">
        <f>SUM(racers[[#This Row],[Tour de Bowness - Hill Climb (B)]]+racers[[#This Row],[CABC ITT Provincial Championships (A)]])</f>
        <v>20</v>
      </c>
      <c r="H19" s="95">
        <f>SUM(racers[[#This Row],[Tour de Bowness - Omnium (B)]]+racers[[#This Row],[RMCC - Omnium (B)]])</f>
        <v>0</v>
      </c>
      <c r="I19" s="96">
        <v>4</v>
      </c>
      <c r="J19" s="96"/>
      <c r="K19" s="96"/>
      <c r="L19" s="96"/>
      <c r="M19" s="96"/>
      <c r="N19" s="96"/>
      <c r="O19" s="63"/>
      <c r="P19" s="63"/>
      <c r="Q19" s="63"/>
      <c r="R19" s="63"/>
      <c r="S19" s="63"/>
      <c r="T19" s="63"/>
      <c r="U19" s="96"/>
      <c r="V19" s="63"/>
      <c r="W19" s="63"/>
      <c r="X19" s="63"/>
      <c r="Y19" s="63"/>
      <c r="Z19" s="63"/>
      <c r="AA19" s="97">
        <v>20</v>
      </c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P19" s="88"/>
      <c r="AR19" s="88"/>
      <c r="AS19" s="88"/>
    </row>
    <row r="20" spans="1:45" ht="15.75" thickBot="1" x14ac:dyDescent="0.3">
      <c r="A20" s="91">
        <v>19</v>
      </c>
      <c r="B20" s="8" t="s">
        <v>48</v>
      </c>
      <c r="C20" s="8" t="s">
        <v>68</v>
      </c>
      <c r="D20" s="8" t="s">
        <v>53</v>
      </c>
      <c r="E20" s="92">
        <f>SUM(F20,G20,H20)</f>
        <v>20</v>
      </c>
      <c r="F2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20</v>
      </c>
      <c r="G20" s="94">
        <f>SUM(racers[[#This Row],[Tour de Bowness - Hill Climb (B)]]+racers[[#This Row],[CABC ITT Provincial Championships (A)]])</f>
        <v>0</v>
      </c>
      <c r="H20" s="95">
        <f>SUM(racers[[#This Row],[Tour de Bowness - Omnium (B)]]+racers[[#This Row],[RMCC - Omnium (B)]])</f>
        <v>0</v>
      </c>
      <c r="I20" s="96"/>
      <c r="J20" s="63"/>
      <c r="K20" s="63"/>
      <c r="L20" s="63">
        <v>12</v>
      </c>
      <c r="M20" s="63"/>
      <c r="N20" s="63"/>
      <c r="O20" s="63"/>
      <c r="P20" s="63">
        <v>8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97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P20" s="88"/>
      <c r="AR20" s="88"/>
      <c r="AS20" s="88"/>
    </row>
    <row r="21" spans="1:45" ht="15.75" thickBot="1" x14ac:dyDescent="0.3">
      <c r="A21" s="91">
        <v>20</v>
      </c>
      <c r="B21" s="8" t="s">
        <v>225</v>
      </c>
      <c r="C21" s="8" t="s">
        <v>226</v>
      </c>
      <c r="D21" s="8" t="s">
        <v>890</v>
      </c>
      <c r="E21" s="92">
        <f>SUM(F21,G21,H21)</f>
        <v>20</v>
      </c>
      <c r="F2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20</v>
      </c>
      <c r="G21" s="94">
        <f>SUM(racers[[#This Row],[Tour de Bowness - Hill Climb (B)]]+racers[[#This Row],[CABC ITT Provincial Championships (A)]])</f>
        <v>0</v>
      </c>
      <c r="H21" s="95">
        <f>SUM(racers[[#This Row],[Tour de Bowness - Omnium (B)]]+racers[[#This Row],[RMCC - Omnium (B)]])</f>
        <v>0</v>
      </c>
      <c r="I21" s="96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>
        <v>10</v>
      </c>
      <c r="U21" s="63"/>
      <c r="V21" s="63">
        <v>10</v>
      </c>
      <c r="W21" s="63"/>
      <c r="X21" s="63"/>
      <c r="Y21" s="63"/>
      <c r="Z21" s="63"/>
      <c r="AA21" s="97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P21" s="88"/>
      <c r="AR21" s="88"/>
      <c r="AS21" s="88"/>
    </row>
    <row r="22" spans="1:45" ht="15.75" thickBot="1" x14ac:dyDescent="0.3">
      <c r="A22" s="91">
        <v>21</v>
      </c>
      <c r="B22" s="92" t="s">
        <v>212</v>
      </c>
      <c r="C22" s="92" t="s">
        <v>213</v>
      </c>
      <c r="D22" s="92" t="s">
        <v>882</v>
      </c>
      <c r="E22" s="92">
        <f>SUM(F22,G22,H22)</f>
        <v>20</v>
      </c>
      <c r="F2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20</v>
      </c>
      <c r="G22" s="94">
        <f>SUM(racers[[#This Row],[Tour de Bowness - Hill Climb (B)]]+racers[[#This Row],[CABC ITT Provincial Championships (A)]])</f>
        <v>0</v>
      </c>
      <c r="H22" s="95">
        <f>SUM(racers[[#This Row],[Tour de Bowness - Omnium (B)]]+racers[[#This Row],[RMCC - Omnium (B)]])</f>
        <v>0</v>
      </c>
      <c r="I22" s="96"/>
      <c r="J22" s="63"/>
      <c r="K22" s="63"/>
      <c r="L22" s="63">
        <v>2</v>
      </c>
      <c r="M22" s="63"/>
      <c r="N22" s="63"/>
      <c r="O22" s="63"/>
      <c r="P22" s="63">
        <v>6</v>
      </c>
      <c r="Q22" s="63">
        <v>12</v>
      </c>
      <c r="R22" s="63"/>
      <c r="S22" s="63"/>
      <c r="T22" s="63"/>
      <c r="U22" s="63"/>
      <c r="V22" s="63"/>
      <c r="W22" s="63"/>
      <c r="X22" s="63"/>
      <c r="Y22" s="63"/>
      <c r="Z22" s="63"/>
      <c r="AA22" s="97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P22" s="88"/>
      <c r="AR22" s="88"/>
      <c r="AS22" s="88"/>
    </row>
    <row r="23" spans="1:45" ht="15.75" thickBot="1" x14ac:dyDescent="0.3">
      <c r="A23" s="91">
        <v>22</v>
      </c>
      <c r="B23" s="92" t="s">
        <v>854</v>
      </c>
      <c r="C23" s="92" t="s">
        <v>121</v>
      </c>
      <c r="D23" s="92" t="s">
        <v>724</v>
      </c>
      <c r="E23" s="92">
        <f>SUM(F23,G23,H23)</f>
        <v>19</v>
      </c>
      <c r="F2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19</v>
      </c>
      <c r="G23" s="94">
        <f>SUM(racers[[#This Row],[Tour de Bowness - Hill Climb (B)]]+racers[[#This Row],[CABC ITT Provincial Championships (A)]])</f>
        <v>0</v>
      </c>
      <c r="H23" s="95">
        <f>SUM(racers[[#This Row],[Tour de Bowness - Omnium (B)]]+racers[[#This Row],[RMCC - Omnium (B)]])</f>
        <v>0</v>
      </c>
      <c r="I23" s="96"/>
      <c r="J23" s="96"/>
      <c r="K23" s="96"/>
      <c r="L23" s="96"/>
      <c r="M23" s="96"/>
      <c r="N23" s="96">
        <v>15</v>
      </c>
      <c r="O23" s="63"/>
      <c r="P23" s="63"/>
      <c r="Q23" s="63"/>
      <c r="R23" s="63"/>
      <c r="S23" s="63"/>
      <c r="T23" s="63"/>
      <c r="U23" s="96"/>
      <c r="V23" s="63">
        <v>4</v>
      </c>
      <c r="W23" s="63"/>
      <c r="X23" s="63"/>
      <c r="Y23" s="63"/>
      <c r="Z23" s="63"/>
      <c r="AA23" s="97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P23" s="88"/>
      <c r="AR23" s="88"/>
      <c r="AS23" s="88"/>
    </row>
    <row r="24" spans="1:45" ht="15.75" thickBot="1" x14ac:dyDescent="0.3">
      <c r="A24" s="91">
        <v>23</v>
      </c>
      <c r="B24" s="92" t="s">
        <v>34</v>
      </c>
      <c r="C24" s="92" t="s">
        <v>35</v>
      </c>
      <c r="D24" s="92" t="s">
        <v>890</v>
      </c>
      <c r="E24" s="92">
        <f>SUM(F24,G24,H24)</f>
        <v>18</v>
      </c>
      <c r="F2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18</v>
      </c>
      <c r="G24" s="94">
        <f>SUM(racers[[#This Row],[Tour de Bowness - Hill Climb (B)]]+racers[[#This Row],[CABC ITT Provincial Championships (A)]])</f>
        <v>0</v>
      </c>
      <c r="H24" s="95">
        <f>SUM(racers[[#This Row],[Tour de Bowness - Omnium (B)]]+racers[[#This Row],[RMCC - Omnium (B)]])</f>
        <v>0</v>
      </c>
      <c r="I24" s="96"/>
      <c r="J24" s="63">
        <v>8</v>
      </c>
      <c r="K24" s="63"/>
      <c r="L24" s="63"/>
      <c r="M24" s="63"/>
      <c r="N24" s="63"/>
      <c r="O24" s="63"/>
      <c r="P24" s="63"/>
      <c r="Q24" s="63"/>
      <c r="R24" s="63">
        <v>10</v>
      </c>
      <c r="S24" s="63"/>
      <c r="T24" s="63"/>
      <c r="U24" s="63"/>
      <c r="V24" s="63"/>
      <c r="W24" s="63"/>
      <c r="X24" s="63"/>
      <c r="Y24" s="63"/>
      <c r="Z24" s="63"/>
      <c r="AA24" s="97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P24" s="88"/>
      <c r="AR24" s="88"/>
      <c r="AS24" s="88"/>
    </row>
    <row r="25" spans="1:45" ht="15.75" thickBot="1" x14ac:dyDescent="0.3">
      <c r="A25" s="91">
        <v>24</v>
      </c>
      <c r="B25" s="92" t="s">
        <v>32</v>
      </c>
      <c r="C25" s="92" t="s">
        <v>33</v>
      </c>
      <c r="D25" s="92" t="s">
        <v>916</v>
      </c>
      <c r="E25" s="92">
        <f>SUM(F25,G25,H25)</f>
        <v>15</v>
      </c>
      <c r="F2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15</v>
      </c>
      <c r="G25" s="94">
        <f>SUM(racers[[#This Row],[Tour de Bowness - Hill Climb (B)]]+racers[[#This Row],[CABC ITT Provincial Championships (A)]])</f>
        <v>0</v>
      </c>
      <c r="H25" s="95">
        <f>SUM(racers[[#This Row],[Tour de Bowness - Omnium (B)]]+racers[[#This Row],[RMCC - Omnium (B)]])</f>
        <v>0</v>
      </c>
      <c r="I25" s="96"/>
      <c r="J25" s="96">
        <v>15</v>
      </c>
      <c r="K25" s="96"/>
      <c r="L25" s="96"/>
      <c r="M25" s="96"/>
      <c r="N25" s="96"/>
      <c r="O25" s="63"/>
      <c r="P25" s="63"/>
      <c r="Q25" s="63"/>
      <c r="R25" s="63"/>
      <c r="S25" s="63"/>
      <c r="T25" s="63"/>
      <c r="U25" s="96"/>
      <c r="V25" s="63"/>
      <c r="W25" s="63"/>
      <c r="X25" s="63"/>
      <c r="Y25" s="63"/>
      <c r="Z25" s="63"/>
      <c r="AA25" s="97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P25" s="88"/>
      <c r="AR25" s="88"/>
      <c r="AS25" s="88"/>
    </row>
    <row r="26" spans="1:45" ht="15.75" thickBot="1" x14ac:dyDescent="0.3">
      <c r="A26" s="91">
        <v>25</v>
      </c>
      <c r="B26" s="92" t="s">
        <v>51</v>
      </c>
      <c r="C26" s="92" t="s">
        <v>52</v>
      </c>
      <c r="D26" s="8" t="s">
        <v>739</v>
      </c>
      <c r="E26" s="92">
        <f>SUM(F26,G26,H26)</f>
        <v>15</v>
      </c>
      <c r="F2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15</v>
      </c>
      <c r="G26" s="94">
        <f>SUM(racers[[#This Row],[Tour de Bowness - Hill Climb (B)]]+racers[[#This Row],[CABC ITT Provincial Championships (A)]])</f>
        <v>0</v>
      </c>
      <c r="H26" s="95">
        <f>SUM(racers[[#This Row],[Tour de Bowness - Omnium (B)]]+racers[[#This Row],[RMCC - Omnium (B)]])</f>
        <v>0</v>
      </c>
      <c r="I26" s="96"/>
      <c r="J26" s="96"/>
      <c r="K26" s="96"/>
      <c r="L26" s="96"/>
      <c r="M26" s="96"/>
      <c r="N26" s="96"/>
      <c r="O26" s="63"/>
      <c r="P26" s="63"/>
      <c r="Q26" s="63">
        <v>15</v>
      </c>
      <c r="R26" s="63"/>
      <c r="S26" s="63"/>
      <c r="T26" s="63"/>
      <c r="U26" s="96"/>
      <c r="V26" s="63"/>
      <c r="W26" s="63"/>
      <c r="X26" s="63"/>
      <c r="Y26" s="63"/>
      <c r="Z26" s="63"/>
      <c r="AA26" s="97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P26" s="88"/>
      <c r="AR26" s="88"/>
      <c r="AS26" s="88"/>
    </row>
    <row r="27" spans="1:45" ht="15.75" thickBot="1" x14ac:dyDescent="0.3">
      <c r="A27" s="91">
        <v>26</v>
      </c>
      <c r="B27" s="92" t="s">
        <v>81</v>
      </c>
      <c r="C27" s="92" t="s">
        <v>82</v>
      </c>
      <c r="D27" s="92" t="s">
        <v>36</v>
      </c>
      <c r="E27" s="92">
        <f>SUM(F27,G27,H27)</f>
        <v>15</v>
      </c>
      <c r="F2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15</v>
      </c>
      <c r="G27" s="94">
        <f>SUM(racers[[#This Row],[Tour de Bowness - Hill Climb (B)]]+racers[[#This Row],[CABC ITT Provincial Championships (A)]])</f>
        <v>0</v>
      </c>
      <c r="H27" s="95">
        <f>SUM(racers[[#This Row],[Tour de Bowness - Omnium (B)]]+racers[[#This Row],[RMCC - Omnium (B)]])</f>
        <v>0</v>
      </c>
      <c r="I27" s="96"/>
      <c r="J27" s="96"/>
      <c r="K27" s="96"/>
      <c r="L27" s="96"/>
      <c r="M27" s="96"/>
      <c r="N27" s="96"/>
      <c r="O27" s="63"/>
      <c r="P27" s="63"/>
      <c r="Q27" s="63"/>
      <c r="R27" s="63"/>
      <c r="S27" s="63"/>
      <c r="T27" s="63">
        <v>15</v>
      </c>
      <c r="U27" s="96"/>
      <c r="V27" s="63"/>
      <c r="W27" s="63"/>
      <c r="X27" s="63"/>
      <c r="Y27" s="63"/>
      <c r="Z27" s="63"/>
      <c r="AA27" s="97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P27" s="88"/>
      <c r="AR27" s="88"/>
      <c r="AS27" s="88"/>
    </row>
    <row r="28" spans="1:45" ht="15.75" thickBot="1" x14ac:dyDescent="0.3">
      <c r="A28" s="91">
        <v>27</v>
      </c>
      <c r="B28" s="8" t="s">
        <v>819</v>
      </c>
      <c r="C28" s="8" t="s">
        <v>147</v>
      </c>
      <c r="D28" s="8" t="s">
        <v>882</v>
      </c>
      <c r="E28" s="92">
        <f>SUM(F28,G28,H28)</f>
        <v>15</v>
      </c>
      <c r="F2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28" s="94">
        <f>SUM(racers[[#This Row],[Tour de Bowness - Hill Climb (B)]]+racers[[#This Row],[CABC ITT Provincial Championships (A)]])</f>
        <v>15</v>
      </c>
      <c r="H28" s="95">
        <f>SUM(racers[[#This Row],[Tour de Bowness - Omnium (B)]]+racers[[#This Row],[RMCC - Omnium (B)]])</f>
        <v>0</v>
      </c>
      <c r="I28" s="96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97">
        <v>15</v>
      </c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P28" s="88"/>
      <c r="AR28" s="88"/>
      <c r="AS28" s="88"/>
    </row>
    <row r="29" spans="1:45" ht="15.75" thickBot="1" x14ac:dyDescent="0.3">
      <c r="A29" s="91">
        <v>28</v>
      </c>
      <c r="B29" s="8" t="s">
        <v>66</v>
      </c>
      <c r="C29" s="8" t="s">
        <v>67</v>
      </c>
      <c r="D29" s="8" t="s">
        <v>25</v>
      </c>
      <c r="E29" s="92">
        <f>SUM(F29,G29,H29)</f>
        <v>14</v>
      </c>
      <c r="F2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14</v>
      </c>
      <c r="G29" s="94">
        <f>SUM(racers[[#This Row],[Tour de Bowness - Hill Climb (B)]]+racers[[#This Row],[CABC ITT Provincial Championships (A)]])</f>
        <v>0</v>
      </c>
      <c r="H29" s="95">
        <f>SUM(racers[[#This Row],[Tour de Bowness - Omnium (B)]]+racers[[#This Row],[RMCC - Omnium (B)]])</f>
        <v>0</v>
      </c>
      <c r="I29" s="96"/>
      <c r="J29" s="63"/>
      <c r="K29" s="63"/>
      <c r="L29" s="63"/>
      <c r="M29" s="63">
        <v>6</v>
      </c>
      <c r="N29" s="63">
        <v>4</v>
      </c>
      <c r="O29" s="63"/>
      <c r="P29" s="63"/>
      <c r="Q29" s="63">
        <v>4</v>
      </c>
      <c r="R29" s="63"/>
      <c r="S29" s="63"/>
      <c r="T29" s="63"/>
      <c r="U29" s="63"/>
      <c r="V29" s="63"/>
      <c r="W29" s="63"/>
      <c r="X29" s="63"/>
      <c r="Y29" s="63"/>
      <c r="Z29" s="63"/>
      <c r="AA29" s="97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P29" s="88"/>
      <c r="AR29" s="88"/>
      <c r="AS29" s="88"/>
    </row>
    <row r="30" spans="1:45" ht="15.75" thickBot="1" x14ac:dyDescent="0.3">
      <c r="A30" s="91">
        <v>29</v>
      </c>
      <c r="B30" s="92" t="s">
        <v>54</v>
      </c>
      <c r="C30" s="92" t="s">
        <v>55</v>
      </c>
      <c r="D30" s="92" t="s">
        <v>56</v>
      </c>
      <c r="E30" s="92">
        <f>SUM(F30,G30,H30)</f>
        <v>12</v>
      </c>
      <c r="F3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12</v>
      </c>
      <c r="G30" s="94">
        <f>SUM(racers[[#This Row],[Tour de Bowness - Hill Climb (B)]]+racers[[#This Row],[CABC ITT Provincial Championships (A)]])</f>
        <v>0</v>
      </c>
      <c r="H30" s="95">
        <f>SUM(racers[[#This Row],[Tour de Bowness - Omnium (B)]]+racers[[#This Row],[RMCC - Omnium (B)]])</f>
        <v>0</v>
      </c>
      <c r="I30" s="96"/>
      <c r="J30" s="96"/>
      <c r="K30" s="96">
        <v>12</v>
      </c>
      <c r="L30" s="96"/>
      <c r="M30" s="63"/>
      <c r="N30" s="63"/>
      <c r="O30" s="63"/>
      <c r="P30" s="63"/>
      <c r="Q30" s="63"/>
      <c r="R30" s="63"/>
      <c r="S30" s="63"/>
      <c r="T30" s="63"/>
      <c r="U30" s="96"/>
      <c r="V30" s="63"/>
      <c r="W30" s="63"/>
      <c r="X30" s="63"/>
      <c r="Y30" s="63"/>
      <c r="Z30" s="63"/>
      <c r="AA30" s="97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P30" s="88"/>
      <c r="AR30" s="88"/>
      <c r="AS30" s="88"/>
    </row>
    <row r="31" spans="1:45" ht="15.75" thickBot="1" x14ac:dyDescent="0.3">
      <c r="A31" s="91">
        <v>30</v>
      </c>
      <c r="B31" s="92" t="s">
        <v>340</v>
      </c>
      <c r="C31" s="92" t="s">
        <v>341</v>
      </c>
      <c r="D31" s="92" t="s">
        <v>736</v>
      </c>
      <c r="E31" s="92">
        <f>SUM(F31,G31,H31)</f>
        <v>12</v>
      </c>
      <c r="F3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12</v>
      </c>
      <c r="G31" s="94">
        <f>SUM(racers[[#This Row],[Tour de Bowness - Hill Climb (B)]]+racers[[#This Row],[CABC ITT Provincial Championships (A)]])</f>
        <v>0</v>
      </c>
      <c r="H31" s="95">
        <f>SUM(racers[[#This Row],[Tour de Bowness - Omnium (B)]]+racers[[#This Row],[RMCC - Omnium (B)]])</f>
        <v>0</v>
      </c>
      <c r="I31" s="96"/>
      <c r="J31" s="96"/>
      <c r="K31" s="96"/>
      <c r="L31" s="96"/>
      <c r="M31" s="96">
        <v>12</v>
      </c>
      <c r="N31" s="96"/>
      <c r="O31" s="63"/>
      <c r="P31" s="63"/>
      <c r="Q31" s="63"/>
      <c r="R31" s="63"/>
      <c r="S31" s="63"/>
      <c r="T31" s="63"/>
      <c r="U31" s="96"/>
      <c r="V31" s="63"/>
      <c r="W31" s="63"/>
      <c r="X31" s="63"/>
      <c r="Y31" s="63"/>
      <c r="Z31" s="63"/>
      <c r="AA31" s="97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P31" s="88"/>
      <c r="AR31" s="88"/>
      <c r="AS31" s="88"/>
    </row>
    <row r="32" spans="1:45" ht="15.75" thickBot="1" x14ac:dyDescent="0.3">
      <c r="A32" s="91">
        <v>31</v>
      </c>
      <c r="B32" s="8" t="s">
        <v>118</v>
      </c>
      <c r="C32" s="8" t="s">
        <v>119</v>
      </c>
      <c r="D32" s="8" t="s">
        <v>19</v>
      </c>
      <c r="E32" s="92">
        <f>SUM(F32,G32,H32)</f>
        <v>12</v>
      </c>
      <c r="F3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12</v>
      </c>
      <c r="G32" s="94">
        <f>SUM(racers[[#This Row],[Tour de Bowness - Hill Climb (B)]]+racers[[#This Row],[CABC ITT Provincial Championships (A)]])</f>
        <v>0</v>
      </c>
      <c r="H32" s="95">
        <f>SUM(racers[[#This Row],[Tour de Bowness - Omnium (B)]]+racers[[#This Row],[RMCC - Omnium (B)]])</f>
        <v>0</v>
      </c>
      <c r="I32" s="96">
        <v>12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97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8"/>
      <c r="AR32" s="88"/>
      <c r="AS32" s="88"/>
    </row>
    <row r="33" spans="1:45" ht="15.75" thickBot="1" x14ac:dyDescent="0.3">
      <c r="A33" s="91">
        <v>32</v>
      </c>
      <c r="B33" s="8" t="s">
        <v>72</v>
      </c>
      <c r="C33" s="8" t="s">
        <v>73</v>
      </c>
      <c r="D33" s="8" t="s">
        <v>36</v>
      </c>
      <c r="E33" s="92">
        <f>SUM(F33,G33,H33)</f>
        <v>10</v>
      </c>
      <c r="F3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10</v>
      </c>
      <c r="G33" s="94">
        <f>SUM(racers[[#This Row],[Tour de Bowness - Hill Climb (B)]]+racers[[#This Row],[CABC ITT Provincial Championships (A)]])</f>
        <v>0</v>
      </c>
      <c r="H33" s="95">
        <f>SUM(racers[[#This Row],[Tour de Bowness - Omnium (B)]]+racers[[#This Row],[RMCC - Omnium (B)]])</f>
        <v>0</v>
      </c>
      <c r="I33" s="96"/>
      <c r="J33" s="63"/>
      <c r="K33" s="63"/>
      <c r="L33" s="63"/>
      <c r="M33" s="63">
        <v>4</v>
      </c>
      <c r="N33" s="63"/>
      <c r="O33" s="63"/>
      <c r="P33" s="63"/>
      <c r="Q33" s="63"/>
      <c r="R33" s="63"/>
      <c r="S33" s="63"/>
      <c r="T33" s="63">
        <v>6</v>
      </c>
      <c r="U33" s="63"/>
      <c r="V33" s="63"/>
      <c r="W33" s="63"/>
      <c r="X33" s="63"/>
      <c r="Y33" s="63"/>
      <c r="Z33" s="63"/>
      <c r="AA33" s="97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P33" s="88"/>
      <c r="AR33" s="88"/>
      <c r="AS33" s="88"/>
    </row>
    <row r="34" spans="1:45" ht="15.75" thickBot="1" x14ac:dyDescent="0.3">
      <c r="A34" s="91">
        <v>33</v>
      </c>
      <c r="B34" s="92" t="s">
        <v>770</v>
      </c>
      <c r="C34" s="92" t="s">
        <v>771</v>
      </c>
      <c r="D34" s="92" t="s">
        <v>916</v>
      </c>
      <c r="E34" s="92">
        <f>SUM(F34,G34,H34)</f>
        <v>10</v>
      </c>
      <c r="F3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10</v>
      </c>
      <c r="G34" s="94">
        <f>SUM(racers[[#This Row],[Tour de Bowness - Hill Climb (B)]]+racers[[#This Row],[CABC ITT Provincial Championships (A)]])</f>
        <v>0</v>
      </c>
      <c r="H34" s="95">
        <f>SUM(racers[[#This Row],[Tour de Bowness - Omnium (B)]]+racers[[#This Row],[RMCC - Omnium (B)]])</f>
        <v>0</v>
      </c>
      <c r="I34" s="96">
        <v>10</v>
      </c>
      <c r="J34" s="96"/>
      <c r="K34" s="96"/>
      <c r="L34" s="96"/>
      <c r="M34" s="96"/>
      <c r="N34" s="96"/>
      <c r="O34" s="63"/>
      <c r="P34" s="63"/>
      <c r="Q34" s="63"/>
      <c r="R34" s="63"/>
      <c r="S34" s="63"/>
      <c r="T34" s="63"/>
      <c r="U34" s="96"/>
      <c r="V34" s="63"/>
      <c r="W34" s="63"/>
      <c r="X34" s="63"/>
      <c r="Y34" s="63"/>
      <c r="Z34" s="63"/>
      <c r="AA34" s="97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P34" s="88"/>
      <c r="AR34" s="88"/>
      <c r="AS34" s="88"/>
    </row>
    <row r="35" spans="1:45" ht="15.75" thickBot="1" x14ac:dyDescent="0.3">
      <c r="A35" s="91">
        <v>34</v>
      </c>
      <c r="B35" s="8" t="s">
        <v>60</v>
      </c>
      <c r="C35" s="8" t="s">
        <v>61</v>
      </c>
      <c r="D35" s="8" t="s">
        <v>62</v>
      </c>
      <c r="E35" s="92">
        <f>SUM(F35,G35,H35)</f>
        <v>8</v>
      </c>
      <c r="F3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8</v>
      </c>
      <c r="G35" s="94">
        <f>SUM(racers[[#This Row],[Tour de Bowness - Hill Climb (B)]]+racers[[#This Row],[CABC ITT Provincial Championships (A)]])</f>
        <v>0</v>
      </c>
      <c r="H35" s="95">
        <f>SUM(racers[[#This Row],[Tour de Bowness - Omnium (B)]]+racers[[#This Row],[RMCC - Omnium (B)]])</f>
        <v>0</v>
      </c>
      <c r="I35" s="96"/>
      <c r="J35" s="63"/>
      <c r="K35" s="63"/>
      <c r="L35" s="63"/>
      <c r="M35" s="63">
        <v>2</v>
      </c>
      <c r="N35" s="63">
        <v>6</v>
      </c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97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P35" s="88"/>
      <c r="AR35" s="88"/>
      <c r="AS35" s="88"/>
    </row>
    <row r="36" spans="1:45" ht="15.75" thickBot="1" x14ac:dyDescent="0.3">
      <c r="A36" s="91">
        <v>35</v>
      </c>
      <c r="B36" s="92" t="s">
        <v>74</v>
      </c>
      <c r="C36" s="92" t="s">
        <v>75</v>
      </c>
      <c r="D36" s="92" t="s">
        <v>36</v>
      </c>
      <c r="E36" s="92">
        <f>SUM(F36,G36,H36)</f>
        <v>8</v>
      </c>
      <c r="F3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8</v>
      </c>
      <c r="G36" s="94">
        <f>SUM(racers[[#This Row],[Tour de Bowness - Hill Climb (B)]]+racers[[#This Row],[CABC ITT Provincial Championships (A)]])</f>
        <v>0</v>
      </c>
      <c r="H36" s="95">
        <f>SUM(racers[[#This Row],[Tour de Bowness - Omnium (B)]]+racers[[#This Row],[RMCC - Omnium (B)]])</f>
        <v>0</v>
      </c>
      <c r="I36" s="96"/>
      <c r="J36" s="96"/>
      <c r="K36" s="96"/>
      <c r="L36" s="96"/>
      <c r="M36" s="96"/>
      <c r="N36" s="96"/>
      <c r="O36" s="63"/>
      <c r="P36" s="63"/>
      <c r="Q36" s="63"/>
      <c r="R36" s="63"/>
      <c r="S36" s="63"/>
      <c r="T36" s="63"/>
      <c r="U36" s="96">
        <v>8</v>
      </c>
      <c r="V36" s="63"/>
      <c r="W36" s="63"/>
      <c r="X36" s="63"/>
      <c r="Y36" s="63"/>
      <c r="Z36" s="63"/>
      <c r="AA36" s="97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P36" s="88"/>
      <c r="AR36" s="88"/>
      <c r="AS36" s="88"/>
    </row>
    <row r="37" spans="1:45" ht="15.75" thickBot="1" x14ac:dyDescent="0.3">
      <c r="A37" s="91">
        <v>36</v>
      </c>
      <c r="B37" s="92" t="s">
        <v>740</v>
      </c>
      <c r="C37" s="92" t="s">
        <v>135</v>
      </c>
      <c r="D37" s="92" t="s">
        <v>728</v>
      </c>
      <c r="E37" s="92">
        <f>SUM(F37,G37,H37)</f>
        <v>6</v>
      </c>
      <c r="F3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6</v>
      </c>
      <c r="G37" s="94">
        <f>SUM(racers[[#This Row],[Tour de Bowness - Hill Climb (B)]]+racers[[#This Row],[CABC ITT Provincial Championships (A)]])</f>
        <v>0</v>
      </c>
      <c r="H37" s="95">
        <f>SUM(racers[[#This Row],[Tour de Bowness - Omnium (B)]]+racers[[#This Row],[RMCC - Omnium (B)]])</f>
        <v>0</v>
      </c>
      <c r="I37" s="96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>
        <v>6</v>
      </c>
      <c r="W37" s="63"/>
      <c r="X37" s="63"/>
      <c r="Y37" s="63"/>
      <c r="Z37" s="63"/>
      <c r="AA37" s="97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P37" s="88"/>
      <c r="AR37" s="88"/>
      <c r="AS37" s="88"/>
    </row>
    <row r="38" spans="1:45" ht="15.75" thickBot="1" x14ac:dyDescent="0.3">
      <c r="A38" s="91">
        <v>37</v>
      </c>
      <c r="B38" s="92" t="s">
        <v>210</v>
      </c>
      <c r="C38" s="92" t="s">
        <v>799</v>
      </c>
      <c r="D38" s="92" t="s">
        <v>723</v>
      </c>
      <c r="E38" s="92">
        <f>SUM(F38,G38,H38)</f>
        <v>6</v>
      </c>
      <c r="F3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6</v>
      </c>
      <c r="G38" s="94">
        <f>SUM(racers[[#This Row],[Tour de Bowness - Hill Climb (B)]]+racers[[#This Row],[CABC ITT Provincial Championships (A)]])</f>
        <v>0</v>
      </c>
      <c r="H38" s="95">
        <f>SUM(racers[[#This Row],[Tour de Bowness - Omnium (B)]]+racers[[#This Row],[RMCC - Omnium (B)]])</f>
        <v>0</v>
      </c>
      <c r="I38" s="96"/>
      <c r="J38" s="63"/>
      <c r="K38" s="63"/>
      <c r="L38" s="63"/>
      <c r="M38" s="63"/>
      <c r="N38" s="63"/>
      <c r="O38" s="63"/>
      <c r="P38" s="63"/>
      <c r="Q38" s="63">
        <v>2</v>
      </c>
      <c r="R38" s="63">
        <v>4</v>
      </c>
      <c r="S38" s="63"/>
      <c r="T38" s="63"/>
      <c r="U38" s="63"/>
      <c r="V38" s="63"/>
      <c r="W38" s="63"/>
      <c r="X38" s="63"/>
      <c r="Y38" s="63"/>
      <c r="Z38" s="63"/>
      <c r="AA38" s="97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P38" s="88"/>
      <c r="AR38" s="88"/>
      <c r="AS38" s="88"/>
    </row>
    <row r="39" spans="1:45" ht="15.75" thickBot="1" x14ac:dyDescent="0.3">
      <c r="A39" s="91">
        <v>38</v>
      </c>
      <c r="B39" s="92" t="s">
        <v>774</v>
      </c>
      <c r="C39" s="92" t="s">
        <v>775</v>
      </c>
      <c r="D39" s="92" t="s">
        <v>739</v>
      </c>
      <c r="E39" s="92">
        <f>SUM(F39,G39,H39)</f>
        <v>6</v>
      </c>
      <c r="F3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6</v>
      </c>
      <c r="G39" s="94">
        <f>SUM(racers[[#This Row],[Tour de Bowness - Hill Climb (B)]]+racers[[#This Row],[CABC ITT Provincial Championships (A)]])</f>
        <v>0</v>
      </c>
      <c r="H39" s="95">
        <f>SUM(racers[[#This Row],[Tour de Bowness - Omnium (B)]]+racers[[#This Row],[RMCC - Omnium (B)]])</f>
        <v>0</v>
      </c>
      <c r="I39" s="96"/>
      <c r="J39" s="96"/>
      <c r="K39" s="96"/>
      <c r="L39" s="96">
        <v>6</v>
      </c>
      <c r="M39" s="96"/>
      <c r="N39" s="96"/>
      <c r="O39" s="63"/>
      <c r="P39" s="63"/>
      <c r="Q39" s="63"/>
      <c r="R39" s="63"/>
      <c r="S39" s="63"/>
      <c r="T39" s="63"/>
      <c r="U39" s="96"/>
      <c r="V39" s="63"/>
      <c r="W39" s="63"/>
      <c r="X39" s="63"/>
      <c r="Y39" s="63"/>
      <c r="Z39" s="63"/>
      <c r="AA39" s="97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P39" s="88"/>
      <c r="AR39" s="88"/>
      <c r="AS39" s="88"/>
    </row>
    <row r="40" spans="1:45" ht="15.75" thickBot="1" x14ac:dyDescent="0.3">
      <c r="A40" s="91">
        <v>39</v>
      </c>
      <c r="B40" s="8" t="s">
        <v>139</v>
      </c>
      <c r="C40" s="8" t="s">
        <v>140</v>
      </c>
      <c r="D40" s="8" t="s">
        <v>89</v>
      </c>
      <c r="E40" s="92">
        <f>SUM(F40,G40,H40)</f>
        <v>2</v>
      </c>
      <c r="F4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</v>
      </c>
      <c r="G40" s="94">
        <f>SUM(racers[[#This Row],[Tour de Bowness - Hill Climb (B)]]+racers[[#This Row],[CABC ITT Provincial Championships (A)]])</f>
        <v>0</v>
      </c>
      <c r="H40" s="95">
        <f>SUM(racers[[#This Row],[Tour de Bowness - Omnium (B)]]+racers[[#This Row],[RMCC - Omnium (B)]])</f>
        <v>0</v>
      </c>
      <c r="I40" s="96"/>
      <c r="J40" s="63">
        <v>2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97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P40" s="88"/>
      <c r="AR40" s="88"/>
      <c r="AS40" s="88"/>
    </row>
    <row r="41" spans="1:45" ht="15.75" thickBot="1" x14ac:dyDescent="0.3">
      <c r="A41" s="91">
        <v>40</v>
      </c>
      <c r="B41" s="8" t="s">
        <v>692</v>
      </c>
      <c r="C41" s="8" t="s">
        <v>91</v>
      </c>
      <c r="D41" s="8" t="s">
        <v>724</v>
      </c>
      <c r="E41" s="92">
        <f>SUM(F41,G41,H41)</f>
        <v>2</v>
      </c>
      <c r="F4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</v>
      </c>
      <c r="G41" s="94">
        <f>SUM(racers[[#This Row],[Tour de Bowness - Hill Climb (B)]]+racers[[#This Row],[CABC ITT Provincial Championships (A)]])</f>
        <v>0</v>
      </c>
      <c r="H41" s="95">
        <f>SUM(racers[[#This Row],[Tour de Bowness - Omnium (B)]]+racers[[#This Row],[RMCC - Omnium (B)]])</f>
        <v>0</v>
      </c>
      <c r="I41" s="96"/>
      <c r="J41" s="63"/>
      <c r="K41" s="63">
        <v>2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97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P41" s="88"/>
      <c r="AR41" s="88"/>
      <c r="AS41" s="88"/>
    </row>
    <row r="42" spans="1:45" ht="15.75" thickBot="1" x14ac:dyDescent="0.3">
      <c r="A42" s="91">
        <v>41</v>
      </c>
      <c r="B42" s="92" t="s">
        <v>218</v>
      </c>
      <c r="C42" s="92" t="s">
        <v>119</v>
      </c>
      <c r="D42" s="92" t="s">
        <v>718</v>
      </c>
      <c r="E42" s="92">
        <f>SUM(F42,G42,H42)</f>
        <v>2</v>
      </c>
      <c r="F4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2</v>
      </c>
      <c r="G42" s="94">
        <f>SUM(racers[[#This Row],[Tour de Bowness - Hill Climb (B)]]+racers[[#This Row],[CABC ITT Provincial Championships (A)]])</f>
        <v>0</v>
      </c>
      <c r="H42" s="95">
        <f>SUM(racers[[#This Row],[Tour de Bowness - Omnium (B)]]+racers[[#This Row],[RMCC - Omnium (B)]])</f>
        <v>0</v>
      </c>
      <c r="I42" s="96"/>
      <c r="J42" s="63"/>
      <c r="K42" s="63"/>
      <c r="L42" s="63"/>
      <c r="M42" s="63"/>
      <c r="N42" s="63"/>
      <c r="O42" s="63"/>
      <c r="P42" s="63"/>
      <c r="Q42" s="63"/>
      <c r="R42" s="63">
        <v>2</v>
      </c>
      <c r="S42" s="63"/>
      <c r="T42" s="63"/>
      <c r="U42" s="63"/>
      <c r="V42" s="63"/>
      <c r="W42" s="63"/>
      <c r="X42" s="63"/>
      <c r="Y42" s="63"/>
      <c r="Z42" s="63"/>
      <c r="AA42" s="97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P42" s="88"/>
      <c r="AR42" s="88"/>
      <c r="AS42" s="88"/>
    </row>
    <row r="43" spans="1:45" ht="15.75" thickBot="1" x14ac:dyDescent="0.3">
      <c r="A43" s="91">
        <v>42</v>
      </c>
      <c r="B43" s="92" t="s">
        <v>986</v>
      </c>
      <c r="C43" s="92" t="s">
        <v>217</v>
      </c>
      <c r="D43" s="92" t="s">
        <v>882</v>
      </c>
      <c r="E43" s="92">
        <f>SUM(F43,G43,H43)</f>
        <v>1</v>
      </c>
      <c r="F4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</v>
      </c>
      <c r="G43" s="94">
        <f>SUM(racers[[#This Row],[Tour de Bowness - Hill Climb (B)]]+racers[[#This Row],[CABC ITT Provincial Championships (A)]])</f>
        <v>0</v>
      </c>
      <c r="H43" s="95">
        <f>SUM(racers[[#This Row],[Tour de Bowness - Omnium (B)]]+racers[[#This Row],[RMCC - Omnium (B)]])</f>
        <v>0</v>
      </c>
      <c r="I43" s="96"/>
      <c r="J43" s="96"/>
      <c r="K43" s="96"/>
      <c r="L43" s="96"/>
      <c r="M43" s="96"/>
      <c r="N43" s="96"/>
      <c r="O43" s="63"/>
      <c r="P43" s="63"/>
      <c r="Q43" s="63"/>
      <c r="R43" s="63"/>
      <c r="S43" s="63"/>
      <c r="T43" s="63"/>
      <c r="U43" s="96">
        <v>1</v>
      </c>
      <c r="V43" s="63"/>
      <c r="W43" s="63"/>
      <c r="X43" s="63"/>
      <c r="Y43" s="63"/>
      <c r="Z43" s="63"/>
      <c r="AA43" s="97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P43" s="88"/>
      <c r="AR43" s="88"/>
      <c r="AS43" s="88"/>
    </row>
    <row r="44" spans="1:45" ht="15.75" thickBot="1" x14ac:dyDescent="0.3">
      <c r="A44" s="91">
        <v>43</v>
      </c>
      <c r="B44" s="92" t="s">
        <v>203</v>
      </c>
      <c r="C44" s="92" t="s">
        <v>204</v>
      </c>
      <c r="D44" s="92" t="s">
        <v>36</v>
      </c>
      <c r="E44" s="92">
        <f>SUM(F44,G44,H44)</f>
        <v>1</v>
      </c>
      <c r="F4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1</v>
      </c>
      <c r="G44" s="94">
        <f>SUM(racers[[#This Row],[Tour de Bowness - Hill Climb (B)]]+racers[[#This Row],[CABC ITT Provincial Championships (A)]])</f>
        <v>0</v>
      </c>
      <c r="H44" s="95">
        <f>SUM(racers[[#This Row],[Tour de Bowness - Omnium (B)]]+racers[[#This Row],[RMCC - Omnium (B)]])</f>
        <v>0</v>
      </c>
      <c r="I44" s="96"/>
      <c r="J44" s="96"/>
      <c r="K44" s="96"/>
      <c r="L44" s="96"/>
      <c r="M44" s="63"/>
      <c r="N44" s="63"/>
      <c r="O44" s="63"/>
      <c r="P44" s="63"/>
      <c r="Q44" s="63"/>
      <c r="R44" s="63"/>
      <c r="S44" s="63"/>
      <c r="T44" s="63"/>
      <c r="U44" s="96"/>
      <c r="V44" s="63"/>
      <c r="W44" s="63">
        <v>1</v>
      </c>
      <c r="X44" s="63"/>
      <c r="Y44" s="63"/>
      <c r="Z44" s="63"/>
      <c r="AA44" s="97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P44" s="88"/>
      <c r="AR44" s="88"/>
      <c r="AS44" s="88"/>
    </row>
    <row r="45" spans="1:45" ht="15.75" thickBot="1" x14ac:dyDescent="0.3">
      <c r="A45" s="91"/>
      <c r="B45" s="8" t="s">
        <v>63</v>
      </c>
      <c r="C45" s="8" t="s">
        <v>64</v>
      </c>
      <c r="D45" s="8" t="s">
        <v>65</v>
      </c>
      <c r="E45" s="92">
        <f>SUM(F45,G45,H45)</f>
        <v>0</v>
      </c>
      <c r="F4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45" s="94">
        <f>SUM(racers[[#This Row],[Tour de Bowness - Hill Climb (B)]]+racers[[#This Row],[CABC ITT Provincial Championships (A)]])</f>
        <v>0</v>
      </c>
      <c r="H45" s="95">
        <f>SUM(racers[[#This Row],[Tour de Bowness - Omnium (B)]]+racers[[#This Row],[RMCC - Omnium (B)]])</f>
        <v>0</v>
      </c>
      <c r="I45" s="96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97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P45" s="88"/>
      <c r="AR45" s="88"/>
      <c r="AS45" s="88"/>
    </row>
    <row r="46" spans="1:45" ht="15.75" thickBot="1" x14ac:dyDescent="0.3">
      <c r="A46" s="91"/>
      <c r="B46" s="8" t="s">
        <v>167</v>
      </c>
      <c r="C46" s="8" t="s">
        <v>83</v>
      </c>
      <c r="D46" s="8" t="s">
        <v>168</v>
      </c>
      <c r="E46" s="92">
        <f>SUM(F46,G46,H46)</f>
        <v>0</v>
      </c>
      <c r="F4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46" s="94">
        <f>SUM(racers[[#This Row],[Tour de Bowness - Hill Climb (B)]]+racers[[#This Row],[CABC ITT Provincial Championships (A)]])</f>
        <v>0</v>
      </c>
      <c r="H46" s="95">
        <f>SUM(racers[[#This Row],[Tour de Bowness - Omnium (B)]]+racers[[#This Row],[RMCC - Omnium (B)]])</f>
        <v>0</v>
      </c>
      <c r="I46" s="96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97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P46" s="88"/>
      <c r="AR46" s="88"/>
      <c r="AS46" s="88"/>
    </row>
    <row r="47" spans="1:45" ht="15.75" thickBot="1" x14ac:dyDescent="0.3">
      <c r="A47" s="91"/>
      <c r="B47" s="8" t="s">
        <v>166</v>
      </c>
      <c r="C47" s="8" t="s">
        <v>21</v>
      </c>
      <c r="D47" s="8" t="s">
        <v>59</v>
      </c>
      <c r="E47" s="92">
        <f>SUM(F47,G47,H47)</f>
        <v>0</v>
      </c>
      <c r="F4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47" s="94">
        <f>SUM(racers[[#This Row],[Tour de Bowness - Hill Climb (B)]]+racers[[#This Row],[CABC ITT Provincial Championships (A)]])</f>
        <v>0</v>
      </c>
      <c r="H47" s="95">
        <f>SUM(racers[[#This Row],[Tour de Bowness - Omnium (B)]]+racers[[#This Row],[RMCC - Omnium (B)]])</f>
        <v>0</v>
      </c>
      <c r="I47" s="96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97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P47" s="88"/>
      <c r="AR47" s="88"/>
      <c r="AS47" s="88"/>
    </row>
    <row r="48" spans="1:45" ht="15.75" thickBot="1" x14ac:dyDescent="0.3">
      <c r="A48" s="91"/>
      <c r="B48" s="92" t="s">
        <v>39</v>
      </c>
      <c r="C48" s="92" t="s">
        <v>40</v>
      </c>
      <c r="D48" s="92" t="s">
        <v>41</v>
      </c>
      <c r="E48" s="92">
        <f>SUM(F48,G48,H48)</f>
        <v>0</v>
      </c>
      <c r="F4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48" s="94">
        <f>SUM(racers[[#This Row],[Tour de Bowness - Hill Climb (B)]]+racers[[#This Row],[CABC ITT Provincial Championships (A)]])</f>
        <v>0</v>
      </c>
      <c r="H48" s="95">
        <f>SUM(racers[[#This Row],[Tour de Bowness - Omnium (B)]]+racers[[#This Row],[RMCC - Omnium (B)]])</f>
        <v>0</v>
      </c>
      <c r="I48" s="96"/>
      <c r="J48" s="96"/>
      <c r="K48" s="96"/>
      <c r="L48" s="96"/>
      <c r="M48" s="96"/>
      <c r="N48" s="96"/>
      <c r="O48" s="96"/>
      <c r="P48" s="63"/>
      <c r="Q48" s="63"/>
      <c r="R48" s="63"/>
      <c r="S48" s="63"/>
      <c r="T48" s="63"/>
      <c r="U48" s="96"/>
      <c r="V48" s="63"/>
      <c r="W48" s="63"/>
      <c r="X48" s="63"/>
      <c r="Y48" s="63"/>
      <c r="Z48" s="63"/>
      <c r="AA48" s="97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P48" s="88"/>
      <c r="AR48" s="88"/>
      <c r="AS48" s="88"/>
    </row>
    <row r="49" spans="1:45" ht="15.75" thickBot="1" x14ac:dyDescent="0.3">
      <c r="A49" s="98"/>
      <c r="B49" s="8" t="s">
        <v>136</v>
      </c>
      <c r="C49" s="8" t="s">
        <v>137</v>
      </c>
      <c r="D49" s="8" t="s">
        <v>123</v>
      </c>
      <c r="E49" s="92">
        <f>SUM(F49,G49,H49)</f>
        <v>0</v>
      </c>
      <c r="F4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49" s="94">
        <f>SUM(racers[[#This Row],[Tour de Bowness - Hill Climb (B)]]+racers[[#This Row],[CABC ITT Provincial Championships (A)]])</f>
        <v>0</v>
      </c>
      <c r="H49" s="95">
        <f>SUM(racers[[#This Row],[Tour de Bowness - Omnium (B)]]+racers[[#This Row],[RMCC - Omnium (B)]])</f>
        <v>0</v>
      </c>
      <c r="I49" s="96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97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P49" s="88"/>
      <c r="AR49" s="88"/>
      <c r="AS49" s="88"/>
    </row>
    <row r="50" spans="1:45" ht="15.75" thickBot="1" x14ac:dyDescent="0.3">
      <c r="A50" s="98"/>
      <c r="B50" s="8" t="s">
        <v>124</v>
      </c>
      <c r="C50" s="8" t="s">
        <v>125</v>
      </c>
      <c r="D50" s="8" t="s">
        <v>123</v>
      </c>
      <c r="E50" s="92">
        <f>SUM(F50,G50,H50)</f>
        <v>0</v>
      </c>
      <c r="F5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0" s="94">
        <f>SUM(racers[[#This Row],[Tour de Bowness - Hill Climb (B)]]+racers[[#This Row],[CABC ITT Provincial Championships (A)]])</f>
        <v>0</v>
      </c>
      <c r="H50" s="95">
        <f>SUM(racers[[#This Row],[Tour de Bowness - Omnium (B)]]+racers[[#This Row],[RMCC - Omnium (B)]])</f>
        <v>0</v>
      </c>
      <c r="I50" s="96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97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P50" s="88"/>
      <c r="AR50" s="88"/>
      <c r="AS50" s="88"/>
    </row>
    <row r="51" spans="1:45" ht="15.75" thickBot="1" x14ac:dyDescent="0.3">
      <c r="A51" s="91"/>
      <c r="B51" s="8" t="s">
        <v>94</v>
      </c>
      <c r="C51" s="8" t="s">
        <v>58</v>
      </c>
      <c r="D51" s="8" t="s">
        <v>89</v>
      </c>
      <c r="E51" s="92">
        <f>SUM(F51,G51,H51)</f>
        <v>0</v>
      </c>
      <c r="F5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1" s="94">
        <f>SUM(racers[[#This Row],[Tour de Bowness - Hill Climb (B)]]+racers[[#This Row],[CABC ITT Provincial Championships (A)]])</f>
        <v>0</v>
      </c>
      <c r="H51" s="95">
        <f>SUM(racers[[#This Row],[Tour de Bowness - Omnium (B)]]+racers[[#This Row],[RMCC - Omnium (B)]])</f>
        <v>0</v>
      </c>
      <c r="I51" s="96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97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P51" s="88"/>
      <c r="AR51" s="88"/>
      <c r="AS51" s="88"/>
    </row>
    <row r="52" spans="1:45" ht="15.75" thickBot="1" x14ac:dyDescent="0.3">
      <c r="A52" s="91"/>
      <c r="B52" s="92" t="s">
        <v>150</v>
      </c>
      <c r="C52" s="92" t="s">
        <v>151</v>
      </c>
      <c r="D52" s="92" t="s">
        <v>31</v>
      </c>
      <c r="E52" s="92">
        <f>SUM(F52,G52,H52)</f>
        <v>0</v>
      </c>
      <c r="F5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2" s="94">
        <f>SUM(racers[[#This Row],[Tour de Bowness - Hill Climb (B)]]+racers[[#This Row],[CABC ITT Provincial Championships (A)]])</f>
        <v>0</v>
      </c>
      <c r="H52" s="95">
        <f>SUM(racers[[#This Row],[Tour de Bowness - Omnium (B)]]+racers[[#This Row],[RMCC - Omnium (B)]])</f>
        <v>0</v>
      </c>
      <c r="I52" s="96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97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P52" s="88"/>
      <c r="AR52" s="88"/>
      <c r="AS52" s="88"/>
    </row>
    <row r="53" spans="1:45" ht="15.75" thickBot="1" x14ac:dyDescent="0.3">
      <c r="A53" s="91"/>
      <c r="B53" s="92" t="s">
        <v>148</v>
      </c>
      <c r="C53" s="92" t="s">
        <v>91</v>
      </c>
      <c r="D53" s="92" t="s">
        <v>149</v>
      </c>
      <c r="E53" s="92">
        <f>SUM(F53,G53,H53)</f>
        <v>0</v>
      </c>
      <c r="F5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3" s="94">
        <f>SUM(racers[[#This Row],[Tour de Bowness - Hill Climb (B)]]+racers[[#This Row],[CABC ITT Provincial Championships (A)]])</f>
        <v>0</v>
      </c>
      <c r="H53" s="95">
        <f>SUM(racers[[#This Row],[Tour de Bowness - Omnium (B)]]+racers[[#This Row],[RMCC - Omnium (B)]])</f>
        <v>0</v>
      </c>
      <c r="I53" s="96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97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P53" s="88"/>
      <c r="AR53" s="88"/>
      <c r="AS53" s="88"/>
    </row>
    <row r="54" spans="1:45" ht="15.75" thickBot="1" x14ac:dyDescent="0.3">
      <c r="A54" s="99"/>
      <c r="B54" s="19" t="s">
        <v>134</v>
      </c>
      <c r="C54" s="19" t="s">
        <v>135</v>
      </c>
      <c r="D54" s="19" t="s">
        <v>53</v>
      </c>
      <c r="E54" s="100">
        <f>SUM(F54,G54,H54)</f>
        <v>0</v>
      </c>
      <c r="F5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4" s="94">
        <f>SUM(racers[[#This Row],[Tour de Bowness - Hill Climb (B)]]+racers[[#This Row],[CABC ITT Provincial Championships (A)]])</f>
        <v>0</v>
      </c>
      <c r="H54" s="101">
        <f>SUM(racers[[#This Row],[Tour de Bowness - Omnium (B)]]+racers[[#This Row],[RMCC - Omnium (B)]])</f>
        <v>0</v>
      </c>
      <c r="I54" s="102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103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P54" s="88"/>
      <c r="AR54" s="88"/>
      <c r="AS54" s="88"/>
    </row>
    <row r="55" spans="1:45" ht="15.75" thickBot="1" x14ac:dyDescent="0.3">
      <c r="A55" s="91"/>
      <c r="B55" s="8" t="s">
        <v>107</v>
      </c>
      <c r="C55" s="8" t="s">
        <v>108</v>
      </c>
      <c r="D55" s="8" t="s">
        <v>59</v>
      </c>
      <c r="E55" s="92">
        <f>SUM(F55,G55,H55)</f>
        <v>0</v>
      </c>
      <c r="F5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5" s="94">
        <f>SUM(racers[[#This Row],[Tour de Bowness - Hill Climb (B)]]+racers[[#This Row],[CABC ITT Provincial Championships (A)]])</f>
        <v>0</v>
      </c>
      <c r="H55" s="95">
        <f>SUM(racers[[#This Row],[Tour de Bowness - Omnium (B)]]+racers[[#This Row],[RMCC - Omnium (B)]])</f>
        <v>0</v>
      </c>
      <c r="I55" s="96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97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P55" s="88"/>
      <c r="AR55" s="88"/>
      <c r="AS55" s="88"/>
    </row>
    <row r="56" spans="1:45" ht="15.75" thickBot="1" x14ac:dyDescent="0.3">
      <c r="A56" s="104"/>
      <c r="B56" s="19" t="s">
        <v>48</v>
      </c>
      <c r="C56" s="19" t="s">
        <v>49</v>
      </c>
      <c r="D56" s="19" t="s">
        <v>50</v>
      </c>
      <c r="E56" s="100">
        <f>SUM(F56,G56,H56)</f>
        <v>0</v>
      </c>
      <c r="F5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6" s="94">
        <f>SUM(racers[[#This Row],[Tour de Bowness - Hill Climb (B)]]+racers[[#This Row],[CABC ITT Provincial Championships (A)]])</f>
        <v>0</v>
      </c>
      <c r="H56" s="101">
        <f>SUM(racers[[#This Row],[Tour de Bowness - Omnium (B)]]+racers[[#This Row],[RMCC - Omnium (B)]])</f>
        <v>0</v>
      </c>
      <c r="I56" s="102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103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P56" s="88"/>
      <c r="AR56" s="88"/>
      <c r="AS56" s="88"/>
    </row>
    <row r="57" spans="1:45" ht="15.75" thickBot="1" x14ac:dyDescent="0.3">
      <c r="A57" s="99"/>
      <c r="B57" s="100" t="s">
        <v>192</v>
      </c>
      <c r="C57" s="100" t="s">
        <v>193</v>
      </c>
      <c r="D57" s="100" t="s">
        <v>62</v>
      </c>
      <c r="E57" s="100">
        <f>SUM(F57,G57,H57)</f>
        <v>0</v>
      </c>
      <c r="F5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7" s="94">
        <f>SUM(racers[[#This Row],[Tour de Bowness - Hill Climb (B)]]+racers[[#This Row],[CABC ITT Provincial Championships (A)]])</f>
        <v>0</v>
      </c>
      <c r="H57" s="101">
        <f>SUM(racers[[#This Row],[Tour de Bowness - Omnium (B)]]+racers[[#This Row],[RMCC - Omnium (B)]])</f>
        <v>0</v>
      </c>
      <c r="I57" s="102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103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P57" s="88"/>
      <c r="AR57" s="88"/>
      <c r="AS57" s="88"/>
    </row>
    <row r="58" spans="1:45" ht="15.75" thickBot="1" x14ac:dyDescent="0.3">
      <c r="A58" s="91"/>
      <c r="B58" s="8" t="s">
        <v>130</v>
      </c>
      <c r="C58" s="8" t="s">
        <v>131</v>
      </c>
      <c r="D58" s="8" t="s">
        <v>62</v>
      </c>
      <c r="E58" s="92">
        <f>SUM(F58,G58,H58)</f>
        <v>0</v>
      </c>
      <c r="F5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8" s="94">
        <f>SUM(racers[[#This Row],[Tour de Bowness - Hill Climb (B)]]+racers[[#This Row],[CABC ITT Provincial Championships (A)]])</f>
        <v>0</v>
      </c>
      <c r="H58" s="95">
        <f>SUM(racers[[#This Row],[Tour de Bowness - Omnium (B)]]+racers[[#This Row],[RMCC - Omnium (B)]])</f>
        <v>0</v>
      </c>
      <c r="I58" s="96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97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P58" s="88"/>
      <c r="AR58" s="88"/>
      <c r="AS58" s="88"/>
    </row>
    <row r="59" spans="1:45" ht="15.75" thickBot="1" x14ac:dyDescent="0.3">
      <c r="A59" s="99"/>
      <c r="B59" s="100" t="s">
        <v>45</v>
      </c>
      <c r="C59" s="100" t="s">
        <v>46</v>
      </c>
      <c r="D59" s="153" t="s">
        <v>47</v>
      </c>
      <c r="E59" s="100">
        <f>SUM(F59,G59,H59)</f>
        <v>0</v>
      </c>
      <c r="F5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59" s="94">
        <f>SUM(racers[[#This Row],[Tour de Bowness - Hill Climb (B)]]+racers[[#This Row],[CABC ITT Provincial Championships (A)]])</f>
        <v>0</v>
      </c>
      <c r="H59" s="101">
        <f>SUM(racers[[#This Row],[Tour de Bowness - Omnium (B)]]+racers[[#This Row],[RMCC - Omnium (B)]])</f>
        <v>0</v>
      </c>
      <c r="I59" s="102"/>
      <c r="J59" s="102"/>
      <c r="K59" s="102"/>
      <c r="L59" s="102"/>
      <c r="M59" s="102"/>
      <c r="N59" s="102"/>
      <c r="O59" s="102"/>
      <c r="P59" s="66"/>
      <c r="Q59" s="66"/>
      <c r="R59" s="66"/>
      <c r="S59" s="66"/>
      <c r="T59" s="66"/>
      <c r="U59" s="102"/>
      <c r="V59" s="66"/>
      <c r="W59" s="66"/>
      <c r="X59" s="66"/>
      <c r="Y59" s="66"/>
      <c r="Z59" s="66"/>
      <c r="AA59" s="103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P59" s="88"/>
      <c r="AR59" s="88"/>
      <c r="AS59" s="88"/>
    </row>
    <row r="60" spans="1:45" ht="15.75" thickBot="1" x14ac:dyDescent="0.3">
      <c r="A60" s="99"/>
      <c r="B60" s="19" t="s">
        <v>177</v>
      </c>
      <c r="C60" s="19" t="s">
        <v>178</v>
      </c>
      <c r="D60" s="19" t="s">
        <v>173</v>
      </c>
      <c r="E60" s="100">
        <f>SUM(F60,G60,H60)</f>
        <v>0</v>
      </c>
      <c r="F6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0" s="94">
        <f>SUM(racers[[#This Row],[Tour de Bowness - Hill Climb (B)]]+racers[[#This Row],[CABC ITT Provincial Championships (A)]])</f>
        <v>0</v>
      </c>
      <c r="H60" s="101">
        <f>SUM(racers[[#This Row],[Tour de Bowness - Omnium (B)]]+racers[[#This Row],[RMCC - Omnium (B)]])</f>
        <v>0</v>
      </c>
      <c r="I60" s="102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103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P60" s="88"/>
      <c r="AR60" s="88"/>
      <c r="AS60" s="88"/>
    </row>
    <row r="61" spans="1:45" ht="15.75" thickBot="1" x14ac:dyDescent="0.3">
      <c r="A61" s="99"/>
      <c r="B61" s="19" t="s">
        <v>157</v>
      </c>
      <c r="C61" s="19" t="s">
        <v>158</v>
      </c>
      <c r="D61" s="19" t="s">
        <v>156</v>
      </c>
      <c r="E61" s="100">
        <f>SUM(F61,G61,H61)</f>
        <v>0</v>
      </c>
      <c r="F6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1" s="94">
        <f>SUM(racers[[#This Row],[Tour de Bowness - Hill Climb (B)]]+racers[[#This Row],[CABC ITT Provincial Championships (A)]])</f>
        <v>0</v>
      </c>
      <c r="H61" s="101">
        <f>SUM(racers[[#This Row],[Tour de Bowness - Omnium (B)]]+racers[[#This Row],[RMCC - Omnium (B)]])</f>
        <v>0</v>
      </c>
      <c r="I61" s="102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103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P61" s="88"/>
      <c r="AR61" s="88"/>
      <c r="AS61" s="88"/>
    </row>
    <row r="62" spans="1:45" ht="15.75" thickBot="1" x14ac:dyDescent="0.3">
      <c r="A62" s="104"/>
      <c r="B62" s="19" t="s">
        <v>171</v>
      </c>
      <c r="C62" s="19" t="s">
        <v>172</v>
      </c>
      <c r="D62" s="19" t="s">
        <v>173</v>
      </c>
      <c r="E62" s="100">
        <f>SUM(F62,G62,H62)</f>
        <v>0</v>
      </c>
      <c r="F6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2" s="94">
        <f>SUM(racers[[#This Row],[Tour de Bowness - Hill Climb (B)]]+racers[[#This Row],[CABC ITT Provincial Championships (A)]])</f>
        <v>0</v>
      </c>
      <c r="H62" s="101">
        <f>SUM(racers[[#This Row],[Tour de Bowness - Omnium (B)]]+racers[[#This Row],[RMCC - Omnium (B)]])</f>
        <v>0</v>
      </c>
      <c r="I62" s="102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103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P62" s="88"/>
      <c r="AR62" s="88"/>
      <c r="AS62" s="88"/>
    </row>
    <row r="63" spans="1:45" ht="15.75" thickBot="1" x14ac:dyDescent="0.3">
      <c r="A63" s="91"/>
      <c r="B63" s="92" t="s">
        <v>202</v>
      </c>
      <c r="C63" s="92" t="s">
        <v>154</v>
      </c>
      <c r="D63" s="92" t="s">
        <v>31</v>
      </c>
      <c r="E63" s="92">
        <f>SUM(F63,G63,H63)</f>
        <v>0</v>
      </c>
      <c r="F6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3" s="94">
        <f>SUM(racers[[#This Row],[Tour de Bowness - Hill Climb (B)]]+racers[[#This Row],[CABC ITT Provincial Championships (A)]])</f>
        <v>0</v>
      </c>
      <c r="H63" s="95">
        <f>SUM(racers[[#This Row],[Tour de Bowness - Omnium (B)]]+racers[[#This Row],[RMCC - Omnium (B)]])</f>
        <v>0</v>
      </c>
      <c r="I63" s="96"/>
      <c r="J63" s="96"/>
      <c r="K63" s="96"/>
      <c r="L63" s="96"/>
      <c r="M63" s="63"/>
      <c r="N63" s="63"/>
      <c r="O63" s="63"/>
      <c r="P63" s="63"/>
      <c r="Q63" s="63"/>
      <c r="R63" s="63"/>
      <c r="S63" s="63"/>
      <c r="T63" s="63"/>
      <c r="U63" s="96"/>
      <c r="V63" s="63"/>
      <c r="W63" s="63"/>
      <c r="X63" s="63"/>
      <c r="Y63" s="63"/>
      <c r="Z63" s="63"/>
      <c r="AA63" s="97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P63" s="88"/>
      <c r="AR63" s="88"/>
      <c r="AS63" s="88"/>
    </row>
    <row r="64" spans="1:45" ht="15.75" thickBot="1" x14ac:dyDescent="0.3">
      <c r="A64" s="99"/>
      <c r="B64" s="19" t="s">
        <v>78</v>
      </c>
      <c r="C64" s="19" t="s">
        <v>35</v>
      </c>
      <c r="D64" s="19" t="s">
        <v>16</v>
      </c>
      <c r="E64" s="100">
        <f>SUM(F64,G64,H64)</f>
        <v>0</v>
      </c>
      <c r="F6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4" s="94">
        <f>SUM(racers[[#This Row],[Tour de Bowness - Hill Climb (B)]]+racers[[#This Row],[CABC ITT Provincial Championships (A)]])</f>
        <v>0</v>
      </c>
      <c r="H64" s="101">
        <f>SUM(racers[[#This Row],[Tour de Bowness - Omnium (B)]]+racers[[#This Row],[RMCC - Omnium (B)]])</f>
        <v>0</v>
      </c>
      <c r="I64" s="102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103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P64" s="88"/>
      <c r="AR64" s="88"/>
      <c r="AS64" s="88"/>
    </row>
    <row r="65" spans="1:45" ht="15.75" thickBot="1" x14ac:dyDescent="0.3">
      <c r="A65" s="98"/>
      <c r="B65" s="92" t="s">
        <v>105</v>
      </c>
      <c r="C65" s="92" t="s">
        <v>106</v>
      </c>
      <c r="D65" s="100" t="s">
        <v>36</v>
      </c>
      <c r="E65" s="92">
        <f>SUM(F65,G65,H65)</f>
        <v>0</v>
      </c>
      <c r="F6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5" s="94">
        <f>SUM(racers[[#This Row],[Tour de Bowness - Hill Climb (B)]]+racers[[#This Row],[CABC ITT Provincial Championships (A)]])</f>
        <v>0</v>
      </c>
      <c r="H65" s="95">
        <f>SUM(racers[[#This Row],[Tour de Bowness - Omnium (B)]]+racers[[#This Row],[RMCC - Omnium (B)]])</f>
        <v>0</v>
      </c>
      <c r="I65" s="96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97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P65" s="88"/>
      <c r="AR65" s="88"/>
      <c r="AS65" s="88"/>
    </row>
    <row r="66" spans="1:45" ht="15.75" thickBot="1" x14ac:dyDescent="0.3">
      <c r="A66" s="99"/>
      <c r="B66" s="100" t="s">
        <v>194</v>
      </c>
      <c r="C66" s="100" t="s">
        <v>195</v>
      </c>
      <c r="D66" s="100" t="s">
        <v>196</v>
      </c>
      <c r="E66" s="100">
        <f>SUM(F66,G66,H66)</f>
        <v>0</v>
      </c>
      <c r="F6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6" s="94">
        <f>SUM(racers[[#This Row],[Tour de Bowness - Hill Climb (B)]]+racers[[#This Row],[CABC ITT Provincial Championships (A)]])</f>
        <v>0</v>
      </c>
      <c r="H66" s="101">
        <f>SUM(racers[[#This Row],[Tour de Bowness - Omnium (B)]]+racers[[#This Row],[RMCC - Omnium (B)]])</f>
        <v>0</v>
      </c>
      <c r="I66" s="102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103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P66" s="88"/>
      <c r="AR66" s="88"/>
      <c r="AS66" s="88"/>
    </row>
    <row r="67" spans="1:45" ht="15.75" thickBot="1" x14ac:dyDescent="0.3">
      <c r="A67" s="91"/>
      <c r="B67" s="92" t="s">
        <v>199</v>
      </c>
      <c r="C67" s="92" t="s">
        <v>200</v>
      </c>
      <c r="D67" s="92" t="s">
        <v>201</v>
      </c>
      <c r="E67" s="92">
        <f>SUM(F67,G67,H67)</f>
        <v>0</v>
      </c>
      <c r="F6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7" s="94">
        <f>SUM(racers[[#This Row],[Tour de Bowness - Hill Climb (B)]]+racers[[#This Row],[CABC ITT Provincial Championships (A)]])</f>
        <v>0</v>
      </c>
      <c r="H67" s="95">
        <f>SUM(racers[[#This Row],[Tour de Bowness - Omnium (B)]]+racers[[#This Row],[RMCC - Omnium (B)]])</f>
        <v>0</v>
      </c>
      <c r="I67" s="102"/>
      <c r="J67" s="102"/>
      <c r="K67" s="102"/>
      <c r="L67" s="102"/>
      <c r="M67" s="66"/>
      <c r="N67" s="66"/>
      <c r="O67" s="66"/>
      <c r="P67" s="66"/>
      <c r="Q67" s="66"/>
      <c r="R67" s="66"/>
      <c r="S67" s="66"/>
      <c r="T67" s="66"/>
      <c r="U67" s="102"/>
      <c r="V67" s="102"/>
      <c r="W67" s="63"/>
      <c r="X67" s="63"/>
      <c r="Y67" s="63"/>
      <c r="Z67" s="63"/>
      <c r="AA67" s="103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P67" s="88"/>
      <c r="AR67" s="88"/>
      <c r="AS67" s="88"/>
    </row>
    <row r="68" spans="1:45" ht="15.75" thickBot="1" x14ac:dyDescent="0.3">
      <c r="A68" s="99"/>
      <c r="B68" s="100" t="s">
        <v>120</v>
      </c>
      <c r="C68" s="100" t="s">
        <v>121</v>
      </c>
      <c r="D68" s="100" t="s">
        <v>89</v>
      </c>
      <c r="E68" s="100">
        <f>SUM(F68,G68,H68)</f>
        <v>0</v>
      </c>
      <c r="F6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8" s="94">
        <f>SUM(racers[[#This Row],[Tour de Bowness - Hill Climb (B)]]+racers[[#This Row],[CABC ITT Provincial Championships (A)]])</f>
        <v>0</v>
      </c>
      <c r="H68" s="101">
        <f>SUM(racers[[#This Row],[Tour de Bowness - Omnium (B)]]+racers[[#This Row],[RMCC - Omnium (B)]])</f>
        <v>0</v>
      </c>
      <c r="I68" s="102"/>
      <c r="J68" s="102"/>
      <c r="K68" s="102"/>
      <c r="L68" s="102"/>
      <c r="M68" s="66"/>
      <c r="N68" s="66"/>
      <c r="O68" s="66"/>
      <c r="P68" s="66"/>
      <c r="Q68" s="66"/>
      <c r="R68" s="66"/>
      <c r="S68" s="66"/>
      <c r="T68" s="66"/>
      <c r="U68" s="102"/>
      <c r="V68" s="66"/>
      <c r="W68" s="66"/>
      <c r="X68" s="66"/>
      <c r="Y68" s="66"/>
      <c r="Z68" s="66"/>
      <c r="AA68" s="103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P68" s="88"/>
      <c r="AR68" s="88"/>
      <c r="AS68" s="88"/>
    </row>
    <row r="69" spans="1:45" ht="15.75" thickBot="1" x14ac:dyDescent="0.3">
      <c r="A69" s="99"/>
      <c r="B69" s="19" t="s">
        <v>161</v>
      </c>
      <c r="C69" s="19" t="s">
        <v>162</v>
      </c>
      <c r="D69" s="19" t="s">
        <v>65</v>
      </c>
      <c r="E69" s="100">
        <f>SUM(F69,G69,H69)</f>
        <v>0</v>
      </c>
      <c r="F6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69" s="94">
        <f>SUM(racers[[#This Row],[Tour de Bowness - Hill Climb (B)]]+racers[[#This Row],[CABC ITT Provincial Championships (A)]])</f>
        <v>0</v>
      </c>
      <c r="H69" s="101">
        <f>SUM(racers[[#This Row],[Tour de Bowness - Omnium (B)]]+racers[[#This Row],[RMCC - Omnium (B)]])</f>
        <v>0</v>
      </c>
      <c r="I69" s="102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103"/>
      <c r="AB69" s="105"/>
      <c r="AC69" s="105"/>
      <c r="AE69" s="106"/>
      <c r="AF69" s="88"/>
      <c r="AG69" s="105"/>
      <c r="AH69" s="88"/>
      <c r="AI69" s="89"/>
      <c r="AJ69" s="90"/>
      <c r="AK69" s="88"/>
      <c r="AL69" s="88"/>
      <c r="AM69" s="88"/>
      <c r="AN69" s="88"/>
      <c r="AP69" s="88"/>
      <c r="AR69" s="88"/>
      <c r="AS69" s="88"/>
    </row>
    <row r="70" spans="1:45" ht="15.75" thickBot="1" x14ac:dyDescent="0.3">
      <c r="A70" s="104"/>
      <c r="B70" s="100" t="s">
        <v>109</v>
      </c>
      <c r="C70" s="100" t="s">
        <v>110</v>
      </c>
      <c r="D70" s="100" t="s">
        <v>111</v>
      </c>
      <c r="E70" s="100">
        <f>SUM(F70,G70,H70)</f>
        <v>0</v>
      </c>
      <c r="F7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0" s="94">
        <f>SUM(racers[[#This Row],[Tour de Bowness - Hill Climb (B)]]+racers[[#This Row],[CABC ITT Provincial Championships (A)]])</f>
        <v>0</v>
      </c>
      <c r="H70" s="101">
        <f>SUM(racers[[#This Row],[Tour de Bowness - Omnium (B)]]+racers[[#This Row],[RMCC - Omnium (B)]])</f>
        <v>0</v>
      </c>
      <c r="I70" s="102"/>
      <c r="J70" s="102"/>
      <c r="K70" s="102"/>
      <c r="L70" s="102"/>
      <c r="M70" s="66"/>
      <c r="N70" s="66"/>
      <c r="O70" s="66"/>
      <c r="P70" s="66"/>
      <c r="Q70" s="66"/>
      <c r="R70" s="66"/>
      <c r="S70" s="66"/>
      <c r="T70" s="66"/>
      <c r="U70" s="102"/>
      <c r="V70" s="66"/>
      <c r="W70" s="66"/>
      <c r="X70" s="66"/>
      <c r="Y70" s="66"/>
      <c r="Z70" s="66"/>
      <c r="AA70" s="103"/>
      <c r="AB70" s="105"/>
      <c r="AC70" s="105"/>
      <c r="AE70" s="106"/>
      <c r="AF70" s="88"/>
      <c r="AG70" s="105"/>
      <c r="AH70" s="88"/>
      <c r="AI70" s="89"/>
      <c r="AJ70" s="90"/>
      <c r="AK70" s="88"/>
      <c r="AL70" s="88"/>
      <c r="AM70" s="88"/>
      <c r="AN70" s="88"/>
      <c r="AP70" s="88"/>
      <c r="AR70" s="88"/>
      <c r="AS70" s="88"/>
    </row>
    <row r="71" spans="1:45" ht="15.75" thickBot="1" x14ac:dyDescent="0.3">
      <c r="A71" s="104"/>
      <c r="B71" s="100" t="s">
        <v>141</v>
      </c>
      <c r="C71" s="100" t="s">
        <v>142</v>
      </c>
      <c r="D71" s="100" t="s">
        <v>19</v>
      </c>
      <c r="E71" s="100">
        <f>SUM(F71,G71,H71)</f>
        <v>0</v>
      </c>
      <c r="F7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1" s="94">
        <f>SUM(racers[[#This Row],[Tour de Bowness - Hill Climb (B)]]+racers[[#This Row],[CABC ITT Provincial Championships (A)]])</f>
        <v>0</v>
      </c>
      <c r="H71" s="101">
        <f>SUM(racers[[#This Row],[Tour de Bowness - Omnium (B)]]+racers[[#This Row],[RMCC - Omnium (B)]])</f>
        <v>0</v>
      </c>
      <c r="I71" s="102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103"/>
      <c r="AB71" s="105"/>
      <c r="AC71" s="105"/>
      <c r="AE71" s="106"/>
      <c r="AF71" s="88"/>
      <c r="AG71" s="105"/>
      <c r="AH71" s="88"/>
      <c r="AI71" s="89"/>
      <c r="AJ71" s="90"/>
      <c r="AK71" s="88"/>
      <c r="AL71" s="88"/>
      <c r="AM71" s="88"/>
      <c r="AN71" s="88"/>
      <c r="AP71" s="88"/>
      <c r="AR71" s="88"/>
      <c r="AS71" s="88"/>
    </row>
    <row r="72" spans="1:45" ht="15.75" thickBot="1" x14ac:dyDescent="0.3">
      <c r="A72" s="99"/>
      <c r="B72" s="19" t="s">
        <v>189</v>
      </c>
      <c r="C72" s="19" t="s">
        <v>190</v>
      </c>
      <c r="D72" s="19" t="s">
        <v>149</v>
      </c>
      <c r="E72" s="100">
        <f>SUM(F72,G72,H72)</f>
        <v>0</v>
      </c>
      <c r="F7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2" s="94">
        <f>SUM(racers[[#This Row],[Tour de Bowness - Hill Climb (B)]]+racers[[#This Row],[CABC ITT Provincial Championships (A)]])</f>
        <v>0</v>
      </c>
      <c r="H72" s="101">
        <f>SUM(racers[[#This Row],[Tour de Bowness - Omnium (B)]]+racers[[#This Row],[RMCC - Omnium (B)]])</f>
        <v>0</v>
      </c>
      <c r="I72" s="102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103"/>
      <c r="AB72" s="105"/>
      <c r="AC72" s="105"/>
      <c r="AE72" s="106"/>
      <c r="AF72" s="88"/>
      <c r="AG72" s="105"/>
      <c r="AH72" s="88"/>
      <c r="AI72" s="89"/>
      <c r="AJ72" s="90"/>
      <c r="AK72" s="88"/>
      <c r="AL72" s="88"/>
      <c r="AM72" s="88"/>
      <c r="AN72" s="88"/>
      <c r="AP72" s="88"/>
      <c r="AR72" s="88"/>
      <c r="AS72" s="88"/>
    </row>
    <row r="73" spans="1:45" ht="15.75" thickBot="1" x14ac:dyDescent="0.3">
      <c r="A73" s="99"/>
      <c r="B73" s="19" t="s">
        <v>174</v>
      </c>
      <c r="C73" s="19" t="s">
        <v>175</v>
      </c>
      <c r="D73" s="19" t="s">
        <v>176</v>
      </c>
      <c r="E73" s="100">
        <f>SUM(F73,G73,H73)</f>
        <v>0</v>
      </c>
      <c r="F7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3" s="94">
        <f>SUM(racers[[#This Row],[Tour de Bowness - Hill Climb (B)]]+racers[[#This Row],[CABC ITT Provincial Championships (A)]])</f>
        <v>0</v>
      </c>
      <c r="H73" s="101">
        <f>SUM(racers[[#This Row],[Tour de Bowness - Omnium (B)]]+racers[[#This Row],[RMCC - Omnium (B)]])</f>
        <v>0</v>
      </c>
      <c r="I73" s="102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103"/>
      <c r="AB73" s="105"/>
      <c r="AC73" s="105"/>
      <c r="AE73" s="106"/>
      <c r="AF73" s="88"/>
      <c r="AG73" s="105"/>
      <c r="AH73" s="88"/>
      <c r="AI73" s="89"/>
      <c r="AJ73" s="90"/>
      <c r="AK73" s="88"/>
      <c r="AL73" s="88"/>
      <c r="AM73" s="88"/>
      <c r="AN73" s="88"/>
      <c r="AP73" s="88"/>
      <c r="AR73" s="88"/>
      <c r="AS73" s="88"/>
    </row>
    <row r="74" spans="1:45" ht="15.75" thickBot="1" x14ac:dyDescent="0.3">
      <c r="A74" s="104"/>
      <c r="B74" s="19" t="s">
        <v>126</v>
      </c>
      <c r="C74" s="19" t="s">
        <v>127</v>
      </c>
      <c r="D74" s="19" t="s">
        <v>128</v>
      </c>
      <c r="E74" s="100">
        <f>SUM(F74,G74,H74)</f>
        <v>0</v>
      </c>
      <c r="F7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4" s="94">
        <f>SUM(racers[[#This Row],[Tour de Bowness - Hill Climb (B)]]+racers[[#This Row],[CABC ITT Provincial Championships (A)]])</f>
        <v>0</v>
      </c>
      <c r="H74" s="101">
        <f>SUM(racers[[#This Row],[Tour de Bowness - Omnium (B)]]+racers[[#This Row],[RMCC - Omnium (B)]])</f>
        <v>0</v>
      </c>
      <c r="I74" s="102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103"/>
      <c r="AB74" s="105"/>
      <c r="AC74" s="105"/>
      <c r="AE74" s="106"/>
      <c r="AF74" s="88"/>
      <c r="AG74" s="105"/>
      <c r="AH74" s="88"/>
      <c r="AI74" s="89"/>
      <c r="AJ74" s="90"/>
      <c r="AK74" s="88"/>
      <c r="AL74" s="88"/>
      <c r="AM74" s="88"/>
      <c r="AN74" s="88"/>
      <c r="AP74" s="88"/>
      <c r="AR74" s="88"/>
      <c r="AS74" s="88"/>
    </row>
    <row r="75" spans="1:45" ht="15.75" thickBot="1" x14ac:dyDescent="0.3">
      <c r="A75" s="91"/>
      <c r="B75" s="8" t="s">
        <v>336</v>
      </c>
      <c r="C75" s="8" t="s">
        <v>49</v>
      </c>
      <c r="D75" s="8" t="s">
        <v>65</v>
      </c>
      <c r="E75" s="92">
        <f>SUM(F75,G75,H75)</f>
        <v>0</v>
      </c>
      <c r="F7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5" s="94">
        <f>SUM(racers[[#This Row],[Tour de Bowness - Hill Climb (B)]]+racers[[#This Row],[CABC ITT Provincial Championships (A)]])</f>
        <v>0</v>
      </c>
      <c r="H75" s="95">
        <f>SUM(racers[[#This Row],[Tour de Bowness - Omnium (B)]]+racers[[#This Row],[RMCC - Omnium (B)]])</f>
        <v>0</v>
      </c>
      <c r="I75" s="96"/>
      <c r="J75" s="66"/>
      <c r="K75" s="66"/>
      <c r="L75" s="63"/>
      <c r="M75" s="63"/>
      <c r="N75" s="63"/>
      <c r="O75" s="66"/>
      <c r="P75" s="66"/>
      <c r="Q75" s="66"/>
      <c r="R75" s="66"/>
      <c r="S75" s="66"/>
      <c r="T75" s="66"/>
      <c r="U75" s="66"/>
      <c r="V75" s="66"/>
      <c r="W75" s="63"/>
      <c r="X75" s="63"/>
      <c r="Y75" s="63"/>
      <c r="Z75" s="63"/>
      <c r="AA75" s="103"/>
      <c r="AB75" s="105"/>
      <c r="AC75" s="105"/>
      <c r="AE75" s="106"/>
      <c r="AF75" s="88"/>
      <c r="AG75" s="105"/>
      <c r="AH75" s="88"/>
      <c r="AI75" s="89"/>
      <c r="AJ75" s="90"/>
      <c r="AK75" s="88"/>
      <c r="AL75" s="88"/>
      <c r="AM75" s="88"/>
      <c r="AN75" s="88"/>
      <c r="AP75" s="88"/>
      <c r="AR75" s="88"/>
      <c r="AS75" s="88"/>
    </row>
    <row r="76" spans="1:45" ht="15.75" thickBot="1" x14ac:dyDescent="0.3">
      <c r="A76" s="91"/>
      <c r="B76" s="92" t="s">
        <v>197</v>
      </c>
      <c r="C76" s="92" t="s">
        <v>198</v>
      </c>
      <c r="D76" s="92" t="s">
        <v>53</v>
      </c>
      <c r="E76" s="92">
        <f>SUM(F76,G76,H76)</f>
        <v>0</v>
      </c>
      <c r="F7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6" s="94">
        <f>SUM(racers[[#This Row],[Tour de Bowness - Hill Climb (B)]]+racers[[#This Row],[CABC ITT Provincial Championships (A)]])</f>
        <v>0</v>
      </c>
      <c r="H76" s="95">
        <f>SUM(racers[[#This Row],[Tour de Bowness - Omnium (B)]]+racers[[#This Row],[RMCC - Omnium (B)]])</f>
        <v>0</v>
      </c>
      <c r="I76" s="96"/>
      <c r="J76" s="66"/>
      <c r="K76" s="66"/>
      <c r="L76" s="63"/>
      <c r="M76" s="63"/>
      <c r="N76" s="63"/>
      <c r="O76" s="66"/>
      <c r="P76" s="66"/>
      <c r="Q76" s="66"/>
      <c r="R76" s="66"/>
      <c r="S76" s="66"/>
      <c r="T76" s="66"/>
      <c r="U76" s="66"/>
      <c r="V76" s="66"/>
      <c r="W76" s="63"/>
      <c r="X76" s="63"/>
      <c r="Y76" s="63"/>
      <c r="Z76" s="63"/>
      <c r="AA76" s="103"/>
      <c r="AB76" s="105"/>
      <c r="AC76" s="105"/>
      <c r="AE76" s="106"/>
      <c r="AF76" s="88"/>
      <c r="AG76" s="105"/>
      <c r="AH76" s="88"/>
      <c r="AI76" s="89"/>
      <c r="AJ76" s="90"/>
      <c r="AK76" s="88"/>
      <c r="AL76" s="88"/>
      <c r="AM76" s="88"/>
      <c r="AN76" s="88"/>
      <c r="AP76" s="88"/>
      <c r="AR76" s="88"/>
      <c r="AS76" s="88"/>
    </row>
    <row r="77" spans="1:45" ht="15.75" thickBot="1" x14ac:dyDescent="0.3">
      <c r="A77" s="99">
        <v>25</v>
      </c>
      <c r="B77" s="100" t="s">
        <v>84</v>
      </c>
      <c r="C77" s="100" t="s">
        <v>85</v>
      </c>
      <c r="D77" s="100" t="s">
        <v>86</v>
      </c>
      <c r="E77" s="100">
        <f>SUM(F77,G77,H77)</f>
        <v>0</v>
      </c>
      <c r="F7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7" s="94">
        <f>SUM(racers[[#This Row],[Tour de Bowness - Hill Climb (B)]]+racers[[#This Row],[CABC ITT Provincial Championships (A)]])</f>
        <v>0</v>
      </c>
      <c r="H77" s="101">
        <f>SUM(racers[[#This Row],[Tour de Bowness - Omnium (B)]]+racers[[#This Row],[RMCC - Omnium (B)]])</f>
        <v>0</v>
      </c>
      <c r="I77" s="102"/>
      <c r="J77" s="102"/>
      <c r="K77" s="102"/>
      <c r="L77" s="102"/>
      <c r="M77" s="102"/>
      <c r="N77" s="102"/>
      <c r="O77" s="66"/>
      <c r="P77" s="66"/>
      <c r="Q77" s="66"/>
      <c r="R77" s="66"/>
      <c r="S77" s="66"/>
      <c r="T77" s="66"/>
      <c r="U77" s="102"/>
      <c r="V77" s="66"/>
      <c r="W77" s="66"/>
      <c r="X77" s="66"/>
      <c r="Y77" s="66"/>
      <c r="Z77" s="66"/>
      <c r="AA77" s="103"/>
      <c r="AB77" s="105"/>
      <c r="AC77" s="105"/>
      <c r="AE77" s="106"/>
      <c r="AF77" s="88"/>
      <c r="AG77" s="105"/>
      <c r="AH77" s="88"/>
      <c r="AI77" s="89"/>
      <c r="AJ77" s="90"/>
      <c r="AK77" s="88"/>
      <c r="AL77" s="88"/>
      <c r="AM77" s="88"/>
      <c r="AN77" s="88"/>
      <c r="AP77" s="88"/>
      <c r="AR77" s="88"/>
      <c r="AS77" s="88"/>
    </row>
    <row r="78" spans="1:45" ht="15.75" thickBot="1" x14ac:dyDescent="0.3">
      <c r="A78" s="99"/>
      <c r="B78" s="100" t="s">
        <v>170</v>
      </c>
      <c r="C78" s="100" t="s">
        <v>91</v>
      </c>
      <c r="D78" s="100" t="s">
        <v>156</v>
      </c>
      <c r="E78" s="100">
        <f>SUM(F78,G78,H78)</f>
        <v>0</v>
      </c>
      <c r="F7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8" s="94">
        <f>SUM(racers[[#This Row],[Tour de Bowness - Hill Climb (B)]]+racers[[#This Row],[CABC ITT Provincial Championships (A)]])</f>
        <v>0</v>
      </c>
      <c r="H78" s="101">
        <f>SUM(racers[[#This Row],[Tour de Bowness - Omnium (B)]]+racers[[#This Row],[RMCC - Omnium (B)]])</f>
        <v>0</v>
      </c>
      <c r="I78" s="102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103"/>
      <c r="AB78" s="105"/>
      <c r="AC78" s="105"/>
      <c r="AE78" s="106"/>
      <c r="AF78" s="88"/>
      <c r="AG78" s="105"/>
      <c r="AH78" s="88"/>
      <c r="AI78" s="89"/>
      <c r="AJ78" s="90"/>
      <c r="AK78" s="88"/>
      <c r="AL78" s="88"/>
      <c r="AM78" s="88"/>
      <c r="AN78" s="88"/>
      <c r="AP78" s="88"/>
      <c r="AR78" s="88"/>
      <c r="AS78" s="88"/>
    </row>
    <row r="79" spans="1:45" ht="15.75" thickBot="1" x14ac:dyDescent="0.3">
      <c r="A79" s="99"/>
      <c r="B79" s="19" t="s">
        <v>132</v>
      </c>
      <c r="C79" s="19" t="s">
        <v>133</v>
      </c>
      <c r="D79" s="19" t="s">
        <v>25</v>
      </c>
      <c r="E79" s="100">
        <f>SUM(F79,G79,H79)</f>
        <v>0</v>
      </c>
      <c r="F7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79" s="94">
        <f>SUM(racers[[#This Row],[Tour de Bowness - Hill Climb (B)]]+racers[[#This Row],[CABC ITT Provincial Championships (A)]])</f>
        <v>0</v>
      </c>
      <c r="H79" s="101">
        <f>SUM(racers[[#This Row],[Tour de Bowness - Omnium (B)]]+racers[[#This Row],[RMCC - Omnium (B)]])</f>
        <v>0</v>
      </c>
      <c r="I79" s="102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103"/>
      <c r="AC79" s="89"/>
      <c r="AD79" s="90"/>
      <c r="AF79" s="89"/>
      <c r="AH79" s="105"/>
      <c r="AI79" s="89"/>
      <c r="AJ79" s="105"/>
      <c r="AL79" s="89"/>
      <c r="AM79" s="106"/>
      <c r="AN79" s="88"/>
      <c r="AO79" s="105"/>
      <c r="AP79" s="88"/>
      <c r="AQ79" s="89"/>
      <c r="AR79" s="90"/>
      <c r="AS79" s="88"/>
    </row>
    <row r="80" spans="1:45" ht="15.75" thickBot="1" x14ac:dyDescent="0.3">
      <c r="A80" s="99"/>
      <c r="B80" s="100" t="s">
        <v>26</v>
      </c>
      <c r="C80" s="100" t="s">
        <v>114</v>
      </c>
      <c r="D80" s="100" t="s">
        <v>89</v>
      </c>
      <c r="E80" s="100">
        <f>SUM(F80,G80,H80)</f>
        <v>0</v>
      </c>
      <c r="F8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0" s="94">
        <f>SUM(racers[[#This Row],[Tour de Bowness - Hill Climb (B)]]+racers[[#This Row],[CABC ITT Provincial Championships (A)]])</f>
        <v>0</v>
      </c>
      <c r="H80" s="101">
        <f>SUM(racers[[#This Row],[Tour de Bowness - Omnium (B)]]+racers[[#This Row],[RMCC - Omnium (B)]])</f>
        <v>0</v>
      </c>
      <c r="I80" s="102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103"/>
      <c r="AC80" s="89"/>
      <c r="AD80" s="90"/>
      <c r="AF80" s="89"/>
      <c r="AH80" s="105"/>
      <c r="AI80" s="89"/>
      <c r="AJ80" s="105"/>
      <c r="AL80" s="89"/>
      <c r="AM80" s="106"/>
      <c r="AN80" s="88"/>
      <c r="AO80" s="105"/>
      <c r="AP80" s="88"/>
      <c r="AQ80" s="89"/>
      <c r="AR80" s="90"/>
      <c r="AS80" s="88"/>
    </row>
    <row r="81" spans="1:45" ht="15.75" thickBot="1" x14ac:dyDescent="0.3">
      <c r="A81" s="104"/>
      <c r="B81" s="19" t="s">
        <v>112</v>
      </c>
      <c r="C81" s="19" t="s">
        <v>113</v>
      </c>
      <c r="D81" s="19" t="s">
        <v>36</v>
      </c>
      <c r="E81" s="100">
        <f>SUM(F81,G81,H81)</f>
        <v>0</v>
      </c>
      <c r="F8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1" s="94">
        <f>SUM(racers[[#This Row],[Tour de Bowness - Hill Climb (B)]]+racers[[#This Row],[CABC ITT Provincial Championships (A)]])</f>
        <v>0</v>
      </c>
      <c r="H81" s="101">
        <f>SUM(racers[[#This Row],[Tour de Bowness - Omnium (B)]]+racers[[#This Row],[RMCC - Omnium (B)]])</f>
        <v>0</v>
      </c>
      <c r="I81" s="102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103"/>
      <c r="AC81" s="89"/>
      <c r="AD81" s="90"/>
      <c r="AF81" s="89"/>
      <c r="AH81" s="105"/>
      <c r="AI81" s="89"/>
      <c r="AJ81" s="105"/>
      <c r="AL81" s="89"/>
      <c r="AM81" s="106"/>
      <c r="AN81" s="88"/>
      <c r="AO81" s="105"/>
      <c r="AP81" s="88"/>
      <c r="AQ81" s="89"/>
      <c r="AR81" s="90"/>
      <c r="AS81" s="88"/>
    </row>
    <row r="82" spans="1:45" ht="15.75" thickBot="1" x14ac:dyDescent="0.3">
      <c r="A82" s="104"/>
      <c r="B82" s="100" t="s">
        <v>184</v>
      </c>
      <c r="C82" s="100" t="s">
        <v>185</v>
      </c>
      <c r="D82" s="100" t="s">
        <v>25</v>
      </c>
      <c r="E82" s="100">
        <f>SUM(F82,G82,H82)</f>
        <v>0</v>
      </c>
      <c r="F8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2" s="94">
        <f>SUM(racers[[#This Row],[Tour de Bowness - Hill Climb (B)]]+racers[[#This Row],[CABC ITT Provincial Championships (A)]])</f>
        <v>0</v>
      </c>
      <c r="H82" s="101">
        <f>SUM(racers[[#This Row],[Tour de Bowness - Omnium (B)]]+racers[[#This Row],[RMCC - Omnium (B)]])</f>
        <v>0</v>
      </c>
      <c r="I82" s="102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103"/>
      <c r="AC82" s="89"/>
      <c r="AD82" s="90"/>
      <c r="AF82" s="89"/>
      <c r="AH82" s="105"/>
      <c r="AI82" s="89"/>
      <c r="AJ82" s="105"/>
      <c r="AL82" s="89"/>
      <c r="AM82" s="106"/>
      <c r="AN82" s="88"/>
      <c r="AO82" s="105"/>
      <c r="AP82" s="88"/>
      <c r="AQ82" s="89"/>
      <c r="AR82" s="90"/>
      <c r="AS82" s="88"/>
    </row>
    <row r="83" spans="1:45" ht="15.75" thickBot="1" x14ac:dyDescent="0.3">
      <c r="A83" s="99"/>
      <c r="B83" s="100" t="s">
        <v>92</v>
      </c>
      <c r="C83" s="100" t="s">
        <v>93</v>
      </c>
      <c r="D83" s="100" t="s">
        <v>36</v>
      </c>
      <c r="E83" s="100">
        <f>SUM(F83,G83,H83)</f>
        <v>0</v>
      </c>
      <c r="F8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3" s="94">
        <f>SUM(racers[[#This Row],[Tour de Bowness - Hill Climb (B)]]+racers[[#This Row],[CABC ITT Provincial Championships (A)]])</f>
        <v>0</v>
      </c>
      <c r="H83" s="101">
        <f>SUM(racers[[#This Row],[Tour de Bowness - Omnium (B)]]+racers[[#This Row],[RMCC - Omnium (B)]])</f>
        <v>0</v>
      </c>
      <c r="I83" s="102"/>
      <c r="J83" s="102"/>
      <c r="K83" s="102"/>
      <c r="L83" s="102"/>
      <c r="M83" s="102"/>
      <c r="N83" s="102"/>
      <c r="O83" s="102"/>
      <c r="P83" s="66"/>
      <c r="Q83" s="66"/>
      <c r="R83" s="66"/>
      <c r="S83" s="66"/>
      <c r="T83" s="66"/>
      <c r="U83" s="102"/>
      <c r="V83" s="66"/>
      <c r="W83" s="66"/>
      <c r="X83" s="66"/>
      <c r="Y83" s="66"/>
      <c r="Z83" s="66"/>
      <c r="AA83" s="103"/>
      <c r="AC83" s="89"/>
      <c r="AD83" s="90"/>
      <c r="AF83" s="89"/>
      <c r="AH83" s="105"/>
      <c r="AI83" s="89"/>
      <c r="AJ83" s="105"/>
      <c r="AL83" s="89"/>
      <c r="AM83" s="106"/>
      <c r="AN83" s="88"/>
      <c r="AO83" s="105"/>
      <c r="AP83" s="88"/>
      <c r="AQ83" s="89"/>
      <c r="AR83" s="90"/>
      <c r="AS83" s="88"/>
    </row>
    <row r="84" spans="1:45" ht="15.75" thickBot="1" x14ac:dyDescent="0.3">
      <c r="A84" s="99"/>
      <c r="B84" s="19" t="s">
        <v>143</v>
      </c>
      <c r="C84" s="19" t="s">
        <v>144</v>
      </c>
      <c r="D84" s="19" t="s">
        <v>53</v>
      </c>
      <c r="E84" s="100">
        <f>SUM(F84,G84,H84)</f>
        <v>0</v>
      </c>
      <c r="F8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4" s="94">
        <f>SUM(racers[[#This Row],[Tour de Bowness - Hill Climb (B)]]+racers[[#This Row],[CABC ITT Provincial Championships (A)]])</f>
        <v>0</v>
      </c>
      <c r="H84" s="101">
        <f>SUM(racers[[#This Row],[Tour de Bowness - Omnium (B)]]+racers[[#This Row],[RMCC - Omnium (B)]])</f>
        <v>0</v>
      </c>
      <c r="I84" s="102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103"/>
      <c r="AC84" s="89"/>
      <c r="AD84" s="90"/>
      <c r="AF84" s="89"/>
      <c r="AH84" s="105"/>
      <c r="AI84" s="89"/>
      <c r="AJ84" s="105"/>
      <c r="AL84" s="89"/>
      <c r="AM84" s="106"/>
      <c r="AN84" s="88"/>
      <c r="AO84" s="105"/>
      <c r="AP84" s="88"/>
      <c r="AQ84" s="89"/>
      <c r="AR84" s="90"/>
      <c r="AS84" s="88"/>
    </row>
    <row r="85" spans="1:45" ht="15.75" thickBot="1" x14ac:dyDescent="0.3">
      <c r="A85" s="104"/>
      <c r="B85" s="100" t="s">
        <v>163</v>
      </c>
      <c r="C85" s="100" t="s">
        <v>164</v>
      </c>
      <c r="D85" s="100" t="s">
        <v>165</v>
      </c>
      <c r="E85" s="100">
        <f>SUM(F85,G85,H85)</f>
        <v>0</v>
      </c>
      <c r="F8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5" s="94">
        <f>SUM(racers[[#This Row],[Tour de Bowness - Hill Climb (B)]]+racers[[#This Row],[CABC ITT Provincial Championships (A)]])</f>
        <v>0</v>
      </c>
      <c r="H85" s="101">
        <f>SUM(racers[[#This Row],[Tour de Bowness - Omnium (B)]]+racers[[#This Row],[RMCC - Omnium (B)]])</f>
        <v>0</v>
      </c>
      <c r="I85" s="102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103"/>
      <c r="AC85" s="89"/>
      <c r="AD85" s="90"/>
      <c r="AF85" s="89"/>
      <c r="AH85" s="105"/>
      <c r="AI85" s="89"/>
      <c r="AJ85" s="105"/>
      <c r="AL85" s="89"/>
      <c r="AM85" s="106"/>
      <c r="AN85" s="88"/>
      <c r="AO85" s="105"/>
      <c r="AP85" s="88"/>
      <c r="AQ85" s="89"/>
      <c r="AR85" s="90"/>
      <c r="AS85" s="88"/>
    </row>
    <row r="86" spans="1:45" ht="15.75" thickBot="1" x14ac:dyDescent="0.3">
      <c r="A86" s="99"/>
      <c r="B86" s="100" t="s">
        <v>103</v>
      </c>
      <c r="C86" s="100" t="s">
        <v>21</v>
      </c>
      <c r="D86" s="100" t="s">
        <v>890</v>
      </c>
      <c r="E86" s="100">
        <f>SUM(F86,G86,H86)</f>
        <v>0</v>
      </c>
      <c r="F8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6" s="94">
        <f>SUM(racers[[#This Row],[Tour de Bowness - Hill Climb (B)]]+racers[[#This Row],[CABC ITT Provincial Championships (A)]])</f>
        <v>0</v>
      </c>
      <c r="H86" s="101">
        <f>SUM(racers[[#This Row],[Tour de Bowness - Omnium (B)]]+racers[[#This Row],[RMCC - Omnium (B)]])</f>
        <v>0</v>
      </c>
      <c r="I86" s="102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103"/>
      <c r="AC86" s="89"/>
      <c r="AD86" s="90"/>
      <c r="AF86" s="89"/>
      <c r="AH86" s="105"/>
      <c r="AI86" s="89"/>
      <c r="AJ86" s="105"/>
      <c r="AL86" s="89"/>
      <c r="AM86" s="106"/>
      <c r="AN86" s="88"/>
      <c r="AO86" s="105"/>
      <c r="AP86" s="88"/>
      <c r="AQ86" s="89"/>
      <c r="AR86" s="90"/>
      <c r="AS86" s="88"/>
    </row>
    <row r="87" spans="1:45" ht="15.75" thickBot="1" x14ac:dyDescent="0.3">
      <c r="A87" s="99"/>
      <c r="B87" s="19" t="s">
        <v>704</v>
      </c>
      <c r="C87" s="19" t="s">
        <v>674</v>
      </c>
      <c r="D87" s="19" t="s">
        <v>715</v>
      </c>
      <c r="E87" s="100">
        <f>SUM(F87,G87,H87)</f>
        <v>0</v>
      </c>
      <c r="F8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7" s="94">
        <f>SUM(racers[[#This Row],[Tour de Bowness - Hill Climb (B)]]+racers[[#This Row],[CABC ITT Provincial Championships (A)]])</f>
        <v>0</v>
      </c>
      <c r="H87" s="101">
        <f>SUM(racers[[#This Row],[Tour de Bowness - Omnium (B)]]+racers[[#This Row],[RMCC - Omnium (B)]])</f>
        <v>0</v>
      </c>
      <c r="I87" s="102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103"/>
      <c r="AC87" s="89"/>
      <c r="AD87" s="90"/>
      <c r="AF87" s="89"/>
      <c r="AH87" s="105"/>
      <c r="AI87" s="89"/>
      <c r="AJ87" s="105"/>
      <c r="AL87" s="89"/>
      <c r="AM87" s="106"/>
      <c r="AN87" s="88"/>
      <c r="AO87" s="105"/>
      <c r="AP87" s="88"/>
      <c r="AQ87" s="89"/>
      <c r="AR87" s="90"/>
      <c r="AS87" s="88"/>
    </row>
    <row r="88" spans="1:45" ht="15.75" thickBot="1" x14ac:dyDescent="0.3">
      <c r="A88" s="99"/>
      <c r="B88" s="100" t="s">
        <v>79</v>
      </c>
      <c r="C88" s="100" t="s">
        <v>80</v>
      </c>
      <c r="D88" s="100" t="s">
        <v>44</v>
      </c>
      <c r="E88" s="100">
        <f>SUM(F88,G88,H88)</f>
        <v>0</v>
      </c>
      <c r="F8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8" s="94">
        <f>SUM(racers[[#This Row],[Tour de Bowness - Hill Climb (B)]]+racers[[#This Row],[CABC ITT Provincial Championships (A)]])</f>
        <v>0</v>
      </c>
      <c r="H88" s="101">
        <f>SUM(racers[[#This Row],[Tour de Bowness - Omnium (B)]]+racers[[#This Row],[RMCC - Omnium (B)]])</f>
        <v>0</v>
      </c>
      <c r="I88" s="102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103"/>
      <c r="AC88" s="89"/>
      <c r="AD88" s="90"/>
      <c r="AF88" s="89"/>
      <c r="AH88" s="105"/>
      <c r="AI88" s="89"/>
      <c r="AJ88" s="105"/>
      <c r="AL88" s="89"/>
      <c r="AM88" s="106"/>
      <c r="AN88" s="88"/>
      <c r="AO88" s="105"/>
      <c r="AP88" s="88"/>
      <c r="AQ88" s="89"/>
      <c r="AR88" s="90"/>
      <c r="AS88" s="88"/>
    </row>
    <row r="89" spans="1:45" ht="15.75" thickBot="1" x14ac:dyDescent="0.3">
      <c r="A89" s="91"/>
      <c r="B89" s="8" t="s">
        <v>159</v>
      </c>
      <c r="C89" s="8" t="s">
        <v>160</v>
      </c>
      <c r="D89" s="8" t="s">
        <v>65</v>
      </c>
      <c r="E89" s="92">
        <f>SUM(F89,G89,H89)</f>
        <v>0</v>
      </c>
      <c r="F8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89" s="94">
        <f>SUM(racers[[#This Row],[Tour de Bowness - Hill Climb (B)]]+racers[[#This Row],[CABC ITT Provincial Championships (A)]])</f>
        <v>0</v>
      </c>
      <c r="H89" s="95">
        <f>SUM(racers[[#This Row],[Tour de Bowness - Omnium (B)]]+racers[[#This Row],[RMCC - Omnium (B)]])</f>
        <v>0</v>
      </c>
      <c r="I89" s="102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3"/>
      <c r="X89" s="63"/>
      <c r="Y89" s="63"/>
      <c r="Z89" s="63"/>
      <c r="AA89" s="103"/>
      <c r="AC89" s="89"/>
      <c r="AD89" s="90"/>
      <c r="AF89" s="89"/>
      <c r="AH89" s="105"/>
      <c r="AI89" s="89"/>
      <c r="AJ89" s="105"/>
      <c r="AL89" s="89"/>
      <c r="AM89" s="106"/>
      <c r="AN89" s="88"/>
      <c r="AO89" s="105"/>
      <c r="AP89" s="88"/>
      <c r="AQ89" s="89"/>
      <c r="AR89" s="90"/>
      <c r="AS89" s="88"/>
    </row>
    <row r="90" spans="1:45" ht="15.75" thickBot="1" x14ac:dyDescent="0.3">
      <c r="A90" s="98"/>
      <c r="B90" s="92" t="s">
        <v>179</v>
      </c>
      <c r="C90" s="92" t="s">
        <v>180</v>
      </c>
      <c r="D90" s="92" t="s">
        <v>53</v>
      </c>
      <c r="E90" s="92">
        <f>SUM(F90,G90,H90)</f>
        <v>0</v>
      </c>
      <c r="F9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0" s="94">
        <f>SUM(racers[[#This Row],[Tour de Bowness - Hill Climb (B)]]+racers[[#This Row],[CABC ITT Provincial Championships (A)]])</f>
        <v>0</v>
      </c>
      <c r="H90" s="95">
        <f>SUM(racers[[#This Row],[Tour de Bowness - Omnium (B)]]+racers[[#This Row],[RMCC - Omnium (B)]])</f>
        <v>0</v>
      </c>
      <c r="I90" s="102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3"/>
      <c r="X90" s="63"/>
      <c r="Y90" s="63"/>
      <c r="Z90" s="63"/>
      <c r="AA90" s="103"/>
      <c r="AC90" s="89"/>
      <c r="AD90" s="90"/>
      <c r="AF90" s="89"/>
      <c r="AH90" s="105"/>
      <c r="AI90" s="89"/>
      <c r="AJ90" s="105"/>
      <c r="AL90" s="89"/>
      <c r="AM90" s="106"/>
      <c r="AN90" s="88"/>
      <c r="AO90" s="105"/>
      <c r="AP90" s="88"/>
      <c r="AQ90" s="89"/>
      <c r="AR90" s="90"/>
      <c r="AS90" s="88"/>
    </row>
    <row r="91" spans="1:45" ht="15.75" thickBot="1" x14ac:dyDescent="0.3">
      <c r="A91" s="91"/>
      <c r="B91" s="92" t="s">
        <v>186</v>
      </c>
      <c r="C91" s="92" t="s">
        <v>187</v>
      </c>
      <c r="D91" s="92" t="s">
        <v>19</v>
      </c>
      <c r="E91" s="92">
        <f>SUM(F91,G91,H91)</f>
        <v>0</v>
      </c>
      <c r="F9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1" s="94">
        <f>SUM(racers[[#This Row],[Tour de Bowness - Hill Climb (B)]]+racers[[#This Row],[CABC ITT Provincial Championships (A)]])</f>
        <v>0</v>
      </c>
      <c r="H91" s="95">
        <f>SUM(racers[[#This Row],[Tour de Bowness - Omnium (B)]]+racers[[#This Row],[RMCC - Omnium (B)]])</f>
        <v>0</v>
      </c>
      <c r="I91" s="102"/>
      <c r="J91" s="102"/>
      <c r="K91" s="102"/>
      <c r="L91" s="102"/>
      <c r="M91" s="102"/>
      <c r="N91" s="102"/>
      <c r="O91" s="66"/>
      <c r="P91" s="66"/>
      <c r="Q91" s="66"/>
      <c r="R91" s="66"/>
      <c r="S91" s="66"/>
      <c r="T91" s="66"/>
      <c r="U91" s="102"/>
      <c r="V91" s="66"/>
      <c r="W91" s="63"/>
      <c r="X91" s="63"/>
      <c r="Y91" s="63"/>
      <c r="Z91" s="63"/>
      <c r="AA91" s="103"/>
      <c r="AC91" s="89"/>
      <c r="AD91" s="90"/>
      <c r="AF91" s="89"/>
      <c r="AH91" s="105"/>
      <c r="AI91" s="89"/>
      <c r="AJ91" s="105"/>
      <c r="AL91" s="89"/>
      <c r="AM91" s="106"/>
      <c r="AN91" s="88"/>
      <c r="AO91" s="105"/>
      <c r="AP91" s="88"/>
      <c r="AQ91" s="89"/>
      <c r="AR91" s="90"/>
      <c r="AS91" s="88"/>
    </row>
    <row r="92" spans="1:45" ht="15.75" thickBot="1" x14ac:dyDescent="0.3">
      <c r="A92" s="98"/>
      <c r="B92" s="8" t="s">
        <v>186</v>
      </c>
      <c r="C92" s="8" t="s">
        <v>187</v>
      </c>
      <c r="D92" s="8" t="s">
        <v>188</v>
      </c>
      <c r="E92" s="92">
        <f>SUM(F92,G92,H92)</f>
        <v>0</v>
      </c>
      <c r="F9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2" s="94">
        <f>SUM(racers[[#This Row],[Tour de Bowness - Hill Climb (B)]]+racers[[#This Row],[CABC ITT Provincial Championships (A)]])</f>
        <v>0</v>
      </c>
      <c r="H92" s="95">
        <f>SUM(racers[[#This Row],[Tour de Bowness - Omnium (B)]]+racers[[#This Row],[RMCC - Omnium (B)]])</f>
        <v>0</v>
      </c>
      <c r="I92" s="102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3"/>
      <c r="X92" s="63"/>
      <c r="Y92" s="63"/>
      <c r="Z92" s="63"/>
      <c r="AA92" s="103"/>
      <c r="AC92" s="89"/>
      <c r="AD92" s="90"/>
      <c r="AF92" s="89"/>
      <c r="AH92" s="105"/>
      <c r="AI92" s="89"/>
      <c r="AJ92" s="105"/>
      <c r="AL92" s="89"/>
      <c r="AM92" s="106"/>
      <c r="AN92" s="88"/>
      <c r="AO92" s="105"/>
      <c r="AP92" s="88"/>
      <c r="AQ92" s="89"/>
      <c r="AR92" s="90"/>
      <c r="AS92" s="88"/>
    </row>
    <row r="93" spans="1:45" ht="15.75" thickBot="1" x14ac:dyDescent="0.3">
      <c r="A93" s="91"/>
      <c r="B93" s="92" t="s">
        <v>42</v>
      </c>
      <c r="C93" s="92" t="s">
        <v>43</v>
      </c>
      <c r="D93" s="92" t="s">
        <v>44</v>
      </c>
      <c r="E93" s="92">
        <f>SUM(F93,G93,H93)</f>
        <v>0</v>
      </c>
      <c r="F9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3" s="94">
        <f>SUM(racers[[#This Row],[Tour de Bowness - Hill Climb (B)]]+racers[[#This Row],[CABC ITT Provincial Championships (A)]])</f>
        <v>0</v>
      </c>
      <c r="H93" s="95">
        <f>SUM(racers[[#This Row],[Tour de Bowness - Omnium (B)]]+racers[[#This Row],[RMCC - Omnium (B)]])</f>
        <v>0</v>
      </c>
      <c r="I93" s="102"/>
      <c r="J93" s="102"/>
      <c r="K93" s="102"/>
      <c r="L93" s="102"/>
      <c r="M93" s="102"/>
      <c r="N93" s="102"/>
      <c r="O93" s="66"/>
      <c r="P93" s="66"/>
      <c r="Q93" s="66"/>
      <c r="R93" s="66"/>
      <c r="S93" s="66"/>
      <c r="T93" s="66"/>
      <c r="U93" s="102"/>
      <c r="V93" s="66"/>
      <c r="W93" s="63"/>
      <c r="X93" s="63"/>
      <c r="Y93" s="63"/>
      <c r="Z93" s="63"/>
      <c r="AA93" s="103"/>
      <c r="AC93" s="89"/>
      <c r="AD93" s="90"/>
      <c r="AF93" s="89"/>
      <c r="AH93" s="105"/>
      <c r="AI93" s="89"/>
      <c r="AJ93" s="105"/>
      <c r="AL93" s="89"/>
      <c r="AM93" s="106"/>
      <c r="AN93" s="88"/>
      <c r="AO93" s="105"/>
      <c r="AP93" s="88"/>
      <c r="AQ93" s="89"/>
      <c r="AR93" s="90"/>
      <c r="AS93" s="88"/>
    </row>
    <row r="94" spans="1:45" ht="15.75" thickBot="1" x14ac:dyDescent="0.3">
      <c r="A94" s="91"/>
      <c r="B94" s="92" t="s">
        <v>76</v>
      </c>
      <c r="C94" s="92" t="s">
        <v>77</v>
      </c>
      <c r="D94" s="92" t="s">
        <v>25</v>
      </c>
      <c r="E94" s="92">
        <f>SUM(F94,G94,H94)</f>
        <v>0</v>
      </c>
      <c r="F9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4" s="94">
        <f>SUM(racers[[#This Row],[Tour de Bowness - Hill Climb (B)]]+racers[[#This Row],[CABC ITT Provincial Championships (A)]])</f>
        <v>0</v>
      </c>
      <c r="H94" s="95">
        <f>SUM(racers[[#This Row],[Tour de Bowness - Omnium (B)]]+racers[[#This Row],[RMCC - Omnium (B)]])</f>
        <v>0</v>
      </c>
      <c r="I94" s="102"/>
      <c r="J94" s="102"/>
      <c r="K94" s="102"/>
      <c r="L94" s="102"/>
      <c r="M94" s="102"/>
      <c r="N94" s="102"/>
      <c r="O94" s="102"/>
      <c r="P94" s="66"/>
      <c r="Q94" s="66"/>
      <c r="R94" s="66"/>
      <c r="S94" s="66"/>
      <c r="T94" s="66"/>
      <c r="U94" s="102"/>
      <c r="V94" s="66"/>
      <c r="W94" s="63"/>
      <c r="X94" s="63"/>
      <c r="Y94" s="63"/>
      <c r="Z94" s="63"/>
      <c r="AA94" s="103"/>
      <c r="AC94" s="89"/>
      <c r="AD94" s="90"/>
      <c r="AF94" s="89"/>
      <c r="AH94" s="105"/>
      <c r="AI94" s="89"/>
      <c r="AJ94" s="105"/>
      <c r="AL94" s="89"/>
      <c r="AM94" s="106"/>
      <c r="AN94" s="88"/>
      <c r="AO94" s="105"/>
      <c r="AP94" s="88"/>
      <c r="AQ94" s="89"/>
      <c r="AR94" s="90"/>
      <c r="AS94" s="88"/>
    </row>
    <row r="95" spans="1:45" ht="15.75" thickBot="1" x14ac:dyDescent="0.3">
      <c r="A95" s="99"/>
      <c r="B95" s="19" t="s">
        <v>155</v>
      </c>
      <c r="C95" s="19" t="s">
        <v>137</v>
      </c>
      <c r="D95" s="19" t="s">
        <v>156</v>
      </c>
      <c r="E95" s="100">
        <f>SUM(F95,G95,H95)</f>
        <v>0</v>
      </c>
      <c r="F95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5" s="94">
        <f>SUM(racers[[#This Row],[Tour de Bowness - Hill Climb (B)]]+racers[[#This Row],[CABC ITT Provincial Championships (A)]])</f>
        <v>0</v>
      </c>
      <c r="H95" s="101">
        <f>SUM(racers[[#This Row],[Tour de Bowness - Omnium (B)]]+racers[[#This Row],[RMCC - Omnium (B)]])</f>
        <v>0</v>
      </c>
      <c r="I95" s="102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103"/>
      <c r="AC95" s="89"/>
      <c r="AD95" s="90"/>
      <c r="AF95" s="89"/>
      <c r="AH95" s="105"/>
      <c r="AI95" s="89"/>
      <c r="AJ95" s="105"/>
      <c r="AL95" s="89"/>
      <c r="AM95" s="106"/>
      <c r="AN95" s="88"/>
      <c r="AO95" s="105"/>
      <c r="AP95" s="88"/>
      <c r="AQ95" s="89"/>
      <c r="AR95" s="90"/>
      <c r="AS95" s="88"/>
    </row>
    <row r="96" spans="1:45" ht="15.75" thickBot="1" x14ac:dyDescent="0.3">
      <c r="A96" s="99"/>
      <c r="B96" s="100" t="s">
        <v>97</v>
      </c>
      <c r="C96" s="100" t="s">
        <v>98</v>
      </c>
      <c r="D96" s="100" t="s">
        <v>19</v>
      </c>
      <c r="E96" s="100">
        <f>SUM(F96,G96,H96)</f>
        <v>0</v>
      </c>
      <c r="F96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6" s="94">
        <f>SUM(racers[[#This Row],[Tour de Bowness - Hill Climb (B)]]+racers[[#This Row],[CABC ITT Provincial Championships (A)]])</f>
        <v>0</v>
      </c>
      <c r="H96" s="101">
        <f>SUM(racers[[#This Row],[Tour de Bowness - Omnium (B)]]+racers[[#This Row],[RMCC - Omnium (B)]])</f>
        <v>0</v>
      </c>
      <c r="I96" s="102"/>
      <c r="J96" s="102"/>
      <c r="K96" s="102"/>
      <c r="L96" s="102"/>
      <c r="M96" s="102"/>
      <c r="N96" s="102"/>
      <c r="O96" s="66"/>
      <c r="P96" s="66"/>
      <c r="Q96" s="66"/>
      <c r="R96" s="66"/>
      <c r="S96" s="66"/>
      <c r="T96" s="66"/>
      <c r="U96" s="102"/>
      <c r="V96" s="66"/>
      <c r="W96" s="66"/>
      <c r="X96" s="66"/>
      <c r="Y96" s="66"/>
      <c r="Z96" s="66"/>
      <c r="AA96" s="103"/>
      <c r="AC96" s="89"/>
      <c r="AD96" s="90"/>
      <c r="AF96" s="89"/>
      <c r="AH96" s="105"/>
      <c r="AI96" s="89"/>
      <c r="AJ96" s="105"/>
      <c r="AL96" s="89"/>
      <c r="AM96" s="106"/>
      <c r="AN96" s="88"/>
      <c r="AO96" s="105"/>
      <c r="AP96" s="88"/>
      <c r="AQ96" s="89"/>
      <c r="AR96" s="90"/>
      <c r="AS96" s="88"/>
    </row>
    <row r="97" spans="1:45" ht="15.75" thickBot="1" x14ac:dyDescent="0.3">
      <c r="A97" s="104"/>
      <c r="B97" s="19" t="s">
        <v>115</v>
      </c>
      <c r="C97" s="19" t="s">
        <v>116</v>
      </c>
      <c r="D97" s="19" t="s">
        <v>89</v>
      </c>
      <c r="E97" s="100">
        <f>SUM(F97,G97,H97)</f>
        <v>0</v>
      </c>
      <c r="F97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7" s="94">
        <f>SUM(racers[[#This Row],[Tour de Bowness - Hill Climb (B)]]+racers[[#This Row],[CABC ITT Provincial Championships (A)]])</f>
        <v>0</v>
      </c>
      <c r="H97" s="101">
        <f>SUM(racers[[#This Row],[Tour de Bowness - Omnium (B)]]+racers[[#This Row],[RMCC - Omnium (B)]])</f>
        <v>0</v>
      </c>
      <c r="I97" s="102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103"/>
      <c r="AC97" s="89"/>
      <c r="AD97" s="90"/>
      <c r="AF97" s="89"/>
      <c r="AH97" s="105"/>
      <c r="AI97" s="89"/>
      <c r="AJ97" s="105"/>
      <c r="AL97" s="89"/>
      <c r="AM97" s="106"/>
      <c r="AN97" s="88"/>
      <c r="AO97" s="105"/>
      <c r="AP97" s="88"/>
      <c r="AQ97" s="89"/>
      <c r="AR97" s="90"/>
      <c r="AS97" s="88"/>
    </row>
    <row r="98" spans="1:45" ht="15.75" thickBot="1" x14ac:dyDescent="0.3">
      <c r="A98" s="99"/>
      <c r="B98" s="100" t="s">
        <v>183</v>
      </c>
      <c r="C98" s="100" t="s">
        <v>91</v>
      </c>
      <c r="D98" s="100" t="s">
        <v>36</v>
      </c>
      <c r="E98" s="100">
        <f>SUM(F98,G98,H98)</f>
        <v>0</v>
      </c>
      <c r="F98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8" s="94">
        <f>SUM(racers[[#This Row],[Tour de Bowness - Hill Climb (B)]]+racers[[#This Row],[CABC ITT Provincial Championships (A)]])</f>
        <v>0</v>
      </c>
      <c r="H98" s="101">
        <f>SUM(racers[[#This Row],[Tour de Bowness - Omnium (B)]]+racers[[#This Row],[RMCC - Omnium (B)]])</f>
        <v>0</v>
      </c>
      <c r="I98" s="102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103"/>
      <c r="AC98" s="89"/>
      <c r="AD98" s="90"/>
      <c r="AF98" s="89"/>
      <c r="AH98" s="105"/>
      <c r="AI98" s="89"/>
      <c r="AJ98" s="105"/>
      <c r="AL98" s="89"/>
      <c r="AM98" s="106"/>
      <c r="AN98" s="88"/>
      <c r="AO98" s="105"/>
      <c r="AP98" s="88"/>
      <c r="AQ98" s="89"/>
      <c r="AR98" s="90"/>
      <c r="AS98" s="88"/>
    </row>
    <row r="99" spans="1:45" ht="15.75" thickBot="1" x14ac:dyDescent="0.3">
      <c r="A99" s="91"/>
      <c r="B99" s="92" t="s">
        <v>90</v>
      </c>
      <c r="C99" s="92" t="s">
        <v>91</v>
      </c>
      <c r="D99" s="92" t="s">
        <v>739</v>
      </c>
      <c r="E99" s="92">
        <f>SUM(F99,G99,H99)</f>
        <v>0</v>
      </c>
      <c r="F99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99" s="94">
        <f>SUM(racers[[#This Row],[Tour de Bowness - Hill Climb (B)]]+racers[[#This Row],[CABC ITT Provincial Championships (A)]])</f>
        <v>0</v>
      </c>
      <c r="H99" s="95">
        <f>SUM(racers[[#This Row],[Tour de Bowness - Omnium (B)]]+racers[[#This Row],[RMCC - Omnium (B)]])</f>
        <v>0</v>
      </c>
      <c r="I99" s="102"/>
      <c r="J99" s="102"/>
      <c r="K99" s="102"/>
      <c r="L99" s="102"/>
      <c r="M99" s="102"/>
      <c r="N99" s="102"/>
      <c r="O99" s="66"/>
      <c r="P99" s="66"/>
      <c r="Q99" s="66"/>
      <c r="R99" s="66"/>
      <c r="S99" s="66"/>
      <c r="T99" s="66"/>
      <c r="U99" s="102"/>
      <c r="V99" s="66"/>
      <c r="W99" s="63"/>
      <c r="X99" s="63"/>
      <c r="Y99" s="63"/>
      <c r="Z99" s="63"/>
      <c r="AA99" s="103"/>
      <c r="AC99" s="89"/>
      <c r="AD99" s="90"/>
      <c r="AF99" s="89"/>
      <c r="AH99" s="105"/>
      <c r="AI99" s="89"/>
      <c r="AJ99" s="105"/>
      <c r="AL99" s="89"/>
      <c r="AM99" s="106"/>
      <c r="AN99" s="88"/>
      <c r="AO99" s="105"/>
      <c r="AP99" s="88"/>
      <c r="AQ99" s="89"/>
      <c r="AR99" s="90"/>
      <c r="AS99" s="88"/>
    </row>
    <row r="100" spans="1:45" ht="15.75" thickBot="1" x14ac:dyDescent="0.3">
      <c r="A100" s="104"/>
      <c r="B100" s="100" t="s">
        <v>101</v>
      </c>
      <c r="C100" s="100" t="s">
        <v>102</v>
      </c>
      <c r="D100" s="100" t="s">
        <v>36</v>
      </c>
      <c r="E100" s="100">
        <f>SUM(F100,G100,H100)</f>
        <v>0</v>
      </c>
      <c r="F100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100" s="94">
        <f>SUM(racers[[#This Row],[Tour de Bowness - Hill Climb (B)]]+racers[[#This Row],[CABC ITT Provincial Championships (A)]])</f>
        <v>0</v>
      </c>
      <c r="H100" s="101">
        <f>SUM(racers[[#This Row],[Tour de Bowness - Omnium (B)]]+racers[[#This Row],[RMCC - Omnium (B)]])</f>
        <v>0</v>
      </c>
      <c r="I100" s="102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103"/>
    </row>
    <row r="101" spans="1:45" ht="15.75" thickBot="1" x14ac:dyDescent="0.3">
      <c r="A101" s="99"/>
      <c r="B101" s="100" t="s">
        <v>99</v>
      </c>
      <c r="C101" s="100" t="s">
        <v>100</v>
      </c>
      <c r="D101" s="100" t="s">
        <v>739</v>
      </c>
      <c r="E101" s="100">
        <f>SUM(F101,G101,H101)</f>
        <v>0</v>
      </c>
      <c r="F101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101" s="94">
        <f>SUM(racers[[#This Row],[Tour de Bowness - Hill Climb (B)]]+racers[[#This Row],[CABC ITT Provincial Championships (A)]])</f>
        <v>0</v>
      </c>
      <c r="H101" s="101">
        <f>SUM(racers[[#This Row],[Tour de Bowness - Omnium (B)]]+racers[[#This Row],[RMCC - Omnium (B)]])</f>
        <v>0</v>
      </c>
      <c r="I101" s="102"/>
      <c r="J101" s="102"/>
      <c r="K101" s="102"/>
      <c r="L101" s="102"/>
      <c r="M101" s="102"/>
      <c r="N101" s="102"/>
      <c r="O101" s="66"/>
      <c r="P101" s="66"/>
      <c r="Q101" s="66"/>
      <c r="R101" s="66"/>
      <c r="S101" s="66"/>
      <c r="T101" s="66"/>
      <c r="U101" s="102"/>
      <c r="V101" s="66"/>
      <c r="W101" s="66"/>
      <c r="X101" s="66"/>
      <c r="Y101" s="66"/>
      <c r="Z101" s="66"/>
      <c r="AA101" s="103"/>
    </row>
    <row r="102" spans="1:45" ht="15.75" thickBot="1" x14ac:dyDescent="0.3">
      <c r="A102" s="99"/>
      <c r="B102" s="100" t="s">
        <v>87</v>
      </c>
      <c r="C102" s="100" t="s">
        <v>88</v>
      </c>
      <c r="D102" s="100" t="s">
        <v>89</v>
      </c>
      <c r="E102" s="100">
        <f>SUM(F102,G102,H102)</f>
        <v>0</v>
      </c>
      <c r="F102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102" s="94">
        <f>SUM(racers[[#This Row],[Tour de Bowness - Hill Climb (B)]]+racers[[#This Row],[CABC ITT Provincial Championships (A)]])</f>
        <v>0</v>
      </c>
      <c r="H102" s="101">
        <f>SUM(racers[[#This Row],[Tour de Bowness - Omnium (B)]]+racers[[#This Row],[RMCC - Omnium (B)]])</f>
        <v>0</v>
      </c>
      <c r="I102" s="102"/>
      <c r="J102" s="102"/>
      <c r="K102" s="102"/>
      <c r="L102" s="102"/>
      <c r="M102" s="102"/>
      <c r="N102" s="102"/>
      <c r="O102" s="66"/>
      <c r="P102" s="66"/>
      <c r="Q102" s="66"/>
      <c r="R102" s="66"/>
      <c r="S102" s="66"/>
      <c r="T102" s="66"/>
      <c r="U102" s="102"/>
      <c r="V102" s="66"/>
      <c r="W102" s="66"/>
      <c r="X102" s="66"/>
      <c r="Y102" s="66"/>
      <c r="Z102" s="66"/>
      <c r="AA102" s="103"/>
    </row>
    <row r="103" spans="1:45" ht="15.75" thickBot="1" x14ac:dyDescent="0.3">
      <c r="A103" s="99"/>
      <c r="B103" s="100" t="s">
        <v>146</v>
      </c>
      <c r="C103" s="100" t="s">
        <v>147</v>
      </c>
      <c r="D103" s="100" t="s">
        <v>36</v>
      </c>
      <c r="E103" s="100">
        <f>SUM(F103,G103,H103)</f>
        <v>0</v>
      </c>
      <c r="F103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103" s="94">
        <f>SUM(racers[[#This Row],[Tour de Bowness - Hill Climb (B)]]+racers[[#This Row],[CABC ITT Provincial Championships (A)]])</f>
        <v>0</v>
      </c>
      <c r="H103" s="101">
        <f>SUM(racers[[#This Row],[Tour de Bowness - Omnium (B)]]+racers[[#This Row],[RMCC - Omnium (B)]])</f>
        <v>0</v>
      </c>
      <c r="I103" s="102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103"/>
    </row>
    <row r="104" spans="1:45" ht="15.75" thickBot="1" x14ac:dyDescent="0.3">
      <c r="A104" s="99"/>
      <c r="B104" s="100" t="s">
        <v>205</v>
      </c>
      <c r="C104" s="100" t="s">
        <v>153</v>
      </c>
      <c r="D104" s="100" t="s">
        <v>44</v>
      </c>
      <c r="E104" s="100"/>
      <c r="F104" s="93">
        <f>racers[[#This Row],[Hay City Road Race (B)]]+racers[[#This Row],[RMCC - Criterium (B)]]+racers[[#This Row],[Stieda Stage Race - Road Race (B)]]+racers[[#This Row],[Stieda Stage Race - Criterium (B)]]+racers[[#This Row],[Pigeon Lake Road Race (B)]]+racers[[#This Row],[Velocity - Criterium (B)]]+racers[[#This Row],[iGregari Provincials Masters Crit (A)]]+racers[[#This Row],[igregari  Crit (B)]]+racers[[#This Row],[Canada Day Crit (B)]]+racers[[#This Row],[Stampede Road Race (B)]]+racers[[#This Row],[Stampede Road Race ITT (b)]]+racers[[#This Row],[Peloton Crit Provincials (A)]]+racers[[#This Row],[Peloton Points Crit (B)]]+racers[[#This Row],[Tour de Bowness - Road Race (A)]]+racers[[#This Row],[Tour de Bowness - Criterium (B)]]</f>
        <v>0</v>
      </c>
      <c r="G104" s="94">
        <f>SUM(racers[[#This Row],[Tour de Bowness - Hill Climb (B)]]+racers[[#This Row],[CABC ITT Provincial Championships (A)]])</f>
        <v>0</v>
      </c>
      <c r="H104" s="101">
        <f>SUM(racers[[#This Row],[Tour de Bowness - Omnium (B)]]+racers[[#This Row],[RMCC - Omnium (B)]])</f>
        <v>0</v>
      </c>
      <c r="I104" s="102"/>
      <c r="J104" s="102"/>
      <c r="K104" s="102"/>
      <c r="L104" s="102"/>
      <c r="M104" s="102"/>
      <c r="N104" s="102"/>
      <c r="O104" s="66"/>
      <c r="P104" s="66"/>
      <c r="Q104" s="66"/>
      <c r="R104" s="66"/>
      <c r="S104" s="66"/>
      <c r="T104" s="66"/>
      <c r="U104" s="102"/>
      <c r="V104" s="66"/>
      <c r="W104" s="66"/>
      <c r="X104" s="66"/>
      <c r="Y104" s="66"/>
      <c r="Z104" s="66"/>
      <c r="AA104" s="103"/>
    </row>
  </sheetData>
  <conditionalFormatting sqref="A3:E3 A4 A45:E55 B4:E44 A6:A7 A9:A10 A12:A13 A15:A16 A18:A19 A21:A22 A24:A25 A27:A28 A30:A31 A33:A34 A36:A37 A39:A40 A42:A43">
    <cfRule type="expression" dxfId="7" priority="5">
      <formula>" =MOD(ROW(),2)=0"</formula>
    </cfRule>
  </conditionalFormatting>
  <conditionalFormatting sqref="A2:T2 AB2:XFD52 U2:AA55 H3:T55 F3:G104 A5 A8 A11 A14 A17 A20 A23 A26 A29 A32 A35 A38 A41 A44">
    <cfRule type="expression" dxfId="6" priority="7">
      <formula>" =MOD(ROW(),2)=0"</formula>
    </cfRule>
  </conditionalFormatting>
  <dataValidations count="1">
    <dataValidation type="list" allowBlank="1" showInputMessage="1" showErrorMessage="1" sqref="D98:D99" xr:uid="{8E588CDE-A8FC-4888-BC8C-5D6292CF3919}">
      <formula1>"Team Duponzoo"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51812-C424-4FF4-BCB5-08AB826BB1AE}">
          <x14:formula1>
            <xm:f>Teams!$A:$A</xm:f>
          </x14:formula1>
          <xm:sqref>D1:D3 D18:D97 D100:D1048576 D16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145C-C833-4152-B5ED-B663ABBCDDA4}">
  <dimension ref="A1:AF63"/>
  <sheetViews>
    <sheetView workbookViewId="0">
      <pane ySplit="1" topLeftCell="A6" activePane="bottomLeft" state="frozen"/>
      <selection pane="bottomLeft" activeCell="A2" sqref="A2:A25"/>
    </sheetView>
  </sheetViews>
  <sheetFormatPr defaultRowHeight="15" x14ac:dyDescent="0.25"/>
  <cols>
    <col min="3" max="3" width="17" bestFit="1" customWidth="1"/>
    <col min="4" max="4" width="12" bestFit="1" customWidth="1"/>
    <col min="5" max="5" width="29.42578125" customWidth="1"/>
    <col min="8" max="8" width="5.42578125" style="27" customWidth="1"/>
    <col min="9" max="9" width="4.7109375" style="28" customWidth="1"/>
    <col min="10" max="12" width="4" customWidth="1"/>
    <col min="13" max="16" width="5.7109375" customWidth="1"/>
    <col min="17" max="28" width="4" customWidth="1"/>
  </cols>
  <sheetData>
    <row r="1" spans="1:32" ht="86.25" customHeight="1" thickBot="1" x14ac:dyDescent="0.3">
      <c r="A1" s="1" t="s">
        <v>0</v>
      </c>
      <c r="B1" s="59" t="s">
        <v>438</v>
      </c>
      <c r="C1" s="2" t="s">
        <v>1</v>
      </c>
      <c r="D1" s="60" t="s">
        <v>2</v>
      </c>
      <c r="E1" s="2" t="s">
        <v>3</v>
      </c>
      <c r="F1" s="51" t="s">
        <v>823</v>
      </c>
      <c r="G1" s="51" t="s">
        <v>824</v>
      </c>
      <c r="H1" s="4" t="s">
        <v>825</v>
      </c>
      <c r="I1" s="4" t="s">
        <v>826</v>
      </c>
      <c r="J1" s="4" t="s">
        <v>5</v>
      </c>
      <c r="K1" s="5" t="s">
        <v>8</v>
      </c>
      <c r="L1" s="79" t="s">
        <v>6</v>
      </c>
      <c r="M1" s="5" t="s">
        <v>7</v>
      </c>
      <c r="N1" s="5" t="s">
        <v>662</v>
      </c>
      <c r="O1" s="5" t="s">
        <v>827</v>
      </c>
      <c r="P1" s="5" t="s">
        <v>9</v>
      </c>
      <c r="Q1" s="79" t="s">
        <v>829</v>
      </c>
      <c r="R1" s="79" t="s">
        <v>828</v>
      </c>
      <c r="S1" s="115" t="s">
        <v>796</v>
      </c>
      <c r="T1" s="5" t="s">
        <v>10</v>
      </c>
      <c r="U1" s="5" t="s">
        <v>980</v>
      </c>
      <c r="V1" s="6" t="s">
        <v>830</v>
      </c>
      <c r="W1" s="6" t="s">
        <v>11</v>
      </c>
      <c r="X1" s="5" t="s">
        <v>12</v>
      </c>
      <c r="Y1" s="5" t="s">
        <v>663</v>
      </c>
      <c r="Z1" s="5" t="s">
        <v>664</v>
      </c>
      <c r="AA1" s="5" t="s">
        <v>665</v>
      </c>
      <c r="AB1" s="7" t="s">
        <v>13</v>
      </c>
      <c r="AD1" s="116"/>
    </row>
    <row r="2" spans="1:32" ht="22.5" customHeight="1" thickBot="1" x14ac:dyDescent="0.3">
      <c r="A2" s="61">
        <v>1</v>
      </c>
      <c r="B2" s="62" t="s">
        <v>439</v>
      </c>
      <c r="C2" s="63" t="s">
        <v>538</v>
      </c>
      <c r="D2" s="63" t="s">
        <v>539</v>
      </c>
      <c r="E2" s="63" t="s">
        <v>53</v>
      </c>
      <c r="F2" s="12">
        <f>SUM(G2,H2,I2)</f>
        <v>120</v>
      </c>
      <c r="G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114</v>
      </c>
      <c r="H2" s="10">
        <f>racers4[[#This Row],[Tour de Bowness - Hill Climb (B)]]+racers4[[#This Row],[CABC ITT Provincial Championships (A)]]</f>
        <v>6</v>
      </c>
      <c r="I2" s="11">
        <f>SUM(racers4[[#This Row],[Tour de Bowness - Omnium (B)]]+racers4[[#This Row],[RMCC - Omnium (B)]])</f>
        <v>0</v>
      </c>
      <c r="J2" s="13">
        <v>6</v>
      </c>
      <c r="K2" s="13">
        <v>15</v>
      </c>
      <c r="L2" s="13">
        <v>8</v>
      </c>
      <c r="M2" s="13">
        <v>8</v>
      </c>
      <c r="N2" s="13"/>
      <c r="O2" s="13">
        <v>10</v>
      </c>
      <c r="P2" s="13"/>
      <c r="Q2" s="13">
        <v>20</v>
      </c>
      <c r="R2" s="13">
        <v>15</v>
      </c>
      <c r="S2" s="13">
        <v>20</v>
      </c>
      <c r="T2" s="13"/>
      <c r="U2" s="13"/>
      <c r="V2" s="13"/>
      <c r="W2" s="13">
        <v>2</v>
      </c>
      <c r="X2" s="13"/>
      <c r="Y2" s="13">
        <v>6</v>
      </c>
      <c r="Z2" s="13">
        <v>10</v>
      </c>
      <c r="AA2" s="13"/>
      <c r="AB2" s="40"/>
    </row>
    <row r="3" spans="1:32" ht="15.75" thickBot="1" x14ac:dyDescent="0.3">
      <c r="A3" s="61">
        <v>2</v>
      </c>
      <c r="B3" s="62" t="s">
        <v>442</v>
      </c>
      <c r="C3" s="63" t="s">
        <v>445</v>
      </c>
      <c r="D3" s="63" t="s">
        <v>446</v>
      </c>
      <c r="E3" s="63" t="s">
        <v>16</v>
      </c>
      <c r="F3" s="62">
        <f>SUM(G3,H3,I3)</f>
        <v>87</v>
      </c>
      <c r="G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87</v>
      </c>
      <c r="H3" s="10">
        <f>racers4[[#This Row],[Tour de Bowness - Hill Climb (B)]]+racers4[[#This Row],[CABC ITT Provincial Championships (A)]]</f>
        <v>0</v>
      </c>
      <c r="I3" s="11">
        <f>SUM(racers4[[#This Row],[Tour de Bowness - Omnium (B)]]+racers4[[#This Row],[RMCC - Omnium (B)]])</f>
        <v>0</v>
      </c>
      <c r="J3" s="13"/>
      <c r="K3" s="13">
        <v>20</v>
      </c>
      <c r="L3" s="13">
        <v>12</v>
      </c>
      <c r="M3" s="13">
        <v>15</v>
      </c>
      <c r="N3" s="13"/>
      <c r="O3" s="13">
        <v>20</v>
      </c>
      <c r="P3" s="13"/>
      <c r="Q3" s="13"/>
      <c r="R3" s="13"/>
      <c r="S3" s="13"/>
      <c r="T3" s="13"/>
      <c r="U3" s="13"/>
      <c r="V3" s="13">
        <v>10</v>
      </c>
      <c r="W3" s="13">
        <v>10</v>
      </c>
      <c r="X3" s="13"/>
      <c r="Y3" s="13"/>
      <c r="Z3" s="13"/>
      <c r="AA3" s="13"/>
      <c r="AB3" s="13"/>
      <c r="AD3" t="s">
        <v>653</v>
      </c>
      <c r="AE3" t="s">
        <v>654</v>
      </c>
      <c r="AF3" t="s">
        <v>655</v>
      </c>
    </row>
    <row r="4" spans="1:32" ht="15.75" thickBot="1" x14ac:dyDescent="0.3">
      <c r="A4" s="61">
        <v>3</v>
      </c>
      <c r="B4" s="62" t="s">
        <v>439</v>
      </c>
      <c r="C4" s="15" t="s">
        <v>669</v>
      </c>
      <c r="D4" s="15" t="s">
        <v>670</v>
      </c>
      <c r="E4" s="15" t="s">
        <v>936</v>
      </c>
      <c r="F4" s="12">
        <f>SUM(G4,H4,I4)</f>
        <v>83</v>
      </c>
      <c r="G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73</v>
      </c>
      <c r="H4" s="10">
        <f>racers4[[#This Row],[Tour de Bowness - Hill Climb (B)]]+racers4[[#This Row],[CABC ITT Provincial Championships (A)]]</f>
        <v>10</v>
      </c>
      <c r="I4" s="11">
        <f>SUM(racers4[[#This Row],[Tour de Bowness - Omnium (B)]]+racers4[[#This Row],[RMCC - Omnium (B)]])</f>
        <v>0</v>
      </c>
      <c r="J4" s="13"/>
      <c r="K4" s="13">
        <v>12</v>
      </c>
      <c r="L4" s="13">
        <v>15</v>
      </c>
      <c r="M4" s="13">
        <v>20</v>
      </c>
      <c r="N4" s="13"/>
      <c r="O4" s="13"/>
      <c r="P4" s="13"/>
      <c r="Q4" s="13"/>
      <c r="R4" s="13"/>
      <c r="S4" s="13"/>
      <c r="T4" s="13"/>
      <c r="U4" s="13"/>
      <c r="V4" s="13">
        <v>12</v>
      </c>
      <c r="W4" s="13">
        <v>6</v>
      </c>
      <c r="X4" s="13">
        <v>8</v>
      </c>
      <c r="Y4" s="13">
        <v>10</v>
      </c>
      <c r="Z4" s="13"/>
      <c r="AA4" s="13"/>
      <c r="AB4" s="13"/>
      <c r="AD4">
        <v>1</v>
      </c>
      <c r="AE4">
        <v>25</v>
      </c>
      <c r="AF4">
        <v>20</v>
      </c>
    </row>
    <row r="5" spans="1:32" ht="15.75" thickBot="1" x14ac:dyDescent="0.3">
      <c r="A5" s="61">
        <v>4</v>
      </c>
      <c r="B5" s="62" t="s">
        <v>439</v>
      </c>
      <c r="C5" s="8" t="s">
        <v>411</v>
      </c>
      <c r="D5" s="8" t="s">
        <v>784</v>
      </c>
      <c r="E5" s="8" t="s">
        <v>718</v>
      </c>
      <c r="F5" s="12">
        <f>SUM(G5,H5,I5)</f>
        <v>70</v>
      </c>
      <c r="G5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50</v>
      </c>
      <c r="H5" s="10">
        <f>racers4[[#This Row],[Tour de Bowness - Hill Climb (B)]]+racers4[[#This Row],[CABC ITT Provincial Championships (A)]]</f>
        <v>20</v>
      </c>
      <c r="I5" s="11">
        <f>SUM(racers4[[#This Row],[Tour de Bowness - Omnium (B)]]+racers4[[#This Row],[RMCC - Omnium (B)]])</f>
        <v>0</v>
      </c>
      <c r="J5" s="13">
        <v>10</v>
      </c>
      <c r="K5" s="13"/>
      <c r="L5" s="13"/>
      <c r="M5" s="13"/>
      <c r="N5" s="13">
        <v>15</v>
      </c>
      <c r="O5" s="13">
        <v>8</v>
      </c>
      <c r="P5" s="13"/>
      <c r="Q5" s="13"/>
      <c r="R5" s="13"/>
      <c r="S5" s="13">
        <v>15</v>
      </c>
      <c r="T5" s="13"/>
      <c r="U5" s="13"/>
      <c r="V5" s="13"/>
      <c r="W5" s="13"/>
      <c r="X5" s="13"/>
      <c r="Y5" s="13"/>
      <c r="Z5" s="13">
        <v>2</v>
      </c>
      <c r="AA5" s="13"/>
      <c r="AB5" s="13">
        <v>20</v>
      </c>
      <c r="AD5">
        <v>2</v>
      </c>
      <c r="AE5">
        <v>20</v>
      </c>
      <c r="AF5">
        <v>15</v>
      </c>
    </row>
    <row r="6" spans="1:32" ht="15.75" thickBot="1" x14ac:dyDescent="0.3">
      <c r="A6" s="61">
        <v>5</v>
      </c>
      <c r="B6" s="62" t="s">
        <v>442</v>
      </c>
      <c r="C6" s="63" t="s">
        <v>440</v>
      </c>
      <c r="D6" s="63" t="s">
        <v>441</v>
      </c>
      <c r="E6" s="63" t="s">
        <v>36</v>
      </c>
      <c r="F6" s="12">
        <f>SUM(G6,H6,I6)</f>
        <v>70</v>
      </c>
      <c r="G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50</v>
      </c>
      <c r="H6" s="10">
        <f>racers4[[#This Row],[Tour de Bowness - Hill Climb (B)]]+racers4[[#This Row],[CABC ITT Provincial Championships (A)]]</f>
        <v>20</v>
      </c>
      <c r="I6" s="11">
        <f>SUM(racers4[[#This Row],[Tour de Bowness - Omnium (B)]]+racers4[[#This Row],[RMCC - Omnium (B)]])</f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>
        <v>15</v>
      </c>
      <c r="W6" s="13"/>
      <c r="X6" s="13">
        <v>20</v>
      </c>
      <c r="Y6" s="13">
        <v>20</v>
      </c>
      <c r="Z6" s="13">
        <v>15</v>
      </c>
      <c r="AA6" s="13"/>
      <c r="AB6" s="13"/>
      <c r="AD6">
        <v>3</v>
      </c>
      <c r="AE6">
        <v>15</v>
      </c>
      <c r="AF6">
        <v>12</v>
      </c>
    </row>
    <row r="7" spans="1:32" ht="15.75" thickBot="1" x14ac:dyDescent="0.3">
      <c r="A7" s="61">
        <v>6</v>
      </c>
      <c r="B7" s="62" t="s">
        <v>439</v>
      </c>
      <c r="C7" s="8" t="s">
        <v>393</v>
      </c>
      <c r="D7" s="8" t="s">
        <v>471</v>
      </c>
      <c r="E7" s="8" t="s">
        <v>882</v>
      </c>
      <c r="F7" s="62">
        <f>SUM(G7,H7,I7)</f>
        <v>57</v>
      </c>
      <c r="G7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32</v>
      </c>
      <c r="H7" s="10">
        <f>racers4[[#This Row],[Tour de Bowness - Hill Climb (B)]]+racers4[[#This Row],[CABC ITT Provincial Championships (A)]]</f>
        <v>25</v>
      </c>
      <c r="I7" s="11">
        <f>SUM(racers4[[#This Row],[Tour de Bowness - Omnium (B)]]+racers4[[#This Row],[RMCC - Omnium (B)]])</f>
        <v>0</v>
      </c>
      <c r="J7" s="13"/>
      <c r="K7" s="13"/>
      <c r="L7" s="13">
        <v>10</v>
      </c>
      <c r="M7" s="13">
        <v>10</v>
      </c>
      <c r="N7" s="13"/>
      <c r="O7" s="13">
        <v>12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v>25</v>
      </c>
      <c r="AD7">
        <v>4</v>
      </c>
      <c r="AE7">
        <v>12</v>
      </c>
      <c r="AF7">
        <v>10</v>
      </c>
    </row>
    <row r="8" spans="1:32" ht="15.75" thickBot="1" x14ac:dyDescent="0.3">
      <c r="A8" s="61">
        <v>7</v>
      </c>
      <c r="B8" s="62" t="s">
        <v>439</v>
      </c>
      <c r="C8" s="63" t="s">
        <v>472</v>
      </c>
      <c r="D8" s="63" t="s">
        <v>458</v>
      </c>
      <c r="E8" s="63" t="s">
        <v>36</v>
      </c>
      <c r="F8" s="62">
        <f>SUM(G8,H8,I8)</f>
        <v>55</v>
      </c>
      <c r="G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51</v>
      </c>
      <c r="H8" s="10">
        <f>racers4[[#This Row],[Tour de Bowness - Hill Climb (B)]]+racers4[[#This Row],[CABC ITT Provincial Championships (A)]]</f>
        <v>4</v>
      </c>
      <c r="I8" s="11">
        <f>SUM(racers4[[#This Row],[Tour de Bowness - Omnium (B)]]+racers4[[#This Row],[RMCC - Omnium (B)]])</f>
        <v>0</v>
      </c>
      <c r="J8" s="13">
        <v>20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v>25</v>
      </c>
      <c r="Y8" s="13">
        <v>4</v>
      </c>
      <c r="Z8" s="13">
        <v>6</v>
      </c>
      <c r="AA8" s="13"/>
      <c r="AB8" s="13"/>
      <c r="AD8">
        <v>5</v>
      </c>
      <c r="AE8">
        <v>10</v>
      </c>
      <c r="AF8">
        <v>8</v>
      </c>
    </row>
    <row r="9" spans="1:32" ht="15.75" thickBot="1" x14ac:dyDescent="0.3">
      <c r="A9" s="61">
        <v>8</v>
      </c>
      <c r="B9" s="62" t="s">
        <v>442</v>
      </c>
      <c r="C9" s="8" t="s">
        <v>512</v>
      </c>
      <c r="D9" s="8" t="s">
        <v>513</v>
      </c>
      <c r="E9" s="8" t="s">
        <v>65</v>
      </c>
      <c r="F9" s="62">
        <f>SUM(G9,H9,I9)</f>
        <v>35</v>
      </c>
      <c r="G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35</v>
      </c>
      <c r="H9" s="10">
        <f>racers4[[#This Row],[Tour de Bowness - Hill Climb (B)]]+racers4[[#This Row],[CABC ITT Provincial Championships (A)]]</f>
        <v>0</v>
      </c>
      <c r="I9" s="11">
        <f>SUM(racers4[[#This Row],[Tour de Bowness - Omnium (B)]]+racers4[[#This Row],[RMCC - Omnium (B)]])</f>
        <v>0</v>
      </c>
      <c r="J9" s="13"/>
      <c r="K9" s="13"/>
      <c r="L9" s="13"/>
      <c r="M9" s="13"/>
      <c r="N9" s="13">
        <v>20</v>
      </c>
      <c r="O9" s="13">
        <v>15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D9">
        <v>6</v>
      </c>
      <c r="AE9">
        <v>8</v>
      </c>
      <c r="AF9">
        <v>6</v>
      </c>
    </row>
    <row r="10" spans="1:32" ht="15.75" thickBot="1" x14ac:dyDescent="0.3">
      <c r="A10" s="61">
        <v>9</v>
      </c>
      <c r="B10" s="62" t="s">
        <v>439</v>
      </c>
      <c r="C10" s="63" t="s">
        <v>697</v>
      </c>
      <c r="D10" s="63" t="s">
        <v>698</v>
      </c>
      <c r="E10" s="63" t="s">
        <v>724</v>
      </c>
      <c r="F10" s="62">
        <f>SUM(G10,H10,I10)</f>
        <v>35</v>
      </c>
      <c r="G1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35</v>
      </c>
      <c r="H10" s="10">
        <f>racers4[[#This Row],[Tour de Bowness - Hill Climb (B)]]+racers4[[#This Row],[CABC ITT Provincial Championships (A)]]</f>
        <v>0</v>
      </c>
      <c r="I10" s="11">
        <f>SUM(racers4[[#This Row],[Tour de Bowness - Omnium (B)]]+racers4[[#This Row],[RMCC - Omnium (B)]])</f>
        <v>0</v>
      </c>
      <c r="J10" s="13"/>
      <c r="K10" s="13"/>
      <c r="L10" s="13"/>
      <c r="M10" s="13"/>
      <c r="N10" s="13"/>
      <c r="O10" s="13"/>
      <c r="P10" s="13"/>
      <c r="Q10" s="13">
        <v>15</v>
      </c>
      <c r="R10" s="13">
        <v>20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D10">
        <v>7</v>
      </c>
      <c r="AE10">
        <v>6</v>
      </c>
      <c r="AF10">
        <v>4</v>
      </c>
    </row>
    <row r="11" spans="1:32" ht="15.75" thickBot="1" x14ac:dyDescent="0.3">
      <c r="A11" s="61">
        <v>10</v>
      </c>
      <c r="B11" s="62" t="s">
        <v>460</v>
      </c>
      <c r="C11" s="63" t="s">
        <v>443</v>
      </c>
      <c r="D11" s="63" t="s">
        <v>444</v>
      </c>
      <c r="E11" s="63" t="s">
        <v>16</v>
      </c>
      <c r="F11" s="62">
        <f>SUM(G11,H11,I11)</f>
        <v>35</v>
      </c>
      <c r="G1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35</v>
      </c>
      <c r="H11" s="10">
        <f>racers4[[#This Row],[Tour de Bowness - Hill Climb (B)]]+racers4[[#This Row],[CABC ITT Provincial Championships (A)]]</f>
        <v>0</v>
      </c>
      <c r="I11" s="11">
        <f>SUM(racers4[[#This Row],[Tour de Bowness - Omnium (B)]]+racers4[[#This Row],[RMCC - Omnium (B)]])</f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v>15</v>
      </c>
      <c r="Y11" s="13"/>
      <c r="Z11" s="13">
        <v>20</v>
      </c>
      <c r="AA11" s="13"/>
      <c r="AB11" s="13"/>
      <c r="AD11">
        <v>8</v>
      </c>
      <c r="AE11">
        <v>4</v>
      </c>
      <c r="AF11">
        <v>2</v>
      </c>
    </row>
    <row r="12" spans="1:32" ht="15.75" thickBot="1" x14ac:dyDescent="0.3">
      <c r="A12" s="61">
        <v>11</v>
      </c>
      <c r="B12" s="62" t="s">
        <v>439</v>
      </c>
      <c r="C12" s="8" t="s">
        <v>942</v>
      </c>
      <c r="D12" s="8" t="s">
        <v>753</v>
      </c>
      <c r="E12" s="8"/>
      <c r="F12" s="62">
        <f>SUM(G12,H12,I12)</f>
        <v>32</v>
      </c>
      <c r="G1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32</v>
      </c>
      <c r="H12" s="10">
        <f>racers4[[#This Row],[Tour de Bowness - Hill Climb (B)]]+racers4[[#This Row],[CABC ITT Provincial Championships (A)]]</f>
        <v>0</v>
      </c>
      <c r="I12" s="11">
        <f>SUM(racers4[[#This Row],[Tour de Bowness - Omnium (B)]]+racers4[[#This Row],[RMCC - Omnium (B)]])</f>
        <v>0</v>
      </c>
      <c r="J12" s="13"/>
      <c r="K12" s="13"/>
      <c r="L12" s="13">
        <v>20</v>
      </c>
      <c r="M12" s="13">
        <v>12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D12">
        <v>9</v>
      </c>
      <c r="AE12">
        <v>2</v>
      </c>
      <c r="AF12" s="78"/>
    </row>
    <row r="13" spans="1:32" ht="15.75" thickBot="1" x14ac:dyDescent="0.3">
      <c r="A13" s="61">
        <v>12</v>
      </c>
      <c r="B13" s="62" t="s">
        <v>439</v>
      </c>
      <c r="C13" s="63" t="s">
        <v>457</v>
      </c>
      <c r="D13" s="63" t="s">
        <v>458</v>
      </c>
      <c r="E13" s="63" t="s">
        <v>44</v>
      </c>
      <c r="F13" s="62">
        <f>SUM(G13,H13,I13)</f>
        <v>24</v>
      </c>
      <c r="G1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24</v>
      </c>
      <c r="H13" s="10">
        <f>racers4[[#This Row],[Tour de Bowness - Hill Climb (B)]]+racers4[[#This Row],[CABC ITT Provincial Championships (A)]]</f>
        <v>0</v>
      </c>
      <c r="I13" s="11">
        <f>SUM(racers4[[#This Row],[Tour de Bowness - Omnium (B)]]+racers4[[#This Row],[RMCC - Omnium (B)]])</f>
        <v>0</v>
      </c>
      <c r="J13" s="13"/>
      <c r="K13" s="13"/>
      <c r="L13" s="13">
        <v>6</v>
      </c>
      <c r="M13" s="13">
        <v>6</v>
      </c>
      <c r="N13" s="13"/>
      <c r="O13" s="13"/>
      <c r="P13" s="13"/>
      <c r="Q13" s="13"/>
      <c r="R13" s="13"/>
      <c r="S13" s="13">
        <v>12</v>
      </c>
      <c r="T13" s="13"/>
      <c r="U13" s="13"/>
      <c r="V13" s="13"/>
      <c r="W13" s="13"/>
      <c r="X13" s="13"/>
      <c r="Y13" s="13"/>
      <c r="Z13" s="13"/>
      <c r="AA13" s="13"/>
      <c r="AB13" s="13"/>
      <c r="AD13">
        <v>10</v>
      </c>
      <c r="AE13">
        <v>1</v>
      </c>
    </row>
    <row r="14" spans="1:32" ht="15.75" thickBot="1" x14ac:dyDescent="0.3">
      <c r="A14" s="61">
        <v>13</v>
      </c>
      <c r="B14" s="62" t="s">
        <v>439</v>
      </c>
      <c r="C14" s="8" t="s">
        <v>547</v>
      </c>
      <c r="D14" s="8" t="s">
        <v>548</v>
      </c>
      <c r="E14" s="8" t="s">
        <v>728</v>
      </c>
      <c r="F14" s="62">
        <f>SUM(G14,H14,I14)</f>
        <v>21</v>
      </c>
      <c r="G1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21</v>
      </c>
      <c r="H14" s="10">
        <f>racers4[[#This Row],[Tour de Bowness - Hill Climb (B)]]+racers4[[#This Row],[CABC ITT Provincial Championships (A)]]</f>
        <v>0</v>
      </c>
      <c r="I14" s="11">
        <f>SUM(racers4[[#This Row],[Tour de Bowness - Omnium (B)]]+racers4[[#This Row],[RMCC - Omnium (B)]])</f>
        <v>0</v>
      </c>
      <c r="J14" s="13">
        <v>15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6</v>
      </c>
      <c r="Y14" s="13"/>
      <c r="Z14" s="13"/>
      <c r="AA14" s="13"/>
      <c r="AB14" s="13"/>
    </row>
    <row r="15" spans="1:32" ht="15.75" thickBot="1" x14ac:dyDescent="0.3">
      <c r="A15" s="61">
        <v>14</v>
      </c>
      <c r="B15" s="62" t="s">
        <v>439</v>
      </c>
      <c r="C15" s="8" t="s">
        <v>584</v>
      </c>
      <c r="D15" s="8" t="s">
        <v>585</v>
      </c>
      <c r="E15" s="8"/>
      <c r="F15" s="62">
        <f>SUM(G15,H15,I15)</f>
        <v>20</v>
      </c>
      <c r="G15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20</v>
      </c>
      <c r="H15" s="10">
        <f>racers4[[#This Row],[Tour de Bowness - Hill Climb (B)]]+racers4[[#This Row],[CABC ITT Provincial Championships (A)]]</f>
        <v>0</v>
      </c>
      <c r="I15" s="11">
        <f>SUM(racers4[[#This Row],[Tour de Bowness - Omnium (B)]]+racers4[[#This Row],[RMCC - Omnium (B)]])</f>
        <v>0</v>
      </c>
      <c r="J15" s="13">
        <v>2</v>
      </c>
      <c r="K15" s="13"/>
      <c r="L15" s="13"/>
      <c r="M15" s="13"/>
      <c r="N15" s="13">
        <v>12</v>
      </c>
      <c r="O15" s="13">
        <v>6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32" ht="15.75" thickBot="1" x14ac:dyDescent="0.3">
      <c r="A16" s="61">
        <v>15</v>
      </c>
      <c r="B16" s="62" t="s">
        <v>439</v>
      </c>
      <c r="C16" s="63" t="s">
        <v>751</v>
      </c>
      <c r="D16" s="63" t="s">
        <v>752</v>
      </c>
      <c r="E16" s="63" t="s">
        <v>16</v>
      </c>
      <c r="F16" s="62">
        <f>SUM(G16,H16,I16)</f>
        <v>15</v>
      </c>
      <c r="G1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16" s="10">
        <f>racers4[[#This Row],[Tour de Bowness - Hill Climb (B)]]+racers4[[#This Row],[CABC ITT Provincial Championships (A)]]</f>
        <v>15</v>
      </c>
      <c r="I16" s="11">
        <f>SUM(racers4[[#This Row],[Tour de Bowness - Omnium (B)]]+racers4[[#This Row],[RMCC - Omnium (B)]])</f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>
        <v>15</v>
      </c>
    </row>
    <row r="17" spans="1:28" ht="15.75" thickBot="1" x14ac:dyDescent="0.3">
      <c r="A17" s="61">
        <v>16</v>
      </c>
      <c r="B17" s="62" t="s">
        <v>439</v>
      </c>
      <c r="C17" s="63" t="s">
        <v>237</v>
      </c>
      <c r="D17" s="63" t="s">
        <v>463</v>
      </c>
      <c r="E17" s="63" t="s">
        <v>209</v>
      </c>
      <c r="F17" s="62">
        <f>SUM(G17,H17,I17)</f>
        <v>12</v>
      </c>
      <c r="G17" s="65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12</v>
      </c>
      <c r="H17" s="22">
        <f>racers4[[#This Row],[Tour de Bowness - Hill Climb (B)]]+racers4[[#This Row],[CABC ITT Provincial Championships (A)]]</f>
        <v>0</v>
      </c>
      <c r="I17" s="23">
        <f>SUM(racers4[[#This Row],[Tour de Bowness - Omnium (B)]]+racers4[[#This Row],[RMCC - Omnium (B)]])</f>
        <v>0</v>
      </c>
      <c r="J17" s="13"/>
      <c r="K17" s="13"/>
      <c r="L17" s="13"/>
      <c r="M17" s="13"/>
      <c r="N17" s="25"/>
      <c r="O17" s="13"/>
      <c r="P17" s="25"/>
      <c r="Q17" s="13"/>
      <c r="R17" s="13">
        <v>12</v>
      </c>
      <c r="S17" s="25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5.75" thickBot="1" x14ac:dyDescent="0.3">
      <c r="A18" s="61">
        <v>17</v>
      </c>
      <c r="B18" s="62" t="s">
        <v>439</v>
      </c>
      <c r="C18" s="63" t="s">
        <v>392</v>
      </c>
      <c r="D18" s="63" t="s">
        <v>531</v>
      </c>
      <c r="E18" s="63" t="s">
        <v>31</v>
      </c>
      <c r="F18" s="62">
        <f>SUM(G18,H18,I18)</f>
        <v>12</v>
      </c>
      <c r="G1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12</v>
      </c>
      <c r="H18" s="10">
        <f>racers4[[#This Row],[Tour de Bowness - Hill Climb (B)]]+racers4[[#This Row],[CABC ITT Provincial Championships (A)]]</f>
        <v>0</v>
      </c>
      <c r="I18" s="11">
        <f>SUM(racers4[[#This Row],[Tour de Bowness - Omnium (B)]]+racers4[[#This Row],[RMCC - Omnium (B)]])</f>
        <v>0</v>
      </c>
      <c r="J18" s="13">
        <v>12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5.75" thickBot="1" x14ac:dyDescent="0.3">
      <c r="A19" s="61">
        <v>18</v>
      </c>
      <c r="B19" s="62" t="s">
        <v>442</v>
      </c>
      <c r="C19" s="63" t="s">
        <v>520</v>
      </c>
      <c r="D19" s="63" t="s">
        <v>521</v>
      </c>
      <c r="E19" s="63" t="s">
        <v>522</v>
      </c>
      <c r="F19" s="62">
        <f>SUM(G19,H19,I19)</f>
        <v>10</v>
      </c>
      <c r="G1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10</v>
      </c>
      <c r="H19" s="10">
        <f>racers4[[#This Row],[Tour de Bowness - Hill Climb (B)]]+racers4[[#This Row],[CABC ITT Provincial Championships (A)]]</f>
        <v>0</v>
      </c>
      <c r="I19" s="11">
        <f>SUM(racers4[[#This Row],[Tour de Bowness - Omnium (B)]]+racers4[[#This Row],[RMCC - Omnium (B)]])</f>
        <v>0</v>
      </c>
      <c r="J19" s="13"/>
      <c r="K19" s="13"/>
      <c r="L19" s="13"/>
      <c r="M19" s="13"/>
      <c r="N19" s="13"/>
      <c r="O19" s="13"/>
      <c r="P19" s="13"/>
      <c r="Q19" s="13"/>
      <c r="R19" s="13">
        <v>10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5.75" thickBot="1" x14ac:dyDescent="0.3">
      <c r="A20" s="61">
        <v>19</v>
      </c>
      <c r="B20" s="62" t="s">
        <v>439</v>
      </c>
      <c r="C20" s="8" t="s">
        <v>210</v>
      </c>
      <c r="D20" s="8" t="s">
        <v>918</v>
      </c>
      <c r="E20" s="8"/>
      <c r="F20" s="62">
        <f>SUM(G20,H20,I20)</f>
        <v>8</v>
      </c>
      <c r="G2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8</v>
      </c>
      <c r="H20" s="10">
        <f>racers4[[#This Row],[Tour de Bowness - Hill Climb (B)]]+racers4[[#This Row],[CABC ITT Provincial Championships (A)]]</f>
        <v>0</v>
      </c>
      <c r="I20" s="11">
        <f>SUM(racers4[[#This Row],[Tour de Bowness - Omnium (B)]]+racers4[[#This Row],[RMCC - Omnium (B)]])</f>
        <v>0</v>
      </c>
      <c r="J20" s="13">
        <v>8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.75" thickBot="1" x14ac:dyDescent="0.3">
      <c r="A21" s="61">
        <v>20</v>
      </c>
      <c r="B21" s="62" t="s">
        <v>439</v>
      </c>
      <c r="C21" s="63" t="s">
        <v>697</v>
      </c>
      <c r="D21" s="63" t="s">
        <v>943</v>
      </c>
      <c r="E21" s="63" t="s">
        <v>724</v>
      </c>
      <c r="F21" s="62">
        <f>SUM(G21,H21,I21)</f>
        <v>8</v>
      </c>
      <c r="G2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8</v>
      </c>
      <c r="H21" s="10">
        <f>racers4[[#This Row],[Tour de Bowness - Hill Climb (B)]]+racers4[[#This Row],[CABC ITT Provincial Championships (A)]]</f>
        <v>0</v>
      </c>
      <c r="I21" s="11">
        <f>SUM(racers4[[#This Row],[Tour de Bowness - Omnium (B)]]+racers4[[#This Row],[RMCC - Omnium (B)]])</f>
        <v>0</v>
      </c>
      <c r="J21" s="13"/>
      <c r="K21" s="13"/>
      <c r="L21" s="13"/>
      <c r="M21" s="13">
        <v>8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5.75" thickBot="1" x14ac:dyDescent="0.3">
      <c r="A22" s="61">
        <v>21</v>
      </c>
      <c r="B22" s="62" t="s">
        <v>460</v>
      </c>
      <c r="C22" s="63" t="s">
        <v>461</v>
      </c>
      <c r="D22" s="63" t="s">
        <v>462</v>
      </c>
      <c r="E22" s="63" t="s">
        <v>44</v>
      </c>
      <c r="F22" s="62">
        <f>SUM(G22,H22,I22)</f>
        <v>4</v>
      </c>
      <c r="G2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4</v>
      </c>
      <c r="H22" s="10">
        <f>racers4[[#This Row],[Tour de Bowness - Hill Climb (B)]]+racers4[[#This Row],[CABC ITT Provincial Championships (A)]]</f>
        <v>0</v>
      </c>
      <c r="I22" s="11">
        <f>SUM(racers4[[#This Row],[Tour de Bowness - Omnium (B)]]+racers4[[#This Row],[RMCC - Omnium (B)]])</f>
        <v>0</v>
      </c>
      <c r="J22" s="13">
        <v>4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5.75" thickBot="1" x14ac:dyDescent="0.3">
      <c r="A23" s="61">
        <v>22</v>
      </c>
      <c r="B23" s="62" t="s">
        <v>439</v>
      </c>
      <c r="C23" s="63" t="s">
        <v>944</v>
      </c>
      <c r="D23" s="63" t="s">
        <v>945</v>
      </c>
      <c r="E23" s="63" t="s">
        <v>878</v>
      </c>
      <c r="F23" s="62">
        <f>SUM(G23,H23,I23)</f>
        <v>2</v>
      </c>
      <c r="G2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2</v>
      </c>
      <c r="H23" s="10">
        <f>racers4[[#This Row],[Tour de Bowness - Hill Climb (B)]]+racers4[[#This Row],[CABC ITT Provincial Championships (A)]]</f>
        <v>0</v>
      </c>
      <c r="I23" s="11">
        <f>SUM(racers4[[#This Row],[Tour de Bowness - Omnium (B)]]+racers4[[#This Row],[RMCC - Omnium (B)]])</f>
        <v>0</v>
      </c>
      <c r="J23" s="13"/>
      <c r="K23" s="13"/>
      <c r="L23" s="13">
        <v>2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5.75" thickBot="1" x14ac:dyDescent="0.3">
      <c r="A24" s="61">
        <v>23</v>
      </c>
      <c r="B24" s="62" t="s">
        <v>439</v>
      </c>
      <c r="C24" s="63" t="s">
        <v>699</v>
      </c>
      <c r="D24" s="63" t="s">
        <v>617</v>
      </c>
      <c r="E24" s="63" t="s">
        <v>878</v>
      </c>
      <c r="F24" s="12">
        <f>SUM(G24,H24,I24)</f>
        <v>2</v>
      </c>
      <c r="G2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2</v>
      </c>
      <c r="H24" s="10">
        <f>racers4[[#This Row],[Tour de Bowness - Hill Climb (B)]]+racers4[[#This Row],[CABC ITT Provincial Championships (A)]]</f>
        <v>0</v>
      </c>
      <c r="I24" s="11">
        <f>SUM(racers4[[#This Row],[Tour de Bowness - Omnium (B)]]+racers4[[#This Row],[RMCC - Omnium (B)]])</f>
        <v>0</v>
      </c>
      <c r="J24" s="13"/>
      <c r="K24" s="13"/>
      <c r="L24" s="13"/>
      <c r="M24" s="13">
        <v>2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15.75" thickBot="1" x14ac:dyDescent="0.3">
      <c r="A25" s="61">
        <v>24</v>
      </c>
      <c r="B25" s="64" t="s">
        <v>439</v>
      </c>
      <c r="C25" s="8" t="s">
        <v>411</v>
      </c>
      <c r="D25" s="8" t="s">
        <v>815</v>
      </c>
      <c r="E25" s="8" t="s">
        <v>474</v>
      </c>
      <c r="F25" s="12">
        <f>SUM(G25,H25,I25)</f>
        <v>1</v>
      </c>
      <c r="G25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1</v>
      </c>
      <c r="H25" s="10">
        <f>racers4[[#This Row],[Tour de Bowness - Hill Climb (B)]]+racers4[[#This Row],[CABC ITT Provincial Championships (A)]]</f>
        <v>0</v>
      </c>
      <c r="I25" s="11">
        <f>SUM(racers4[[#This Row],[Tour de Bowness - Omnium (B)]]+racers4[[#This Row],[RMCC - Omnium (B)]])</f>
        <v>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v>1</v>
      </c>
      <c r="Y25" s="13"/>
      <c r="Z25" s="13"/>
      <c r="AA25" s="13"/>
      <c r="AB25" s="13"/>
    </row>
    <row r="26" spans="1:28" ht="15.75" thickBot="1" x14ac:dyDescent="0.3">
      <c r="A26" s="61"/>
      <c r="B26" s="62" t="s">
        <v>439</v>
      </c>
      <c r="C26" s="63" t="s">
        <v>486</v>
      </c>
      <c r="D26" s="63" t="s">
        <v>487</v>
      </c>
      <c r="E26" s="63" t="s">
        <v>65</v>
      </c>
      <c r="F26" s="62">
        <f>SUM(G26,H26,I26)</f>
        <v>0</v>
      </c>
      <c r="G2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26" s="10">
        <f>racers4[[#This Row],[Tour de Bowness - Hill Climb (B)]]+racers4[[#This Row],[CABC ITT Provincial Championships (A)]]</f>
        <v>0</v>
      </c>
      <c r="I26" s="11">
        <f>SUM(racers4[[#This Row],[Tour de Bowness - Omnium (B)]]+racers4[[#This Row],[RMCC - Omnium (B)]])</f>
        <v>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15.75" thickBot="1" x14ac:dyDescent="0.3">
      <c r="A27" s="61"/>
      <c r="B27" s="62" t="s">
        <v>460</v>
      </c>
      <c r="C27" s="63" t="s">
        <v>451</v>
      </c>
      <c r="D27" s="63" t="s">
        <v>452</v>
      </c>
      <c r="E27" s="63" t="s">
        <v>62</v>
      </c>
      <c r="F27" s="62">
        <f>SUM(G27,H27,I27)</f>
        <v>0</v>
      </c>
      <c r="G27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27" s="10">
        <f>racers4[[#This Row],[Tour de Bowness - Hill Climb (B)]]+racers4[[#This Row],[CABC ITT Provincial Championships (A)]]</f>
        <v>0</v>
      </c>
      <c r="I27" s="11">
        <f>SUM(racers4[[#This Row],[Tour de Bowness - Omnium (B)]]+racers4[[#This Row],[RMCC - Omnium (B)]])</f>
        <v>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.75" thickBot="1" x14ac:dyDescent="0.3">
      <c r="A28" s="61"/>
      <c r="B28" s="62" t="s">
        <v>460</v>
      </c>
      <c r="C28" s="63" t="s">
        <v>523</v>
      </c>
      <c r="D28" s="63" t="s">
        <v>524</v>
      </c>
      <c r="E28" s="63" t="s">
        <v>19</v>
      </c>
      <c r="F28" s="62">
        <f>SUM(G28,H28,I28)</f>
        <v>0</v>
      </c>
      <c r="G2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28" s="10">
        <f>racers4[[#This Row],[Tour de Bowness - Hill Climb (B)]]+racers4[[#This Row],[CABC ITT Provincial Championships (A)]]</f>
        <v>0</v>
      </c>
      <c r="I28" s="11">
        <f>SUM(racers4[[#This Row],[Tour de Bowness - Omnium (B)]]+racers4[[#This Row],[RMCC - Omnium (B)]])</f>
        <v>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5.75" thickBot="1" x14ac:dyDescent="0.3">
      <c r="A29" s="61"/>
      <c r="B29" s="62" t="s">
        <v>460</v>
      </c>
      <c r="C29" s="63" t="s">
        <v>71</v>
      </c>
      <c r="D29" s="63" t="s">
        <v>455</v>
      </c>
      <c r="E29" s="63" t="s">
        <v>456</v>
      </c>
      <c r="F29" s="62">
        <f>SUM(G29,H29,I29)</f>
        <v>0</v>
      </c>
      <c r="G2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29" s="10">
        <f>racers4[[#This Row],[Tour de Bowness - Hill Climb (B)]]+racers4[[#This Row],[CABC ITT Provincial Championships (A)]]</f>
        <v>0</v>
      </c>
      <c r="I29" s="11">
        <f>SUM(racers4[[#This Row],[Tour de Bowness - Omnium (B)]]+racers4[[#This Row],[RMCC - Omnium (B)]])</f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5.75" thickBot="1" x14ac:dyDescent="0.3">
      <c r="A30" s="61"/>
      <c r="B30" s="64" t="s">
        <v>439</v>
      </c>
      <c r="C30" s="8" t="s">
        <v>502</v>
      </c>
      <c r="D30" s="8" t="s">
        <v>503</v>
      </c>
      <c r="E30" s="8" t="s">
        <v>25</v>
      </c>
      <c r="F30" s="12">
        <f>SUM(G30,H30,I30)</f>
        <v>0</v>
      </c>
      <c r="G3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0" s="10">
        <f>racers4[[#This Row],[Tour de Bowness - Hill Climb (B)]]+racers4[[#This Row],[CABC ITT Provincial Championships (A)]]</f>
        <v>0</v>
      </c>
      <c r="I30" s="11">
        <f>SUM(racers4[[#This Row],[Tour de Bowness - Omnium (B)]]+racers4[[#This Row],[RMCC - Omnium (B)]])</f>
        <v>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15.75" thickBot="1" x14ac:dyDescent="0.3">
      <c r="A31" s="61"/>
      <c r="B31" s="64" t="s">
        <v>439</v>
      </c>
      <c r="C31" s="8" t="s">
        <v>484</v>
      </c>
      <c r="D31" s="8" t="s">
        <v>485</v>
      </c>
      <c r="E31" s="8" t="s">
        <v>196</v>
      </c>
      <c r="F31" s="12">
        <f>SUM(G31,H31,I31)</f>
        <v>0</v>
      </c>
      <c r="G3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1" s="10">
        <f>racers4[[#This Row],[Tour de Bowness - Hill Climb (B)]]+racers4[[#This Row],[CABC ITT Provincial Championships (A)]]</f>
        <v>0</v>
      </c>
      <c r="I31" s="11">
        <f>SUM(racers4[[#This Row],[Tour de Bowness - Omnium (B)]]+racers4[[#This Row],[RMCC - Omnium (B)]])</f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ht="15.75" thickBot="1" x14ac:dyDescent="0.3">
      <c r="A32" s="61"/>
      <c r="B32" s="62" t="s">
        <v>439</v>
      </c>
      <c r="C32" s="63" t="s">
        <v>668</v>
      </c>
      <c r="D32" s="63" t="s">
        <v>530</v>
      </c>
      <c r="E32" s="63" t="s">
        <v>111</v>
      </c>
      <c r="F32" s="62">
        <f>SUM(G32,H32,I32)</f>
        <v>0</v>
      </c>
      <c r="G3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2" s="10">
        <f>racers4[[#This Row],[Tour de Bowness - Hill Climb (B)]]+racers4[[#This Row],[CABC ITT Provincial Championships (A)]]</f>
        <v>0</v>
      </c>
      <c r="I32" s="11">
        <f>SUM(racers4[[#This Row],[Tour de Bowness - Omnium (B)]]+racers4[[#This Row],[RMCC - Omnium (B)]])</f>
        <v>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75" thickBot="1" x14ac:dyDescent="0.3">
      <c r="A33" s="61"/>
      <c r="B33" s="62" t="s">
        <v>460</v>
      </c>
      <c r="C33" s="8" t="s">
        <v>445</v>
      </c>
      <c r="D33" s="8" t="s">
        <v>447</v>
      </c>
      <c r="E33" s="8" t="s">
        <v>448</v>
      </c>
      <c r="F33" s="62">
        <f>SUM(G33,H33,I33)</f>
        <v>0</v>
      </c>
      <c r="G3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3" s="10">
        <f>racers4[[#This Row],[Tour de Bowness - Hill Climb (B)]]+racers4[[#This Row],[CABC ITT Provincial Championships (A)]]</f>
        <v>0</v>
      </c>
      <c r="I33" s="11">
        <f>SUM(racers4[[#This Row],[Tour de Bowness - Omnium (B)]]+racers4[[#This Row],[RMCC - Omnium (B)]])</f>
        <v>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5.75" thickBot="1" x14ac:dyDescent="0.3">
      <c r="A34" s="61"/>
      <c r="B34" s="64" t="s">
        <v>442</v>
      </c>
      <c r="C34" s="8" t="s">
        <v>514</v>
      </c>
      <c r="D34" s="8" t="s">
        <v>515</v>
      </c>
      <c r="E34" s="8" t="s">
        <v>474</v>
      </c>
      <c r="F34" s="12">
        <f>SUM(G34,H34,I34)</f>
        <v>0</v>
      </c>
      <c r="G3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4" s="10">
        <f>racers4[[#This Row],[Tour de Bowness - Hill Climb (B)]]+racers4[[#This Row],[CABC ITT Provincial Championships (A)]]</f>
        <v>0</v>
      </c>
      <c r="I34" s="11">
        <f>SUM(racers4[[#This Row],[Tour de Bowness - Omnium (B)]]+racers4[[#This Row],[RMCC - Omnium (B)]])</f>
        <v>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5.75" thickBot="1" x14ac:dyDescent="0.3">
      <c r="A35" s="61"/>
      <c r="B35" s="62" t="s">
        <v>439</v>
      </c>
      <c r="C35" s="63" t="s">
        <v>453</v>
      </c>
      <c r="D35" s="63" t="s">
        <v>454</v>
      </c>
      <c r="E35" s="63" t="s">
        <v>36</v>
      </c>
      <c r="F35" s="62">
        <f>SUM(G35,H35,I35)</f>
        <v>0</v>
      </c>
      <c r="G35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5" s="10">
        <f>racers4[[#This Row],[Tour de Bowness - Hill Climb (B)]]+racers4[[#This Row],[CABC ITT Provincial Championships (A)]]</f>
        <v>0</v>
      </c>
      <c r="I35" s="11">
        <f>SUM(racers4[[#This Row],[Tour de Bowness - Omnium (B)]]+racers4[[#This Row],[RMCC - Omnium (B)]])</f>
        <v>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5.75" thickBot="1" x14ac:dyDescent="0.3">
      <c r="A36" s="61"/>
      <c r="B36" s="65" t="s">
        <v>439</v>
      </c>
      <c r="C36" s="66" t="s">
        <v>208</v>
      </c>
      <c r="D36" s="66" t="s">
        <v>508</v>
      </c>
      <c r="E36" s="66" t="s">
        <v>728</v>
      </c>
      <c r="F36" s="65">
        <f>SUM(G36,H36,I36)</f>
        <v>0</v>
      </c>
      <c r="G3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6" s="10">
        <f>racers4[[#This Row],[Tour de Bowness - Hill Climb (B)]]+racers4[[#This Row],[CABC ITT Provincial Championships (A)]]</f>
        <v>0</v>
      </c>
      <c r="I36" s="11">
        <f>SUM(racers4[[#This Row],[Tour de Bowness - Omnium (B)]]+racers4[[#This Row],[RMCC - Omnium (B)]])</f>
        <v>0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13"/>
    </row>
    <row r="37" spans="1:28" ht="15.75" thickBot="1" x14ac:dyDescent="0.3">
      <c r="A37" s="61"/>
      <c r="B37" s="67" t="s">
        <v>439</v>
      </c>
      <c r="C37" s="19" t="s">
        <v>499</v>
      </c>
      <c r="D37" s="19" t="s">
        <v>500</v>
      </c>
      <c r="E37" s="19" t="s">
        <v>299</v>
      </c>
      <c r="F37" s="24">
        <f>SUM(G37,H37,I37)</f>
        <v>0</v>
      </c>
      <c r="G37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7" s="10">
        <f>racers4[[#This Row],[Tour de Bowness - Hill Climb (B)]]+racers4[[#This Row],[CABC ITT Provincial Championships (A)]]</f>
        <v>0</v>
      </c>
      <c r="I37" s="11">
        <f>SUM(racers4[[#This Row],[Tour de Bowness - Omnium (B)]]+racers4[[#This Row],[RMCC - Omnium (B)]])</f>
        <v>0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13"/>
    </row>
    <row r="38" spans="1:28" ht="15.75" thickBot="1" x14ac:dyDescent="0.3">
      <c r="A38" s="61"/>
      <c r="B38" s="65" t="s">
        <v>442</v>
      </c>
      <c r="C38" s="66" t="s">
        <v>518</v>
      </c>
      <c r="D38" s="66" t="s">
        <v>519</v>
      </c>
      <c r="E38" s="66" t="s">
        <v>25</v>
      </c>
      <c r="F38" s="24">
        <f>SUM(G38,H38,I38)</f>
        <v>0</v>
      </c>
      <c r="G3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8" s="10">
        <f>racers4[[#This Row],[Tour de Bowness - Hill Climb (B)]]+racers4[[#This Row],[CABC ITT Provincial Championships (A)]]</f>
        <v>0</v>
      </c>
      <c r="I38" s="11">
        <f>SUM(racers4[[#This Row],[Tour de Bowness - Omnium (B)]]+racers4[[#This Row],[RMCC - Omnium (B)]])</f>
        <v>0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13"/>
    </row>
    <row r="39" spans="1:28" ht="15.75" thickBot="1" x14ac:dyDescent="0.3">
      <c r="A39" s="61"/>
      <c r="B39" s="65" t="s">
        <v>439</v>
      </c>
      <c r="C39" s="66" t="s">
        <v>509</v>
      </c>
      <c r="D39" s="66" t="s">
        <v>510</v>
      </c>
      <c r="E39" s="66" t="s">
        <v>196</v>
      </c>
      <c r="F39" s="65">
        <f>SUM(G39,H39,I39)</f>
        <v>0</v>
      </c>
      <c r="G3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39" s="10">
        <f>racers4[[#This Row],[Tour de Bowness - Hill Climb (B)]]+racers4[[#This Row],[CABC ITT Provincial Championships (A)]]</f>
        <v>0</v>
      </c>
      <c r="I39" s="11">
        <f>SUM(racers4[[#This Row],[Tour de Bowness - Omnium (B)]]+racers4[[#This Row],[RMCC - Omnium (B)]])</f>
        <v>0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13"/>
    </row>
    <row r="40" spans="1:28" ht="15.75" thickBot="1" x14ac:dyDescent="0.3">
      <c r="A40" s="61"/>
      <c r="B40" s="65" t="s">
        <v>439</v>
      </c>
      <c r="C40" s="66" t="s">
        <v>501</v>
      </c>
      <c r="D40" s="66" t="s">
        <v>458</v>
      </c>
      <c r="E40" s="66" t="s">
        <v>173</v>
      </c>
      <c r="F40" s="24">
        <f>SUM(G40,H40,I40)</f>
        <v>0</v>
      </c>
      <c r="G4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0" s="10">
        <f>racers4[[#This Row],[Tour de Bowness - Hill Climb (B)]]+racers4[[#This Row],[CABC ITT Provincial Championships (A)]]</f>
        <v>0</v>
      </c>
      <c r="I40" s="11">
        <f>SUM(racers4[[#This Row],[Tour de Bowness - Omnium (B)]]+racers4[[#This Row],[RMCC - Omnium (B)]])</f>
        <v>0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13"/>
    </row>
    <row r="41" spans="1:28" ht="15.75" thickBot="1" x14ac:dyDescent="0.3">
      <c r="A41" s="61"/>
      <c r="B41" s="65" t="s">
        <v>442</v>
      </c>
      <c r="C41" s="66" t="s">
        <v>511</v>
      </c>
      <c r="D41" s="66" t="s">
        <v>480</v>
      </c>
      <c r="E41" s="66" t="s">
        <v>36</v>
      </c>
      <c r="F41" s="24">
        <f>SUM(G41,H41,I41)</f>
        <v>0</v>
      </c>
      <c r="G4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1" s="10">
        <f>racers4[[#This Row],[Tour de Bowness - Hill Climb (B)]]+racers4[[#This Row],[CABC ITT Provincial Championships (A)]]</f>
        <v>0</v>
      </c>
      <c r="I41" s="11">
        <f>SUM(racers4[[#This Row],[Tour de Bowness - Omnium (B)]]+racers4[[#This Row],[RMCC - Omnium (B)]])</f>
        <v>0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13"/>
    </row>
    <row r="42" spans="1:28" ht="15.75" thickBot="1" x14ac:dyDescent="0.3">
      <c r="A42" s="61"/>
      <c r="B42" s="67" t="s">
        <v>442</v>
      </c>
      <c r="C42" s="19" t="s">
        <v>516</v>
      </c>
      <c r="D42" s="19" t="s">
        <v>517</v>
      </c>
      <c r="E42" s="19" t="s">
        <v>89</v>
      </c>
      <c r="F42" s="24">
        <f>SUM(G42,H42,I42)</f>
        <v>0</v>
      </c>
      <c r="G4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2" s="10">
        <f>racers4[[#This Row],[Tour de Bowness - Hill Climb (B)]]+racers4[[#This Row],[CABC ITT Provincial Championships (A)]]</f>
        <v>0</v>
      </c>
      <c r="I42" s="11">
        <f>SUM(racers4[[#This Row],[Tour de Bowness - Omnium (B)]]+racers4[[#This Row],[RMCC - Omnium (B)]])</f>
        <v>0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3"/>
    </row>
    <row r="43" spans="1:28" ht="15.75" thickBot="1" x14ac:dyDescent="0.3">
      <c r="A43" s="61"/>
      <c r="B43" s="65" t="s">
        <v>439</v>
      </c>
      <c r="C43" s="66" t="s">
        <v>409</v>
      </c>
      <c r="D43" s="66" t="s">
        <v>473</v>
      </c>
      <c r="E43" s="66" t="s">
        <v>474</v>
      </c>
      <c r="F43" s="65">
        <f>SUM(G43,H43,I43)</f>
        <v>0</v>
      </c>
      <c r="G4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3" s="10">
        <f>racers4[[#This Row],[Tour de Bowness - Hill Climb (B)]]+racers4[[#This Row],[CABC ITT Provincial Championships (A)]]</f>
        <v>0</v>
      </c>
      <c r="I43" s="11">
        <f>SUM(racers4[[#This Row],[Tour de Bowness - Omnium (B)]]+racers4[[#This Row],[RMCC - Omnium (B)]])</f>
        <v>0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13"/>
    </row>
    <row r="44" spans="1:28" ht="15.75" thickBot="1" x14ac:dyDescent="0.3">
      <c r="A44" s="61"/>
      <c r="B44" s="65" t="s">
        <v>439</v>
      </c>
      <c r="C44" s="19" t="s">
        <v>490</v>
      </c>
      <c r="D44" s="19" t="s">
        <v>491</v>
      </c>
      <c r="E44" s="19" t="s">
        <v>25</v>
      </c>
      <c r="F44" s="65">
        <f>SUM(G44,H44,I44)</f>
        <v>0</v>
      </c>
      <c r="G4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4" s="10">
        <f>racers4[[#This Row],[Tour de Bowness - Hill Climb (B)]]+racers4[[#This Row],[CABC ITT Provincial Championships (A)]]</f>
        <v>0</v>
      </c>
      <c r="I44" s="11">
        <f>SUM(racers4[[#This Row],[Tour de Bowness - Omnium (B)]]+racers4[[#This Row],[RMCC - Omnium (B)]])</f>
        <v>0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13"/>
    </row>
    <row r="45" spans="1:28" ht="15.75" thickBot="1" x14ac:dyDescent="0.3">
      <c r="A45" s="61"/>
      <c r="B45" s="62" t="s">
        <v>439</v>
      </c>
      <c r="C45" s="63" t="s">
        <v>449</v>
      </c>
      <c r="D45" s="63" t="s">
        <v>450</v>
      </c>
      <c r="E45" s="63" t="s">
        <v>36</v>
      </c>
      <c r="F45" s="62">
        <f>SUM(G45,H45,I45)</f>
        <v>0</v>
      </c>
      <c r="G45" s="65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5" s="22">
        <f>racers4[[#This Row],[Tour de Bowness - Hill Climb (B)]]+racers4[[#This Row],[CABC ITT Provincial Championships (A)]]</f>
        <v>0</v>
      </c>
      <c r="I45" s="23">
        <f>SUM(racers4[[#This Row],[Tour de Bowness - Omnium (B)]]+racers4[[#This Row],[RMCC - Omnium (B)]])</f>
        <v>0</v>
      </c>
      <c r="J45" s="13"/>
      <c r="K45" s="13"/>
      <c r="L45" s="13"/>
      <c r="M45" s="13"/>
      <c r="N45" s="25"/>
      <c r="O45" s="13"/>
      <c r="P45" s="25"/>
      <c r="Q45" s="13"/>
      <c r="R45" s="13"/>
      <c r="S45" s="25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.75" thickBot="1" x14ac:dyDescent="0.3">
      <c r="A46" s="61"/>
      <c r="B46" s="65" t="s">
        <v>439</v>
      </c>
      <c r="C46" s="66" t="s">
        <v>262</v>
      </c>
      <c r="D46" s="66" t="s">
        <v>470</v>
      </c>
      <c r="E46" s="66" t="s">
        <v>62</v>
      </c>
      <c r="F46" s="65">
        <f>SUM(G46,H46,I46)</f>
        <v>0</v>
      </c>
      <c r="G4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6" s="10">
        <f>racers4[[#This Row],[Tour de Bowness - Hill Climb (B)]]+racers4[[#This Row],[CABC ITT Provincial Championships (A)]]</f>
        <v>0</v>
      </c>
      <c r="I46" s="11">
        <f>SUM(racers4[[#This Row],[Tour de Bowness - Omnium (B)]]+racers4[[#This Row],[RMCC - Omnium (B)]])</f>
        <v>0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13"/>
    </row>
    <row r="47" spans="1:28" ht="15.75" thickBot="1" x14ac:dyDescent="0.3">
      <c r="A47" s="61"/>
      <c r="B47" s="65" t="s">
        <v>460</v>
      </c>
      <c r="C47" s="19" t="s">
        <v>767</v>
      </c>
      <c r="D47" s="19" t="s">
        <v>768</v>
      </c>
      <c r="E47" s="19" t="s">
        <v>769</v>
      </c>
      <c r="F47" s="65">
        <f>SUM(G47,H47,I47)</f>
        <v>0</v>
      </c>
      <c r="G47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7" s="10">
        <f>racers4[[#This Row],[Tour de Bowness - Hill Climb (B)]]+racers4[[#This Row],[CABC ITT Provincial Championships (A)]]</f>
        <v>0</v>
      </c>
      <c r="I47" s="11">
        <f>SUM(racers4[[#This Row],[Tour de Bowness - Omnium (B)]]+racers4[[#This Row],[RMCC - Omnium (B)]])</f>
        <v>0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13"/>
    </row>
    <row r="48" spans="1:28" ht="15.75" thickBot="1" x14ac:dyDescent="0.3">
      <c r="A48" s="61"/>
      <c r="B48" s="65" t="s">
        <v>439</v>
      </c>
      <c r="C48" s="19" t="s">
        <v>497</v>
      </c>
      <c r="D48" s="19" t="s">
        <v>498</v>
      </c>
      <c r="E48" s="19" t="s">
        <v>165</v>
      </c>
      <c r="F48" s="65">
        <f>SUM(G48,H48,I48)</f>
        <v>0</v>
      </c>
      <c r="G4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8" s="10">
        <f>racers4[[#This Row],[Tour de Bowness - Hill Climb (B)]]+racers4[[#This Row],[CABC ITT Provincial Championships (A)]]</f>
        <v>0</v>
      </c>
      <c r="I48" s="11">
        <f>SUM(racers4[[#This Row],[Tour de Bowness - Omnium (B)]]+racers4[[#This Row],[RMCC - Omnium (B)]])</f>
        <v>0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13"/>
    </row>
    <row r="49" spans="1:28" ht="15.75" thickBot="1" x14ac:dyDescent="0.3">
      <c r="A49" s="61"/>
      <c r="B49" s="65" t="s">
        <v>439</v>
      </c>
      <c r="C49" s="19" t="s">
        <v>479</v>
      </c>
      <c r="D49" s="19" t="s">
        <v>480</v>
      </c>
      <c r="E49" s="19" t="s">
        <v>65</v>
      </c>
      <c r="F49" s="24">
        <f>SUM(G49,H49,I49)</f>
        <v>0</v>
      </c>
      <c r="G4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49" s="10">
        <f>racers4[[#This Row],[Tour de Bowness - Hill Climb (B)]]+racers4[[#This Row],[CABC ITT Provincial Championships (A)]]</f>
        <v>0</v>
      </c>
      <c r="I49" s="11">
        <f>SUM(racers4[[#This Row],[Tour de Bowness - Omnium (B)]]+racers4[[#This Row],[RMCC - Omnium (B)]])</f>
        <v>0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13"/>
    </row>
    <row r="50" spans="1:28" ht="15.75" thickBot="1" x14ac:dyDescent="0.3">
      <c r="A50" s="61"/>
      <c r="B50" s="67" t="s">
        <v>439</v>
      </c>
      <c r="C50" s="19" t="s">
        <v>765</v>
      </c>
      <c r="D50" s="19" t="s">
        <v>766</v>
      </c>
      <c r="E50" s="19" t="s">
        <v>19</v>
      </c>
      <c r="F50" s="24">
        <f>SUM(G50,H50,I50)</f>
        <v>0</v>
      </c>
      <c r="G5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0" s="10">
        <f>racers4[[#This Row],[Tour de Bowness - Hill Climb (B)]]+racers4[[#This Row],[CABC ITT Provincial Championships (A)]]</f>
        <v>0</v>
      </c>
      <c r="I50" s="11">
        <f>SUM(racers4[[#This Row],[Tour de Bowness - Omnium (B)]]+racers4[[#This Row],[RMCC - Omnium (B)]])</f>
        <v>0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13"/>
    </row>
    <row r="51" spans="1:28" ht="15.75" thickBot="1" x14ac:dyDescent="0.3">
      <c r="A51" s="61"/>
      <c r="B51" s="65" t="s">
        <v>439</v>
      </c>
      <c r="C51" s="19" t="s">
        <v>419</v>
      </c>
      <c r="D51" s="19" t="s">
        <v>504</v>
      </c>
      <c r="E51" s="19" t="s">
        <v>62</v>
      </c>
      <c r="F51" s="65">
        <f>SUM(G51,H51,I51)</f>
        <v>0</v>
      </c>
      <c r="G5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1" s="10">
        <f>racers4[[#This Row],[Tour de Bowness - Hill Climb (B)]]+racers4[[#This Row],[CABC ITT Provincial Championships (A)]]</f>
        <v>0</v>
      </c>
      <c r="I51" s="11">
        <f>SUM(racers4[[#This Row],[Tour de Bowness - Omnium (B)]]+racers4[[#This Row],[RMCC - Omnium (B)]])</f>
        <v>0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13"/>
    </row>
    <row r="52" spans="1:28" ht="15.75" thickBot="1" x14ac:dyDescent="0.3">
      <c r="A52" s="61"/>
      <c r="B52" s="65" t="s">
        <v>439</v>
      </c>
      <c r="C52" s="66" t="s">
        <v>495</v>
      </c>
      <c r="D52" s="66" t="s">
        <v>496</v>
      </c>
      <c r="E52" s="66" t="s">
        <v>89</v>
      </c>
      <c r="F52" s="65">
        <f>SUM(G52,H52,I52)</f>
        <v>0</v>
      </c>
      <c r="G5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2" s="10">
        <f>racers4[[#This Row],[Tour de Bowness - Hill Climb (B)]]+racers4[[#This Row],[CABC ITT Provincial Championships (A)]]</f>
        <v>0</v>
      </c>
      <c r="I52" s="11">
        <f>SUM(racers4[[#This Row],[Tour de Bowness - Omnium (B)]]+racers4[[#This Row],[RMCC - Omnium (B)]])</f>
        <v>0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13"/>
    </row>
    <row r="53" spans="1:28" ht="15.75" thickBot="1" x14ac:dyDescent="0.3">
      <c r="A53" s="61"/>
      <c r="B53" s="62" t="s">
        <v>439</v>
      </c>
      <c r="C53" s="8" t="s">
        <v>483</v>
      </c>
      <c r="D53" s="8" t="s">
        <v>458</v>
      </c>
      <c r="E53" s="8" t="s">
        <v>25</v>
      </c>
      <c r="F53" s="62">
        <f>SUM(G53,H53,I53)</f>
        <v>0</v>
      </c>
      <c r="G5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3" s="10">
        <f>racers4[[#This Row],[Tour de Bowness - Hill Climb (B)]]+racers4[[#This Row],[CABC ITT Provincial Championships (A)]]</f>
        <v>0</v>
      </c>
      <c r="I53" s="11">
        <f>SUM(racers4[[#This Row],[Tour de Bowness - Omnium (B)]]+racers4[[#This Row],[RMCC - Omnium (B)]])</f>
        <v>0</v>
      </c>
      <c r="J53" s="13"/>
      <c r="K53" s="13"/>
      <c r="L53" s="13"/>
      <c r="M53" s="13"/>
      <c r="N53" s="25"/>
      <c r="O53" s="13"/>
      <c r="P53" s="13"/>
      <c r="Q53" s="13"/>
      <c r="R53" s="13"/>
      <c r="S53" s="25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ht="15.75" thickBot="1" x14ac:dyDescent="0.3">
      <c r="A54" s="61"/>
      <c r="B54" s="62" t="s">
        <v>460</v>
      </c>
      <c r="C54" s="63" t="s">
        <v>355</v>
      </c>
      <c r="D54" s="63" t="s">
        <v>468</v>
      </c>
      <c r="E54" s="63" t="s">
        <v>469</v>
      </c>
      <c r="F54" s="62">
        <f>SUM(G54,H54,I54)</f>
        <v>0</v>
      </c>
      <c r="G54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4" s="10">
        <f>racers4[[#This Row],[Tour de Bowness - Hill Climb (B)]]+racers4[[#This Row],[CABC ITT Provincial Championships (A)]]</f>
        <v>0</v>
      </c>
      <c r="I54" s="11">
        <f>SUM(racers4[[#This Row],[Tour de Bowness - Omnium (B)]]+racers4[[#This Row],[RMCC - Omnium (B)]])</f>
        <v>0</v>
      </c>
      <c r="J54" s="13"/>
      <c r="K54" s="13"/>
      <c r="L54" s="13"/>
      <c r="M54" s="13"/>
      <c r="N54" s="25"/>
      <c r="O54" s="13"/>
      <c r="P54" s="13"/>
      <c r="Q54" s="13"/>
      <c r="R54" s="13"/>
      <c r="S54" s="25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5.75" thickBot="1" x14ac:dyDescent="0.3">
      <c r="A55" s="61"/>
      <c r="B55" s="67" t="s">
        <v>439</v>
      </c>
      <c r="C55" s="19" t="s">
        <v>506</v>
      </c>
      <c r="D55" s="19" t="s">
        <v>507</v>
      </c>
      <c r="E55" s="19" t="s">
        <v>474</v>
      </c>
      <c r="F55" s="24">
        <f>SUM(G55,H55,I55)</f>
        <v>0</v>
      </c>
      <c r="G55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5" s="10">
        <f>racers4[[#This Row],[Tour de Bowness - Hill Climb (B)]]+racers4[[#This Row],[CABC ITT Provincial Championships (A)]]</f>
        <v>0</v>
      </c>
      <c r="I55" s="11">
        <f>SUM(racers4[[#This Row],[Tour de Bowness - Omnium (B)]]+racers4[[#This Row],[RMCC - Omnium (B)]])</f>
        <v>0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13"/>
    </row>
    <row r="56" spans="1:28" ht="15.75" thickBot="1" x14ac:dyDescent="0.3">
      <c r="A56" s="61"/>
      <c r="B56" s="65" t="s">
        <v>439</v>
      </c>
      <c r="C56" s="19" t="s">
        <v>348</v>
      </c>
      <c r="D56" s="19" t="s">
        <v>505</v>
      </c>
      <c r="E56" s="19" t="s">
        <v>53</v>
      </c>
      <c r="F56" s="65">
        <f>SUM(G56,H56,I56)</f>
        <v>0</v>
      </c>
      <c r="G56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6" s="10">
        <f>racers4[[#This Row],[Tour de Bowness - Hill Climb (B)]]+racers4[[#This Row],[CABC ITT Provincial Championships (A)]]</f>
        <v>0</v>
      </c>
      <c r="I56" s="23">
        <f>SUM(racers4[[#This Row],[Tour de Bowness - Omnium (B)]]+racers4[[#This Row],[RMCC - Omnium (B)]])</f>
        <v>0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13"/>
    </row>
    <row r="57" spans="1:28" ht="15.75" thickBot="1" x14ac:dyDescent="0.3">
      <c r="A57" s="61"/>
      <c r="B57" s="65" t="s">
        <v>439</v>
      </c>
      <c r="C57" s="66" t="s">
        <v>488</v>
      </c>
      <c r="D57" s="66" t="s">
        <v>489</v>
      </c>
      <c r="E57" s="66" t="s">
        <v>173</v>
      </c>
      <c r="F57" s="65">
        <f>SUM(G57,H57,I57)</f>
        <v>0</v>
      </c>
      <c r="G57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7" s="10">
        <f>racers4[[#This Row],[Tour de Bowness - Hill Climb (B)]]+racers4[[#This Row],[CABC ITT Provincial Championships (A)]]</f>
        <v>0</v>
      </c>
      <c r="I57" s="11">
        <f>SUM(racers4[[#This Row],[Tour de Bowness - Omnium (B)]]+racers4[[#This Row],[RMCC - Omnium (B)]])</f>
        <v>0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5.75" thickBot="1" x14ac:dyDescent="0.3">
      <c r="A58" s="61"/>
      <c r="B58" s="65" t="s">
        <v>439</v>
      </c>
      <c r="C58" s="66" t="s">
        <v>475</v>
      </c>
      <c r="D58" s="66" t="s">
        <v>476</v>
      </c>
      <c r="E58" s="66" t="s">
        <v>36</v>
      </c>
      <c r="F58" s="65">
        <f>SUM(G58,H58,I58)</f>
        <v>0</v>
      </c>
      <c r="G58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8" s="10">
        <f>racers4[[#This Row],[Tour de Bowness - Hill Climb (B)]]+racers4[[#This Row],[CABC ITT Provincial Championships (A)]]</f>
        <v>0</v>
      </c>
      <c r="I58" s="23">
        <f>SUM(racers4[[#This Row],[Tour de Bowness - Omnium (B)]]+racers4[[#This Row],[RMCC - Omnium (B)]])</f>
        <v>0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5.75" thickBot="1" x14ac:dyDescent="0.3">
      <c r="A59" s="61"/>
      <c r="B59" s="65" t="s">
        <v>439</v>
      </c>
      <c r="C59" s="19" t="s">
        <v>493</v>
      </c>
      <c r="D59" s="19" t="s">
        <v>494</v>
      </c>
      <c r="E59" s="19" t="s">
        <v>168</v>
      </c>
      <c r="F59" s="65">
        <f>SUM(G59,H59,I59)</f>
        <v>0</v>
      </c>
      <c r="G59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59" s="10">
        <f>racers4[[#This Row],[Tour de Bowness - Hill Climb (B)]]+racers4[[#This Row],[CABC ITT Provincial Championships (A)]]</f>
        <v>0</v>
      </c>
      <c r="I59" s="23">
        <f>SUM(racers4[[#This Row],[Tour de Bowness - Omnium (B)]]+racers4[[#This Row],[RMCC - Omnium (B)]])</f>
        <v>0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5.75" thickBot="1" x14ac:dyDescent="0.3">
      <c r="A60" s="61"/>
      <c r="B60" s="67" t="s">
        <v>442</v>
      </c>
      <c r="C60" s="19" t="s">
        <v>354</v>
      </c>
      <c r="D60" s="19" t="s">
        <v>459</v>
      </c>
      <c r="E60" s="19" t="s">
        <v>16</v>
      </c>
      <c r="F60" s="24">
        <f>SUM(G60,H60,I60)</f>
        <v>0</v>
      </c>
      <c r="G60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60" s="10">
        <f>racers4[[#This Row],[Tour de Bowness - Hill Climb (B)]]+racers4[[#This Row],[CABC ITT Provincial Championships (A)]]</f>
        <v>0</v>
      </c>
      <c r="I60" s="23">
        <f>SUM(racers4[[#This Row],[Tour de Bowness - Omnium (B)]]+racers4[[#This Row],[RMCC - Omnium (B)]])</f>
        <v>0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5.75" thickBot="1" x14ac:dyDescent="0.3">
      <c r="A61" s="61"/>
      <c r="B61" s="65" t="s">
        <v>460</v>
      </c>
      <c r="C61" s="66" t="s">
        <v>466</v>
      </c>
      <c r="D61" s="66" t="s">
        <v>467</v>
      </c>
      <c r="E61" s="66" t="s">
        <v>53</v>
      </c>
      <c r="F61" s="65">
        <f>SUM(G61,H61,I61)</f>
        <v>0</v>
      </c>
      <c r="G61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61" s="10">
        <f>racers4[[#This Row],[Tour de Bowness - Hill Climb (B)]]+racers4[[#This Row],[CABC ITT Provincial Championships (A)]]</f>
        <v>0</v>
      </c>
      <c r="I61" s="23">
        <f>SUM(racers4[[#This Row],[Tour de Bowness - Omnium (B)]]+racers4[[#This Row],[RMCC - Omnium (B)]])</f>
        <v>0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5.75" thickBot="1" x14ac:dyDescent="0.3">
      <c r="A62" s="61"/>
      <c r="B62" s="65" t="s">
        <v>460</v>
      </c>
      <c r="C62" s="19" t="s">
        <v>477</v>
      </c>
      <c r="D62" s="19" t="s">
        <v>478</v>
      </c>
      <c r="E62" s="19" t="s">
        <v>53</v>
      </c>
      <c r="F62" s="65">
        <f>SUM(G62,H62,I62)</f>
        <v>0</v>
      </c>
      <c r="G62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62" s="10">
        <f>racers4[[#This Row],[Tour de Bowness - Hill Climb (B)]]+racers4[[#This Row],[CABC ITT Provincial Championships (A)]]</f>
        <v>0</v>
      </c>
      <c r="I62" s="23">
        <f>SUM(racers4[[#This Row],[Tour de Bowness - Omnium (B)]]+racers4[[#This Row],[RMCC - Omnium (B)]])</f>
        <v>0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5.75" thickBot="1" x14ac:dyDescent="0.3">
      <c r="A63" s="61"/>
      <c r="B63" s="65" t="s">
        <v>442</v>
      </c>
      <c r="C63" s="66" t="s">
        <v>464</v>
      </c>
      <c r="D63" s="66" t="s">
        <v>465</v>
      </c>
      <c r="E63" s="63" t="s">
        <v>53</v>
      </c>
      <c r="F63" s="65">
        <f>SUM(G63,H63,I63)</f>
        <v>0</v>
      </c>
      <c r="G63" s="62">
        <f>racers4[[#This Row],[Hay City Road Race (B)]]+racers4[[#This Row],[RMCC - Criterium (B)]]+racers4[[#This Row],[Stieda Stage Race - Road Race (B)]]+racers4[[#This Row],[Stieda Stage Race - Criterium (B)]]+racers4[[#This Row],[Pigeon Lake Road Race (B)]]+racers4[[#This Row],[Velocity - Criterium (B)]]+racers4[[#This Row],[iGregari Provincials Masters Crit (A)]]+racers4[[#This Row],[igregari  Crit (B)]]+racers4[[#This Row],[Canada Day Crit (B)]]+racers4[[#This Row],[Stampede Road Race (A)]]+racers4[[#This Row],[Stampede Road Race ITT]]+racers4[[#This Row],[Peloton Crit Provincials (A)]]+racers4[[#This Row],[Peloton Points Crit (B)]]+racers4[[#This Row],[Tour de Bowness - Road Race (A)]]+racers4[[#This Row],[Tour de Bowness - Criterium (B)]]</f>
        <v>0</v>
      </c>
      <c r="H63" s="10">
        <f>racers4[[#This Row],[Tour de Bowness - Hill Climb (B)]]+racers4[[#This Row],[CABC ITT Provincial Championships (A)]]</f>
        <v>0</v>
      </c>
      <c r="I63" s="23">
        <f>SUM(racers4[[#This Row],[Tour de Bowness - Omnium (B)]]+racers4[[#This Row],[RMCC - Omnium (B)]])</f>
        <v>0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</sheetData>
  <conditionalFormatting sqref="H2:H63">
    <cfRule type="expression" dxfId="5" priority="3">
      <formula>" =MOD(ROW(),2)=0"</formula>
    </cfRule>
  </conditionalFormatting>
  <conditionalFormatting sqref="I2:I57">
    <cfRule type="expression" dxfId="4" priority="2">
      <formula>" =MOD(ROW(),2)=0"</formula>
    </cfRule>
  </conditionalFormatting>
  <conditionalFormatting sqref="AD3:AF13">
    <cfRule type="expression" dxfId="3" priority="1">
      <formula>" =MOD(ROW(),2)=0"</formula>
    </cfRule>
  </conditionalFormatting>
  <dataValidations count="1">
    <dataValidation type="list" allowBlank="1" showInputMessage="1" showErrorMessage="1" sqref="E16:E17" xr:uid="{604F4B48-90B5-4494-8C3A-B8836B38AA79}">
      <formula1>"Cyclery Racing"</formula1>
    </dataValidation>
  </dataValidations>
  <hyperlinks>
    <hyperlink ref="B42" r:id="rId1" display="W@" xr:uid="{CB45C42C-4EA6-439D-801D-66F5D4A8C5EE}"/>
  </hyperlink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BEB419-DB4C-4F71-B172-9E5F3F4C231E}">
          <x14:formula1>
            <xm:f>Teams!$A:$A</xm:f>
          </x14:formula1>
          <xm:sqref>E1:E3 E5:E15 E18:E1048576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A88-725B-47B2-BAC5-F43154259E28}">
  <dimension ref="A1:AG113"/>
  <sheetViews>
    <sheetView zoomScale="110" zoomScaleNormal="110" workbookViewId="0">
      <pane ySplit="1" topLeftCell="A2" activePane="bottomLeft" state="frozen"/>
      <selection pane="bottomLeft" activeCell="B2" sqref="B2:D7"/>
    </sheetView>
  </sheetViews>
  <sheetFormatPr defaultRowHeight="15" x14ac:dyDescent="0.25"/>
  <cols>
    <col min="1" max="1" width="6.42578125" customWidth="1"/>
    <col min="2" max="2" width="15.85546875" customWidth="1"/>
    <col min="3" max="3" width="12" bestFit="1" customWidth="1"/>
    <col min="4" max="4" width="21.5703125" customWidth="1"/>
    <col min="5" max="7" width="6" customWidth="1"/>
    <col min="8" max="17" width="4.5703125" customWidth="1"/>
    <col min="18" max="21" width="4.28515625" customWidth="1"/>
    <col min="22" max="22" width="4" customWidth="1"/>
    <col min="23" max="23" width="3.5703125" customWidth="1"/>
    <col min="24" max="33" width="4" customWidth="1"/>
    <col min="34" max="34" width="3.7109375" customWidth="1"/>
  </cols>
  <sheetData>
    <row r="1" spans="1:33" ht="144.75" customHeight="1" thickBot="1" x14ac:dyDescent="0.3">
      <c r="A1" s="29" t="s">
        <v>0</v>
      </c>
      <c r="B1" s="30" t="s">
        <v>1</v>
      </c>
      <c r="C1" s="30" t="s">
        <v>2</v>
      </c>
      <c r="D1" s="31" t="s">
        <v>3</v>
      </c>
      <c r="E1" s="32" t="s">
        <v>823</v>
      </c>
      <c r="F1" s="33" t="s">
        <v>206</v>
      </c>
      <c r="G1" s="33" t="s">
        <v>207</v>
      </c>
      <c r="H1" s="34" t="s">
        <v>831</v>
      </c>
      <c r="I1" s="34" t="s">
        <v>4</v>
      </c>
      <c r="J1" s="35" t="s">
        <v>832</v>
      </c>
      <c r="K1" s="35" t="s">
        <v>833</v>
      </c>
      <c r="L1" s="36" t="s">
        <v>824</v>
      </c>
      <c r="M1" s="37" t="s">
        <v>834</v>
      </c>
      <c r="N1" s="37" t="s">
        <v>826</v>
      </c>
      <c r="O1" s="4" t="s">
        <v>5</v>
      </c>
      <c r="P1" s="5" t="s">
        <v>8</v>
      </c>
      <c r="Q1" s="79" t="s">
        <v>6</v>
      </c>
      <c r="R1" s="5" t="s">
        <v>7</v>
      </c>
      <c r="S1" s="5" t="s">
        <v>662</v>
      </c>
      <c r="T1" s="5" t="s">
        <v>827</v>
      </c>
      <c r="U1" s="5" t="s">
        <v>9</v>
      </c>
      <c r="V1" s="79" t="s">
        <v>829</v>
      </c>
      <c r="W1" s="79" t="s">
        <v>828</v>
      </c>
      <c r="X1" s="115" t="s">
        <v>796</v>
      </c>
      <c r="Y1" s="5" t="s">
        <v>10</v>
      </c>
      <c r="Z1" s="5" t="s">
        <v>836</v>
      </c>
      <c r="AA1" s="6" t="s">
        <v>830</v>
      </c>
      <c r="AB1" s="6" t="s">
        <v>11</v>
      </c>
      <c r="AC1" s="5" t="s">
        <v>12</v>
      </c>
      <c r="AD1" s="5" t="s">
        <v>663</v>
      </c>
      <c r="AE1" s="5" t="s">
        <v>664</v>
      </c>
      <c r="AF1" s="5" t="s">
        <v>665</v>
      </c>
      <c r="AG1" s="7" t="s">
        <v>13</v>
      </c>
    </row>
    <row r="2" spans="1:33" ht="20.25" customHeight="1" thickBot="1" x14ac:dyDescent="0.3">
      <c r="A2" s="17">
        <v>1</v>
      </c>
      <c r="B2" s="15" t="s">
        <v>937</v>
      </c>
      <c r="C2" s="15" t="s">
        <v>386</v>
      </c>
      <c r="D2" s="16" t="s">
        <v>168</v>
      </c>
      <c r="E2" s="17">
        <f>SUM(L2,M2,N2)</f>
        <v>78</v>
      </c>
      <c r="F2" s="38">
        <f>SUM(G2,H2,J2,L2)</f>
        <v>66</v>
      </c>
      <c r="G2" s="39">
        <f>+IF(SUM(I2,K2,M2)&gt;20,20,SUM(I2,K2,M2))</f>
        <v>20</v>
      </c>
      <c r="H2" s="38"/>
      <c r="I2" s="38"/>
      <c r="J2" s="9"/>
      <c r="K2" s="9"/>
      <c r="L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46</v>
      </c>
      <c r="M2" s="10">
        <f>racers8[[#This Row],[Tour de Bowness - Hill Climb (B)]]+racers8[[#This Row],[CABC ITT Provincial Championships (A)]]</f>
        <v>32</v>
      </c>
      <c r="N2" s="11">
        <v>0</v>
      </c>
      <c r="O2" s="13"/>
      <c r="P2" s="13"/>
      <c r="Q2" s="13"/>
      <c r="R2" s="13"/>
      <c r="S2" s="13">
        <v>15</v>
      </c>
      <c r="T2" s="13"/>
      <c r="U2" s="13"/>
      <c r="V2" s="13"/>
      <c r="W2" s="13"/>
      <c r="X2" s="13">
        <v>15</v>
      </c>
      <c r="Y2" s="13"/>
      <c r="Z2" s="13"/>
      <c r="AA2" s="13">
        <v>6</v>
      </c>
      <c r="AB2" s="13">
        <v>10</v>
      </c>
      <c r="AC2" s="13"/>
      <c r="AD2" s="13">
        <v>12</v>
      </c>
      <c r="AE2" s="13"/>
      <c r="AF2" s="13"/>
      <c r="AG2" s="13">
        <v>20</v>
      </c>
    </row>
    <row r="3" spans="1:33" ht="15.75" thickBot="1" x14ac:dyDescent="0.3">
      <c r="A3" s="17">
        <v>2</v>
      </c>
      <c r="B3" s="8" t="s">
        <v>229</v>
      </c>
      <c r="C3" s="8" t="s">
        <v>230</v>
      </c>
      <c r="D3" s="41" t="s">
        <v>209</v>
      </c>
      <c r="E3" s="17">
        <f>SUM(L3,M3,N3)</f>
        <v>73</v>
      </c>
      <c r="F3" s="38">
        <f>SUM(G3,H3,J3,L3)</f>
        <v>70</v>
      </c>
      <c r="G3" s="39">
        <f>+IF(SUM(I3,K3,M3)&gt;20,20,SUM(I3,K3,M3))</f>
        <v>0</v>
      </c>
      <c r="H3" s="38">
        <v>7</v>
      </c>
      <c r="I3" s="39">
        <v>0</v>
      </c>
      <c r="J3" s="9"/>
      <c r="K3" s="9"/>
      <c r="L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63</v>
      </c>
      <c r="M3" s="10">
        <f>racers8[[#This Row],[Tour de Bowness - Hill Climb (B)]]+racers8[[#This Row],[CABC ITT Provincial Championships (A)]]</f>
        <v>0</v>
      </c>
      <c r="N3" s="11">
        <f>SUM(racers8[[#This Row],[Tour de Bowness - Omnium (B)]]+racers8[[#This Row],[RMCC - Omnium (B)]])</f>
        <v>10</v>
      </c>
      <c r="O3" s="13"/>
      <c r="P3" s="13"/>
      <c r="Q3" s="13"/>
      <c r="R3" s="13">
        <v>4</v>
      </c>
      <c r="S3" s="13"/>
      <c r="T3" s="13">
        <v>12</v>
      </c>
      <c r="U3" s="13"/>
      <c r="V3" s="13"/>
      <c r="W3" s="13">
        <v>15</v>
      </c>
      <c r="X3" s="13">
        <v>20</v>
      </c>
      <c r="Y3" s="13"/>
      <c r="Z3" s="13"/>
      <c r="AA3" s="13"/>
      <c r="AB3" s="13"/>
      <c r="AC3" s="13"/>
      <c r="AD3" s="13"/>
      <c r="AE3" s="13">
        <v>12</v>
      </c>
      <c r="AF3" s="13">
        <v>10</v>
      </c>
      <c r="AG3" s="13"/>
    </row>
    <row r="4" spans="1:33" ht="15.75" thickBot="1" x14ac:dyDescent="0.3">
      <c r="A4" s="17">
        <v>3</v>
      </c>
      <c r="B4" s="128" t="s">
        <v>845</v>
      </c>
      <c r="C4" s="15" t="s">
        <v>338</v>
      </c>
      <c r="D4" s="16" t="s">
        <v>713</v>
      </c>
      <c r="E4" s="17">
        <f>SUM(L4,M4,N4)</f>
        <v>70</v>
      </c>
      <c r="F4" s="76">
        <f>SUM(G4,H4,J4,L4)</f>
        <v>70</v>
      </c>
      <c r="G4" s="39">
        <f>+IF(SUM(I4,K4,M4)&gt;20,20,SUM(I4,K4,M4))</f>
        <v>0</v>
      </c>
      <c r="H4" s="76"/>
      <c r="I4" s="38"/>
      <c r="J4" s="9"/>
      <c r="K4" s="9"/>
      <c r="L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70</v>
      </c>
      <c r="M4" s="10">
        <f>racers8[[#This Row],[Tour de Bowness - Hill Climb (B)]]+racers8[[#This Row],[CABC ITT Provincial Championships (A)]]</f>
        <v>0</v>
      </c>
      <c r="N4" s="11">
        <f>SUM(racers8[[#This Row],[Tour de Bowness - Omnium (B)]]+racers8[[#This Row],[RMCC - Omnium (B)]])</f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>
        <v>15</v>
      </c>
      <c r="AB4" s="13">
        <v>20</v>
      </c>
      <c r="AC4" s="13">
        <v>25</v>
      </c>
      <c r="AD4" s="13"/>
      <c r="AE4" s="13">
        <v>10</v>
      </c>
      <c r="AF4" s="13"/>
      <c r="AG4" s="13"/>
    </row>
    <row r="5" spans="1:33" ht="15.75" thickBot="1" x14ac:dyDescent="0.3">
      <c r="A5" s="17">
        <v>4</v>
      </c>
      <c r="B5" s="8" t="s">
        <v>907</v>
      </c>
      <c r="C5" s="8" t="s">
        <v>153</v>
      </c>
      <c r="D5" s="41" t="s">
        <v>19</v>
      </c>
      <c r="E5" s="129">
        <f>SUM(L5,M5,N5)</f>
        <v>68</v>
      </c>
      <c r="F5" s="46">
        <f>SUM(G5,H5,J5,L5)</f>
        <v>68</v>
      </c>
      <c r="G5" s="44">
        <f>+IF(SUM(I5,K5,M5)&gt;20,20,SUM(I5,K5,M5))</f>
        <v>0</v>
      </c>
      <c r="H5" s="46"/>
      <c r="I5" s="46"/>
      <c r="J5" s="49"/>
      <c r="K5" s="9"/>
      <c r="L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68</v>
      </c>
      <c r="M5" s="10">
        <f>racers8[[#This Row],[Tour de Bowness - Hill Climb (B)]]+racers8[[#This Row],[CABC ITT Provincial Championships (A)]]</f>
        <v>0</v>
      </c>
      <c r="N5" s="11">
        <f>SUM(racers8[[#This Row],[Tour de Bowness - Omnium (B)]]+racers8[[#This Row],[RMCC - Omnium (B)]])</f>
        <v>0</v>
      </c>
      <c r="O5" s="13">
        <v>8</v>
      </c>
      <c r="P5" s="13"/>
      <c r="Q5" s="13"/>
      <c r="R5" s="13"/>
      <c r="S5" s="25"/>
      <c r="T5" s="13"/>
      <c r="U5" s="25"/>
      <c r="V5" s="13"/>
      <c r="W5" s="13">
        <v>20</v>
      </c>
      <c r="X5" s="25"/>
      <c r="Y5" s="13"/>
      <c r="Z5" s="13"/>
      <c r="AA5" s="13">
        <v>25</v>
      </c>
      <c r="AB5" s="13">
        <v>15</v>
      </c>
      <c r="AC5" s="13"/>
      <c r="AD5" s="13"/>
      <c r="AE5" s="13"/>
      <c r="AF5" s="13"/>
      <c r="AG5" s="13"/>
    </row>
    <row r="6" spans="1:33" ht="15.75" thickBot="1" x14ac:dyDescent="0.3">
      <c r="A6" s="17">
        <v>5</v>
      </c>
      <c r="B6" s="8" t="s">
        <v>346</v>
      </c>
      <c r="C6" s="8" t="s">
        <v>347</v>
      </c>
      <c r="D6" s="41" t="s">
        <v>736</v>
      </c>
      <c r="E6" s="17">
        <f>SUM(L6,M6,N6)</f>
        <v>49</v>
      </c>
      <c r="F6" s="38">
        <f>SUM(G6,H6,J6,L6)</f>
        <v>49</v>
      </c>
      <c r="G6" s="39">
        <f>+IF(SUM(I6,K6,M6)&gt;20,20,SUM(I6,K6,M6))</f>
        <v>0</v>
      </c>
      <c r="H6" s="38">
        <v>0</v>
      </c>
      <c r="I6" s="39">
        <v>0</v>
      </c>
      <c r="J6" s="9"/>
      <c r="K6" s="9"/>
      <c r="L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49</v>
      </c>
      <c r="M6" s="10">
        <f>racers8[[#This Row],[Tour de Bowness - Hill Climb (B)]]+racers8[[#This Row],[CABC ITT Provincial Championships (A)]]</f>
        <v>0</v>
      </c>
      <c r="N6" s="11">
        <f>SUM(racers8[[#This Row],[Tour de Bowness - Omnium (B)]]+racers8[[#This Row],[RMCC - Omnium (B)]])</f>
        <v>0</v>
      </c>
      <c r="O6" s="13"/>
      <c r="P6" s="13">
        <v>20</v>
      </c>
      <c r="Q6" s="13">
        <v>20</v>
      </c>
      <c r="R6" s="13">
        <v>8</v>
      </c>
      <c r="S6" s="13"/>
      <c r="T6" s="13"/>
      <c r="U6" s="13"/>
      <c r="V6" s="13"/>
      <c r="W6" s="13"/>
      <c r="X6" s="13"/>
      <c r="Y6" s="13"/>
      <c r="Z6" s="13"/>
      <c r="AA6" s="13">
        <v>1</v>
      </c>
      <c r="AB6" s="13"/>
      <c r="AC6" s="13"/>
      <c r="AD6" s="13"/>
      <c r="AE6" s="13"/>
      <c r="AF6" s="13"/>
      <c r="AG6" s="13"/>
    </row>
    <row r="7" spans="1:33" ht="15.75" thickBot="1" x14ac:dyDescent="0.3">
      <c r="A7" s="17">
        <v>6</v>
      </c>
      <c r="B7" s="15" t="s">
        <v>819</v>
      </c>
      <c r="C7" s="15" t="s">
        <v>147</v>
      </c>
      <c r="D7" s="16" t="s">
        <v>711</v>
      </c>
      <c r="E7" s="129">
        <f>SUM(L7,M7,N7)</f>
        <v>48</v>
      </c>
      <c r="F7" s="38">
        <f>SUM(G7,H7,J7,L7)</f>
        <v>62</v>
      </c>
      <c r="G7" s="39">
        <f>+IF(SUM(I7,K7,M7)&gt;20,20,SUM(I7,K7,M7))</f>
        <v>4</v>
      </c>
      <c r="H7" s="38">
        <v>10</v>
      </c>
      <c r="I7" s="39">
        <v>4</v>
      </c>
      <c r="J7" s="9"/>
      <c r="K7" s="9"/>
      <c r="L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48</v>
      </c>
      <c r="M7" s="10">
        <f>racers8[[#This Row],[Tour de Bowness - Hill Climb (B)]]+racers8[[#This Row],[CABC ITT Provincial Championships (A)]]</f>
        <v>0</v>
      </c>
      <c r="N7" s="11">
        <f>SUM(racers8[[#This Row],[Tour de Bowness - Omnium (B)]]+racers8[[#This Row],[RMCC - Omnium (B)]])</f>
        <v>0</v>
      </c>
      <c r="O7" s="13">
        <v>12</v>
      </c>
      <c r="P7" s="13"/>
      <c r="Q7" s="13">
        <v>8</v>
      </c>
      <c r="R7" s="13"/>
      <c r="S7" s="13">
        <v>20</v>
      </c>
      <c r="T7" s="13">
        <v>4</v>
      </c>
      <c r="U7" s="13"/>
      <c r="V7" s="13"/>
      <c r="W7" s="13"/>
      <c r="X7" s="13"/>
      <c r="Y7" s="13"/>
      <c r="Z7" s="13"/>
      <c r="AA7" s="13"/>
      <c r="AB7" s="13"/>
      <c r="AC7" s="13">
        <v>4</v>
      </c>
      <c r="AD7" s="13"/>
      <c r="AE7" s="13"/>
      <c r="AF7" s="13"/>
      <c r="AG7" s="13"/>
    </row>
    <row r="8" spans="1:33" ht="15.75" thickBot="1" x14ac:dyDescent="0.3">
      <c r="A8" s="17">
        <v>7</v>
      </c>
      <c r="B8" s="8" t="s">
        <v>911</v>
      </c>
      <c r="C8" s="8" t="s">
        <v>912</v>
      </c>
      <c r="D8" s="41" t="s">
        <v>234</v>
      </c>
      <c r="E8" s="17">
        <f>SUM(L8,M8,N8)</f>
        <v>45</v>
      </c>
      <c r="F8" s="38">
        <f>SUM(G8,H8,J8,L8)</f>
        <v>45</v>
      </c>
      <c r="G8" s="39">
        <f>+IF(SUM(I8,K8,M8)&gt;20,20,SUM(I8,K8,M8))</f>
        <v>0</v>
      </c>
      <c r="H8" s="38"/>
      <c r="I8" s="38"/>
      <c r="J8" s="9"/>
      <c r="K8" s="9"/>
      <c r="L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45</v>
      </c>
      <c r="M8" s="10">
        <f>racers8[[#This Row],[Tour de Bowness - Hill Climb (B)]]+racers8[[#This Row],[CABC ITT Provincial Championships (A)]]</f>
        <v>0</v>
      </c>
      <c r="N8" s="11">
        <f>SUM(racers8[[#This Row],[Tour de Bowness - Omnium (B)]]+racers8[[#This Row],[RMCC - Omnium (B)]])</f>
        <v>0</v>
      </c>
      <c r="O8" s="13">
        <v>2</v>
      </c>
      <c r="P8" s="13">
        <v>15</v>
      </c>
      <c r="Q8" s="13"/>
      <c r="R8" s="13">
        <v>20</v>
      </c>
      <c r="S8" s="13"/>
      <c r="T8" s="13"/>
      <c r="U8" s="13"/>
      <c r="V8" s="13"/>
      <c r="W8" s="13"/>
      <c r="X8" s="13"/>
      <c r="Y8" s="13"/>
      <c r="Z8" s="13"/>
      <c r="AA8" s="13">
        <v>8</v>
      </c>
      <c r="AB8" s="13"/>
      <c r="AC8" s="13"/>
      <c r="AD8" s="13"/>
      <c r="AE8" s="13"/>
      <c r="AF8" s="13"/>
      <c r="AG8" s="13"/>
    </row>
    <row r="9" spans="1:33" ht="15.75" thickBot="1" x14ac:dyDescent="0.3">
      <c r="A9" s="17">
        <v>8</v>
      </c>
      <c r="B9" s="15" t="s">
        <v>122</v>
      </c>
      <c r="C9" s="15" t="s">
        <v>960</v>
      </c>
      <c r="D9" s="16" t="s">
        <v>724</v>
      </c>
      <c r="E9" s="17">
        <f>SUM(L9,M9,N9)</f>
        <v>45</v>
      </c>
      <c r="F9" s="38">
        <f>SUM(G9,H9,J9,L9)</f>
        <v>33</v>
      </c>
      <c r="G9" s="39">
        <f>+IF(SUM(I9,K9,M9)&gt;20,20,SUM(I9,K9,M9))</f>
        <v>15</v>
      </c>
      <c r="H9" s="38"/>
      <c r="I9" s="38"/>
      <c r="J9" s="9"/>
      <c r="K9" s="9"/>
      <c r="L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18</v>
      </c>
      <c r="M9" s="10">
        <f>racers8[[#This Row],[Tour de Bowness - Hill Climb (B)]]+racers8[[#This Row],[CABC ITT Provincial Championships (A)]]</f>
        <v>15</v>
      </c>
      <c r="N9" s="11">
        <f>SUM(racers8[[#This Row],[Tour de Bowness - Omnium (B)]]+racers8[[#This Row],[RMCC - Omnium (B)]])</f>
        <v>12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>
        <v>12</v>
      </c>
      <c r="AD9" s="13"/>
      <c r="AE9" s="13">
        <v>6</v>
      </c>
      <c r="AF9" s="13">
        <v>12</v>
      </c>
      <c r="AG9" s="13">
        <v>15</v>
      </c>
    </row>
    <row r="10" spans="1:33" ht="15.75" thickBot="1" x14ac:dyDescent="0.3">
      <c r="A10" s="17">
        <v>9</v>
      </c>
      <c r="B10" s="15" t="s">
        <v>249</v>
      </c>
      <c r="C10" s="15" t="s">
        <v>250</v>
      </c>
      <c r="D10" s="16" t="s">
        <v>221</v>
      </c>
      <c r="E10" s="17">
        <f>SUM(L10,M10,N10)</f>
        <v>44</v>
      </c>
      <c r="F10" s="38">
        <f>SUM(G10,H10,J10,L10)</f>
        <v>54</v>
      </c>
      <c r="G10" s="39">
        <f>+IF(SUM(I10,K10,M10)&gt;20,20,SUM(I10,K10,M10))</f>
        <v>0</v>
      </c>
      <c r="H10" s="38">
        <v>10</v>
      </c>
      <c r="I10" s="39">
        <v>0</v>
      </c>
      <c r="J10" s="9"/>
      <c r="K10" s="9"/>
      <c r="L1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44</v>
      </c>
      <c r="M10" s="10">
        <f>racers8[[#This Row],[Tour de Bowness - Hill Climb (B)]]+racers8[[#This Row],[CABC ITT Provincial Championships (A)]]</f>
        <v>0</v>
      </c>
      <c r="N10" s="11">
        <f>SUM(racers8[[#This Row],[Tour de Bowness - Omnium (B)]]+racers8[[#This Row],[RMCC - Omnium (B)]])</f>
        <v>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12</v>
      </c>
      <c r="AB10" s="13">
        <v>12</v>
      </c>
      <c r="AC10" s="13"/>
      <c r="AD10" s="13"/>
      <c r="AE10" s="13">
        <v>20</v>
      </c>
      <c r="AF10" s="13"/>
      <c r="AG10" s="13"/>
    </row>
    <row r="11" spans="1:33" ht="15.75" thickBot="1" x14ac:dyDescent="0.3">
      <c r="A11" s="17">
        <v>10</v>
      </c>
      <c r="B11" s="19" t="s">
        <v>908</v>
      </c>
      <c r="C11" s="19" t="s">
        <v>153</v>
      </c>
      <c r="D11" s="42" t="s">
        <v>19</v>
      </c>
      <c r="E11" s="20">
        <f>SUM(L11,M11,N11)</f>
        <v>44</v>
      </c>
      <c r="F11" s="46">
        <f>SUM(G11,H11,J11,L11)</f>
        <v>44</v>
      </c>
      <c r="G11" s="44">
        <f>+IF(SUM(I11,K11,M11)&gt;20,20,SUM(I11,K11,M11))</f>
        <v>0</v>
      </c>
      <c r="H11" s="46"/>
      <c r="I11" s="46"/>
      <c r="J11" s="21"/>
      <c r="K11" s="21"/>
      <c r="L1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44</v>
      </c>
      <c r="M11" s="10">
        <f>racers8[[#This Row],[Tour de Bowness - Hill Climb (B)]]+racers8[[#This Row],[CABC ITT Provincial Championships (A)]]</f>
        <v>0</v>
      </c>
      <c r="N11" s="11">
        <f>SUM(racers8[[#This Row],[Tour de Bowness - Omnium (B)]]+racers8[[#This Row],[RMCC - Omnium (B)]])</f>
        <v>0</v>
      </c>
      <c r="O11" s="25">
        <v>6</v>
      </c>
      <c r="P11" s="25">
        <v>6</v>
      </c>
      <c r="Q11" s="25">
        <v>6</v>
      </c>
      <c r="R11" s="25"/>
      <c r="S11" s="25"/>
      <c r="T11" s="25"/>
      <c r="U11" s="25"/>
      <c r="V11" s="25"/>
      <c r="W11" s="25">
        <v>12</v>
      </c>
      <c r="X11" s="25">
        <v>6</v>
      </c>
      <c r="Y11" s="25"/>
      <c r="Z11" s="25"/>
      <c r="AA11" s="25"/>
      <c r="AB11" s="25"/>
      <c r="AC11" s="25">
        <v>8</v>
      </c>
      <c r="AD11" s="25"/>
      <c r="AE11" s="25"/>
      <c r="AF11" s="25"/>
      <c r="AG11" s="13"/>
    </row>
    <row r="12" spans="1:33" ht="15.75" thickBot="1" x14ac:dyDescent="0.3">
      <c r="A12" s="17">
        <v>11</v>
      </c>
      <c r="B12" s="26" t="s">
        <v>359</v>
      </c>
      <c r="C12" s="26" t="s">
        <v>695</v>
      </c>
      <c r="D12" s="45" t="s">
        <v>882</v>
      </c>
      <c r="E12" s="20">
        <f>SUM(L12,M12,N12)</f>
        <v>40</v>
      </c>
      <c r="F12" s="46">
        <f>SUM(G12,H12,J12,L12)</f>
        <v>44</v>
      </c>
      <c r="G12" s="44">
        <f>+IF(SUM(I12,K12,M12)&gt;20,20,SUM(I12,K12,M12))</f>
        <v>0</v>
      </c>
      <c r="H12" s="46">
        <v>4</v>
      </c>
      <c r="I12" s="44">
        <v>0</v>
      </c>
      <c r="J12" s="21"/>
      <c r="K12" s="21"/>
      <c r="L1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40</v>
      </c>
      <c r="M12" s="10">
        <f>racers8[[#This Row],[Tour de Bowness - Hill Climb (B)]]+racers8[[#This Row],[CABC ITT Provincial Championships (A)]]</f>
        <v>0</v>
      </c>
      <c r="N12" s="11">
        <f>SUM(racers8[[#This Row],[Tour de Bowness - Omnium (B)]]+racers8[[#This Row],[RMCC - Omnium (B)]])</f>
        <v>0</v>
      </c>
      <c r="O12" s="25"/>
      <c r="P12" s="25"/>
      <c r="Q12" s="25"/>
      <c r="R12" s="25"/>
      <c r="S12" s="25"/>
      <c r="T12" s="25">
        <v>10</v>
      </c>
      <c r="U12" s="25"/>
      <c r="V12" s="25"/>
      <c r="W12" s="25">
        <v>10</v>
      </c>
      <c r="X12" s="25">
        <v>12</v>
      </c>
      <c r="Y12" s="25"/>
      <c r="Z12" s="25"/>
      <c r="AA12" s="25"/>
      <c r="AB12" s="25"/>
      <c r="AC12" s="25"/>
      <c r="AD12" s="25"/>
      <c r="AE12" s="25">
        <v>8</v>
      </c>
      <c r="AF12" s="25"/>
      <c r="AG12" s="13"/>
    </row>
    <row r="13" spans="1:33" ht="15.75" thickBot="1" x14ac:dyDescent="0.3">
      <c r="A13" s="17">
        <v>12</v>
      </c>
      <c r="B13" s="19" t="s">
        <v>345</v>
      </c>
      <c r="C13" s="19" t="s">
        <v>138</v>
      </c>
      <c r="D13" s="42" t="s">
        <v>882</v>
      </c>
      <c r="E13" s="20">
        <f>SUM(L13,M13,N13)</f>
        <v>38</v>
      </c>
      <c r="F13" s="46">
        <f>SUM(G13,H13,J13,L13)</f>
        <v>48</v>
      </c>
      <c r="G13" s="44">
        <f>+IF(SUM(I13,K13,M13)&gt;20,20,SUM(I13,K13,M13))</f>
        <v>6</v>
      </c>
      <c r="H13" s="46">
        <v>8</v>
      </c>
      <c r="I13" s="44">
        <v>2</v>
      </c>
      <c r="J13" s="21"/>
      <c r="K13" s="21"/>
      <c r="L1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34</v>
      </c>
      <c r="M13" s="10">
        <f>racers8[[#This Row],[Tour de Bowness - Hill Climb (B)]]+racers8[[#This Row],[CABC ITT Provincial Championships (A)]]</f>
        <v>4</v>
      </c>
      <c r="N13" s="11">
        <f>SUM(racers8[[#This Row],[Tour de Bowness - Omnium (B)]]+racers8[[#This Row],[RMCC - Omnium (B)]])</f>
        <v>0</v>
      </c>
      <c r="O13" s="25"/>
      <c r="P13" s="25"/>
      <c r="Q13" s="25"/>
      <c r="R13" s="25"/>
      <c r="S13" s="25"/>
      <c r="T13" s="25">
        <v>20</v>
      </c>
      <c r="U13" s="25"/>
      <c r="V13" s="25"/>
      <c r="W13" s="25">
        <v>4</v>
      </c>
      <c r="X13" s="25">
        <v>10</v>
      </c>
      <c r="Y13" s="25"/>
      <c r="Z13" s="25"/>
      <c r="AA13" s="25"/>
      <c r="AB13" s="25"/>
      <c r="AC13" s="25"/>
      <c r="AD13" s="25">
        <v>4</v>
      </c>
      <c r="AE13" s="25"/>
      <c r="AF13" s="25"/>
      <c r="AG13" s="13"/>
    </row>
    <row r="14" spans="1:33" ht="15.75" thickBot="1" x14ac:dyDescent="0.3">
      <c r="A14" s="17">
        <v>13</v>
      </c>
      <c r="B14" s="19" t="s">
        <v>359</v>
      </c>
      <c r="C14" s="19" t="s">
        <v>360</v>
      </c>
      <c r="D14" s="42" t="s">
        <v>882</v>
      </c>
      <c r="E14" s="20">
        <f>SUM(L14,M14,N14)</f>
        <v>37</v>
      </c>
      <c r="F14" s="46">
        <f>SUM(G14,H14,J14,L14)</f>
        <v>49</v>
      </c>
      <c r="G14" s="44">
        <f>+IF(SUM(I14,K14,M14)&gt;20,20,SUM(I14,K14,M14))</f>
        <v>0</v>
      </c>
      <c r="H14" s="46">
        <v>12</v>
      </c>
      <c r="I14" s="44">
        <v>0</v>
      </c>
      <c r="J14" s="21"/>
      <c r="K14" s="21"/>
      <c r="L1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37</v>
      </c>
      <c r="M14" s="10">
        <f>racers8[[#This Row],[Tour de Bowness - Hill Climb (B)]]+racers8[[#This Row],[CABC ITT Provincial Championships (A)]]</f>
        <v>0</v>
      </c>
      <c r="N14" s="11">
        <f>SUM(racers8[[#This Row],[Tour de Bowness - Omnium (B)]]+racers8[[#This Row],[RMCC - Omnium (B)]])</f>
        <v>0</v>
      </c>
      <c r="O14" s="25"/>
      <c r="P14" s="25"/>
      <c r="Q14" s="25"/>
      <c r="R14" s="25">
        <v>15</v>
      </c>
      <c r="S14" s="25"/>
      <c r="T14" s="25">
        <v>6</v>
      </c>
      <c r="U14" s="25"/>
      <c r="V14" s="25"/>
      <c r="W14" s="25">
        <v>8</v>
      </c>
      <c r="X14" s="25">
        <v>8</v>
      </c>
      <c r="Y14" s="25"/>
      <c r="Z14" s="25"/>
      <c r="AA14" s="25"/>
      <c r="AB14" s="25"/>
      <c r="AC14" s="25"/>
      <c r="AD14" s="25"/>
      <c r="AE14" s="25"/>
      <c r="AF14" s="25"/>
      <c r="AG14" s="13"/>
    </row>
    <row r="15" spans="1:33" ht="15.75" thickBot="1" x14ac:dyDescent="0.3">
      <c r="A15" s="17">
        <v>14</v>
      </c>
      <c r="B15" s="19" t="s">
        <v>905</v>
      </c>
      <c r="C15" s="19" t="s">
        <v>360</v>
      </c>
      <c r="D15" s="42" t="s">
        <v>862</v>
      </c>
      <c r="E15" s="20">
        <f>SUM(L15,M15,N15)</f>
        <v>27</v>
      </c>
      <c r="F15" s="46">
        <f>SUM(G15,H15,J15,L15)</f>
        <v>27</v>
      </c>
      <c r="G15" s="44">
        <f>+IF(SUM(I15,K15,M15)&gt;20,20,SUM(I15,K15,M15))</f>
        <v>0</v>
      </c>
      <c r="H15" s="46"/>
      <c r="I15" s="46"/>
      <c r="J15" s="21"/>
      <c r="K15" s="21"/>
      <c r="L1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27</v>
      </c>
      <c r="M15" s="10">
        <f>racers8[[#This Row],[Tour de Bowness - Hill Climb (B)]]+racers8[[#This Row],[CABC ITT Provincial Championships (A)]]</f>
        <v>0</v>
      </c>
      <c r="N15" s="11">
        <f>SUM(racers8[[#This Row],[Tour de Bowness - Omnium (B)]]+racers8[[#This Row],[RMCC - Omnium (B)]])</f>
        <v>0</v>
      </c>
      <c r="O15" s="25">
        <v>15</v>
      </c>
      <c r="P15" s="25">
        <v>12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3"/>
    </row>
    <row r="16" spans="1:33" ht="15.75" thickBot="1" x14ac:dyDescent="0.3">
      <c r="A16" s="17">
        <v>15</v>
      </c>
      <c r="B16" s="26" t="s">
        <v>342</v>
      </c>
      <c r="C16" s="26" t="s">
        <v>91</v>
      </c>
      <c r="D16" s="26" t="s">
        <v>343</v>
      </c>
      <c r="E16" s="20">
        <f>SUM(L16,M16,N16)</f>
        <v>26</v>
      </c>
      <c r="F16" s="46">
        <f>SUM(G16,H16,J16,L16)</f>
        <v>57</v>
      </c>
      <c r="G16" s="44">
        <f>+IF(SUM(I16,K16,M16)&gt;20,20,SUM(I16,K16,M16))</f>
        <v>18</v>
      </c>
      <c r="H16" s="46">
        <v>27</v>
      </c>
      <c r="I16" s="44">
        <v>12</v>
      </c>
      <c r="J16" s="21"/>
      <c r="K16" s="21"/>
      <c r="L1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12</v>
      </c>
      <c r="M16" s="10">
        <f>racers8[[#This Row],[Tour de Bowness - Hill Climb (B)]]+racers8[[#This Row],[CABC ITT Provincial Championships (A)]]</f>
        <v>6</v>
      </c>
      <c r="N16" s="11">
        <f>SUM(racers8[[#This Row],[Tour de Bowness - Omnium (B)]]+racers8[[#This Row],[RMCC - Omnium (B)]])</f>
        <v>8</v>
      </c>
      <c r="O16" s="25"/>
      <c r="P16" s="25"/>
      <c r="Q16" s="25"/>
      <c r="R16" s="25"/>
      <c r="S16" s="25"/>
      <c r="T16" s="25"/>
      <c r="U16" s="25"/>
      <c r="V16" s="25"/>
      <c r="W16" s="25">
        <v>2</v>
      </c>
      <c r="X16" s="25"/>
      <c r="Y16" s="25"/>
      <c r="Z16" s="25"/>
      <c r="AA16" s="25"/>
      <c r="AB16" s="25"/>
      <c r="AC16" s="25">
        <v>10</v>
      </c>
      <c r="AD16" s="25">
        <v>6</v>
      </c>
      <c r="AE16" s="25"/>
      <c r="AF16" s="25">
        <v>8</v>
      </c>
      <c r="AG16" s="13"/>
    </row>
    <row r="17" spans="1:33" ht="15.75" thickBot="1" x14ac:dyDescent="0.3">
      <c r="A17" s="17">
        <v>16</v>
      </c>
      <c r="B17" s="19" t="s">
        <v>371</v>
      </c>
      <c r="C17" s="19" t="s">
        <v>1010</v>
      </c>
      <c r="D17" s="42" t="s">
        <v>339</v>
      </c>
      <c r="E17" s="20">
        <f>SUM(L17,M17,N17)</f>
        <v>25</v>
      </c>
      <c r="F17" s="46">
        <f>SUM(G17,H17,J17,L17)</f>
        <v>20</v>
      </c>
      <c r="G17" s="44">
        <f>+IF(SUM(I17,K17,M17)&gt;20,20,SUM(I17,K17,M17))</f>
        <v>20</v>
      </c>
      <c r="H17" s="46">
        <v>0</v>
      </c>
      <c r="I17" s="44">
        <v>0</v>
      </c>
      <c r="J17" s="21"/>
      <c r="K17" s="21"/>
      <c r="L1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7" s="10">
        <f>racers8[[#This Row],[Tour de Bowness - Hill Climb (B)]]+racers8[[#This Row],[CABC ITT Provincial Championships (A)]]</f>
        <v>25</v>
      </c>
      <c r="N17" s="11">
        <f>SUM(racers8[[#This Row],[Tour de Bowness - Omnium (B)]]+racers8[[#This Row],[RMCC - Omnium (B)]])</f>
        <v>0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13">
        <v>25</v>
      </c>
    </row>
    <row r="18" spans="1:33" ht="15.75" thickBot="1" x14ac:dyDescent="0.3">
      <c r="A18" s="17">
        <v>17</v>
      </c>
      <c r="B18" s="146" t="s">
        <v>812</v>
      </c>
      <c r="C18" s="146" t="s">
        <v>374</v>
      </c>
      <c r="D18" s="42" t="s">
        <v>893</v>
      </c>
      <c r="E18" s="20">
        <f>SUM(L18,M18,N18)</f>
        <v>24</v>
      </c>
      <c r="F18" s="46">
        <f>SUM(G18,H18,J18,L18)</f>
        <v>60</v>
      </c>
      <c r="G18" s="44">
        <f>+IF(SUM(I18,K18,M18)&gt;20,20,SUM(I18,K18,M18))</f>
        <v>20</v>
      </c>
      <c r="H18" s="46">
        <v>16</v>
      </c>
      <c r="I18" s="44">
        <v>25</v>
      </c>
      <c r="J18" s="21"/>
      <c r="K18" s="21"/>
      <c r="L1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24</v>
      </c>
      <c r="M18" s="10">
        <f>racers8[[#This Row],[Tour de Bowness - Hill Climb (B)]]+racers8[[#This Row],[CABC ITT Provincial Championships (A)]]</f>
        <v>0</v>
      </c>
      <c r="N18" s="11">
        <f>SUM(racers8[[#This Row],[Tour de Bowness - Omnium (B)]]+racers8[[#This Row],[RMCC - Omnium (B)]])</f>
        <v>0</v>
      </c>
      <c r="O18" s="25"/>
      <c r="P18" s="25">
        <v>10</v>
      </c>
      <c r="Q18" s="25"/>
      <c r="R18" s="25">
        <v>10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>
        <v>4</v>
      </c>
      <c r="AF18" s="25"/>
      <c r="AG18" s="13"/>
    </row>
    <row r="19" spans="1:33" ht="15.75" thickBot="1" x14ac:dyDescent="0.3">
      <c r="A19" s="17">
        <v>18</v>
      </c>
      <c r="B19" s="26" t="s">
        <v>985</v>
      </c>
      <c r="C19" s="26" t="s">
        <v>894</v>
      </c>
      <c r="D19" s="45" t="s">
        <v>19</v>
      </c>
      <c r="E19" s="20">
        <f>SUM(L19,M19,N19)</f>
        <v>24</v>
      </c>
      <c r="F19" s="46">
        <f>SUM(G19,H19,J19,L19)</f>
        <v>24</v>
      </c>
      <c r="G19" s="44">
        <f>+IF(SUM(I19,K19,M19)&gt;20,20,SUM(I19,K19,M19))</f>
        <v>0</v>
      </c>
      <c r="H19" s="46"/>
      <c r="I19" s="46"/>
      <c r="J19" s="21"/>
      <c r="K19" s="21"/>
      <c r="L1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24</v>
      </c>
      <c r="M19" s="10">
        <f>racers8[[#This Row],[Tour de Bowness - Hill Climb (B)]]+racers8[[#This Row],[CABC ITT Provincial Championships (A)]]</f>
        <v>0</v>
      </c>
      <c r="N19" s="11">
        <f>SUM(racers8[[#This Row],[Tour de Bowness - Omnium (B)]]+racers8[[#This Row],[RMCC - Omnium (B)]])</f>
        <v>0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>
        <v>20</v>
      </c>
      <c r="AB19" s="25">
        <v>4</v>
      </c>
      <c r="AC19" s="25"/>
      <c r="AD19" s="25"/>
      <c r="AE19" s="25"/>
      <c r="AF19" s="25"/>
      <c r="AG19" s="13"/>
    </row>
    <row r="20" spans="1:33" ht="15.75" thickBot="1" x14ac:dyDescent="0.3">
      <c r="A20" s="17">
        <v>19</v>
      </c>
      <c r="B20" s="26" t="s">
        <v>242</v>
      </c>
      <c r="C20" s="26" t="s">
        <v>243</v>
      </c>
      <c r="D20" s="45" t="s">
        <v>241</v>
      </c>
      <c r="E20" s="20">
        <f>SUM(L20,M20,N20)</f>
        <v>22</v>
      </c>
      <c r="F20" s="46">
        <f>SUM(G20,H20,J20,L20)</f>
        <v>30</v>
      </c>
      <c r="G20" s="44">
        <f>+IF(SUM(I20,K20,M20)&gt;20,20,SUM(I20,K20,M20))</f>
        <v>0</v>
      </c>
      <c r="H20" s="46">
        <v>8</v>
      </c>
      <c r="I20" s="44">
        <v>0</v>
      </c>
      <c r="J20" s="21"/>
      <c r="K20" s="21"/>
      <c r="L2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22</v>
      </c>
      <c r="M20" s="10">
        <f>racers8[[#This Row],[Tour de Bowness - Hill Climb (B)]]+racers8[[#This Row],[CABC ITT Provincial Championships (A)]]</f>
        <v>0</v>
      </c>
      <c r="N20" s="11">
        <f>SUM(racers8[[#This Row],[Tour de Bowness - Omnium (B)]]+racers8[[#This Row],[RMCC - Omnium (B)]])</f>
        <v>0</v>
      </c>
      <c r="O20" s="25"/>
      <c r="P20" s="25"/>
      <c r="Q20" s="25">
        <v>4</v>
      </c>
      <c r="R20" s="25">
        <v>6</v>
      </c>
      <c r="S20" s="25">
        <v>12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13"/>
    </row>
    <row r="21" spans="1:33" ht="15.75" thickBot="1" x14ac:dyDescent="0.3">
      <c r="A21" s="17">
        <v>20</v>
      </c>
      <c r="B21" s="19" t="s">
        <v>909</v>
      </c>
      <c r="C21" s="19" t="s">
        <v>910</v>
      </c>
      <c r="D21" s="42" t="s">
        <v>713</v>
      </c>
      <c r="E21" s="20">
        <f>SUM(L21,M21,N21)</f>
        <v>22</v>
      </c>
      <c r="F21" s="46">
        <f>SUM(G21,H21,J21,L21)</f>
        <v>22</v>
      </c>
      <c r="G21" s="44">
        <f>+IF(SUM(I21,K21,M21)&gt;20,20,SUM(I21,K21,M21))</f>
        <v>0</v>
      </c>
      <c r="H21" s="46"/>
      <c r="I21" s="46"/>
      <c r="J21" s="21"/>
      <c r="K21" s="21"/>
      <c r="L2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22</v>
      </c>
      <c r="M21" s="10">
        <f>racers8[[#This Row],[Tour de Bowness - Hill Climb (B)]]+racers8[[#This Row],[CABC ITT Provincial Championships (A)]]</f>
        <v>0</v>
      </c>
      <c r="N21" s="11">
        <f>SUM(racers8[[#This Row],[Tour de Bowness - Omnium (B)]]+racers8[[#This Row],[RMCC - Omnium (B)]])</f>
        <v>0</v>
      </c>
      <c r="O21" s="25">
        <v>4</v>
      </c>
      <c r="P21" s="25">
        <v>8</v>
      </c>
      <c r="Q21" s="25"/>
      <c r="R21" s="25"/>
      <c r="S21" s="25">
        <v>10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13"/>
    </row>
    <row r="22" spans="1:33" ht="15.75" thickBot="1" x14ac:dyDescent="0.3">
      <c r="A22" s="17">
        <v>21</v>
      </c>
      <c r="B22" s="26" t="s">
        <v>257</v>
      </c>
      <c r="C22" s="26" t="s">
        <v>258</v>
      </c>
      <c r="D22" s="45" t="s">
        <v>234</v>
      </c>
      <c r="E22" s="20">
        <f>SUM(L22,M22,N22)</f>
        <v>20</v>
      </c>
      <c r="F22" s="46">
        <f>SUM(G22,H22,J22,L22)</f>
        <v>20</v>
      </c>
      <c r="G22" s="44">
        <f>+IF(SUM(I22,K22,M22)&gt;20,20,SUM(I22,K22,M22))</f>
        <v>0</v>
      </c>
      <c r="H22" s="46">
        <v>0</v>
      </c>
      <c r="I22" s="44">
        <v>0</v>
      </c>
      <c r="J22" s="21"/>
      <c r="K22" s="21"/>
      <c r="L2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20</v>
      </c>
      <c r="M22" s="10">
        <f>racers8[[#This Row],[Tour de Bowness - Hill Climb (B)]]+racers8[[#This Row],[CABC ITT Provincial Championships (A)]]</f>
        <v>0</v>
      </c>
      <c r="N22" s="11">
        <f>SUM(racers8[[#This Row],[Tour de Bowness - Omnium (B)]]+racers8[[#This Row],[RMCC - Omnium (B)]])</f>
        <v>0</v>
      </c>
      <c r="O22" s="25"/>
      <c r="P22" s="25"/>
      <c r="Q22" s="25"/>
      <c r="R22" s="25">
        <v>12</v>
      </c>
      <c r="S22" s="25"/>
      <c r="T22" s="25"/>
      <c r="U22" s="25"/>
      <c r="V22" s="25"/>
      <c r="W22" s="25"/>
      <c r="X22" s="25"/>
      <c r="Y22" s="25"/>
      <c r="Z22" s="25"/>
      <c r="AA22" s="25"/>
      <c r="AB22" s="25">
        <v>8</v>
      </c>
      <c r="AC22" s="25"/>
      <c r="AD22" s="25"/>
      <c r="AE22" s="25"/>
      <c r="AF22" s="25"/>
      <c r="AG22" s="13"/>
    </row>
    <row r="23" spans="1:33" ht="15.75" thickBot="1" x14ac:dyDescent="0.3">
      <c r="A23" s="17">
        <v>22</v>
      </c>
      <c r="B23" s="26" t="s">
        <v>440</v>
      </c>
      <c r="C23" s="26" t="s">
        <v>441</v>
      </c>
      <c r="D23" s="45" t="s">
        <v>36</v>
      </c>
      <c r="E23" s="20">
        <f>SUM(L23,M23,N23)</f>
        <v>20</v>
      </c>
      <c r="F23" s="46">
        <f>SUM(G23,H23,J23,L23)</f>
        <v>36</v>
      </c>
      <c r="G23" s="44">
        <f>+IF(SUM(I23,K23,M23)&gt;20,20,SUM(I23,K23,M23))</f>
        <v>0</v>
      </c>
      <c r="H23" s="46">
        <v>16</v>
      </c>
      <c r="I23" s="44">
        <v>0</v>
      </c>
      <c r="J23" s="21"/>
      <c r="K23" s="21"/>
      <c r="L2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20</v>
      </c>
      <c r="M23" s="10">
        <f>racers8[[#This Row],[Tour de Bowness - Hill Climb (B)]]+racers8[[#This Row],[CABC ITT Provincial Championships (A)]]</f>
        <v>0</v>
      </c>
      <c r="N23" s="11">
        <f>SUM(racers8[[#This Row],[Tour de Bowness - Omnium (B)]]+racers8[[#This Row],[RMCC - Omnium (B)]])</f>
        <v>0</v>
      </c>
      <c r="O23" s="25">
        <v>20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3"/>
    </row>
    <row r="24" spans="1:33" ht="15.75" thickBot="1" x14ac:dyDescent="0.3">
      <c r="A24" s="17">
        <v>23</v>
      </c>
      <c r="B24" s="123" t="s">
        <v>686</v>
      </c>
      <c r="C24" s="26" t="s">
        <v>898</v>
      </c>
      <c r="D24" s="45" t="s">
        <v>886</v>
      </c>
      <c r="E24" s="20">
        <f>SUM(L24,M24,N24)</f>
        <v>19</v>
      </c>
      <c r="F24" s="43">
        <f>SUM(G24,H24,J24,L24)</f>
        <v>15</v>
      </c>
      <c r="G24" s="44">
        <f>+IF(SUM(I24,K24,M24)&gt;20,20,SUM(I24,K24,M24))</f>
        <v>15</v>
      </c>
      <c r="H24" s="43"/>
      <c r="I24" s="46"/>
      <c r="J24" s="21"/>
      <c r="K24" s="21"/>
      <c r="L2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24" s="10">
        <f>racers8[[#This Row],[Tour de Bowness - Hill Climb (B)]]+racers8[[#This Row],[CABC ITT Provincial Championships (A)]]</f>
        <v>15</v>
      </c>
      <c r="N24" s="11">
        <f>SUM(racers8[[#This Row],[Tour de Bowness - Omnium (B)]]+racers8[[#This Row],[RMCC - Omnium (B)]])</f>
        <v>4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>
        <v>15</v>
      </c>
      <c r="AE24" s="25"/>
      <c r="AF24" s="25">
        <v>4</v>
      </c>
      <c r="AG24" s="13"/>
    </row>
    <row r="25" spans="1:33" ht="15.75" thickBot="1" x14ac:dyDescent="0.3">
      <c r="A25" s="17">
        <v>24</v>
      </c>
      <c r="B25" s="26" t="s">
        <v>990</v>
      </c>
      <c r="C25" s="26" t="s">
        <v>182</v>
      </c>
      <c r="D25" s="45" t="s">
        <v>648</v>
      </c>
      <c r="E25" s="20">
        <f>SUM(L25,M25,N25)</f>
        <v>19</v>
      </c>
      <c r="F25" s="46">
        <f>SUM(G25,H25,J25,L25)</f>
        <v>13</v>
      </c>
      <c r="G25" s="44">
        <f>+IF(SUM(I25,K25,M25)&gt;20,20,SUM(I25,K25,M25))</f>
        <v>8</v>
      </c>
      <c r="H25" s="46"/>
      <c r="I25" s="46"/>
      <c r="J25" s="21"/>
      <c r="K25" s="21"/>
      <c r="L2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5</v>
      </c>
      <c r="M25" s="10">
        <f>racers8[[#This Row],[Tour de Bowness - Hill Climb (B)]]+racers8[[#This Row],[CABC ITT Provincial Championships (A)]]</f>
        <v>8</v>
      </c>
      <c r="N25" s="11">
        <f>SUM(racers8[[#This Row],[Tour de Bowness - Omnium (B)]]+racers8[[#This Row],[RMCC - Omnium (B)]])</f>
        <v>6</v>
      </c>
      <c r="O25" s="25"/>
      <c r="P25" s="25"/>
      <c r="Q25" s="25">
        <v>2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>
        <v>2</v>
      </c>
      <c r="AC25" s="25">
        <v>1</v>
      </c>
      <c r="AD25" s="25">
        <v>8</v>
      </c>
      <c r="AE25" s="25"/>
      <c r="AF25" s="25">
        <v>6</v>
      </c>
      <c r="AG25" s="13"/>
    </row>
    <row r="26" spans="1:33" ht="15.75" thickBot="1" x14ac:dyDescent="0.3">
      <c r="A26" s="17">
        <v>25</v>
      </c>
      <c r="B26" s="26" t="s">
        <v>693</v>
      </c>
      <c r="C26" s="26" t="s">
        <v>142</v>
      </c>
      <c r="D26" s="45" t="s">
        <v>36</v>
      </c>
      <c r="E26" s="20">
        <f>SUM(L26,M26,N26)</f>
        <v>17</v>
      </c>
      <c r="F26" s="46">
        <f>SUM(G26,H26,J26,L26)</f>
        <v>19</v>
      </c>
      <c r="G26" s="44">
        <f>+IF(SUM(I26,K26,M26)&gt;20,20,SUM(I26,K26,M26))</f>
        <v>0</v>
      </c>
      <c r="H26" s="46">
        <v>2</v>
      </c>
      <c r="I26" s="44">
        <v>0</v>
      </c>
      <c r="J26" s="21"/>
      <c r="K26" s="21"/>
      <c r="L2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17</v>
      </c>
      <c r="M26" s="10">
        <f>racers8[[#This Row],[Tour de Bowness - Hill Climb (B)]]+racers8[[#This Row],[CABC ITT Provincial Championships (A)]]</f>
        <v>0</v>
      </c>
      <c r="N26" s="11">
        <f>SUM(racers8[[#This Row],[Tour de Bowness - Omnium (B)]]+racers8[[#This Row],[RMCC - Omnium (B)]])</f>
        <v>0</v>
      </c>
      <c r="O26" s="25"/>
      <c r="P26" s="25"/>
      <c r="Q26" s="25">
        <v>15</v>
      </c>
      <c r="R26" s="25">
        <v>2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13"/>
    </row>
    <row r="27" spans="1:33" ht="15.75" thickBot="1" x14ac:dyDescent="0.3">
      <c r="A27" s="17">
        <v>26</v>
      </c>
      <c r="B27" s="26" t="s">
        <v>436</v>
      </c>
      <c r="C27" s="26" t="s">
        <v>35</v>
      </c>
      <c r="D27" s="45" t="s">
        <v>724</v>
      </c>
      <c r="E27" s="20">
        <f>SUM(L27,M27,N27)</f>
        <v>16</v>
      </c>
      <c r="F27" s="46">
        <f>SUM(G27,H27,J27,L27)</f>
        <v>16</v>
      </c>
      <c r="G27" s="44">
        <f>+IF(SUM(I27,K27,M27)&gt;20,20,SUM(I27,K27,M27))</f>
        <v>0</v>
      </c>
      <c r="H27" s="46"/>
      <c r="I27" s="46"/>
      <c r="J27" s="21"/>
      <c r="K27" s="21"/>
      <c r="L2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16</v>
      </c>
      <c r="M27" s="10">
        <f>racers8[[#This Row],[Tour de Bowness - Hill Climb (B)]]+racers8[[#This Row],[CABC ITT Provincial Championships (A)]]</f>
        <v>0</v>
      </c>
      <c r="N27" s="11">
        <f>SUM(racers8[[#This Row],[Tour de Bowness - Omnium (B)]]+racers8[[#This Row],[RMCC - Omnium (B)]])</f>
        <v>0</v>
      </c>
      <c r="O27" s="25"/>
      <c r="P27" s="25"/>
      <c r="Q27" s="25"/>
      <c r="R27" s="25"/>
      <c r="S27" s="25">
        <v>6</v>
      </c>
      <c r="T27" s="25">
        <v>8</v>
      </c>
      <c r="U27" s="25"/>
      <c r="V27" s="25"/>
      <c r="W27" s="25"/>
      <c r="X27" s="25">
        <v>2</v>
      </c>
      <c r="Y27" s="25"/>
      <c r="Z27" s="25"/>
      <c r="AA27" s="25"/>
      <c r="AB27" s="25"/>
      <c r="AC27" s="25"/>
      <c r="AD27" s="25"/>
      <c r="AE27" s="25"/>
      <c r="AF27" s="25"/>
      <c r="AG27" s="13"/>
    </row>
    <row r="28" spans="1:33" ht="15.75" thickBot="1" x14ac:dyDescent="0.3">
      <c r="A28" s="17">
        <v>27</v>
      </c>
      <c r="B28" s="26" t="s">
        <v>543</v>
      </c>
      <c r="C28" s="26" t="s">
        <v>1002</v>
      </c>
      <c r="D28" s="45" t="s">
        <v>19</v>
      </c>
      <c r="E28" s="20">
        <f>SUM(L28,M28,N28)</f>
        <v>15</v>
      </c>
      <c r="F28" s="46">
        <f>SUM(G28,H28,J28,L28)</f>
        <v>15</v>
      </c>
      <c r="G28" s="44">
        <f>+IF(SUM(I28,K28,M28)&gt;20,20,SUM(I28,K28,M28))</f>
        <v>0</v>
      </c>
      <c r="H28" s="46"/>
      <c r="I28" s="46"/>
      <c r="J28" s="21"/>
      <c r="K28" s="21"/>
      <c r="L2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15</v>
      </c>
      <c r="M28" s="10">
        <f>racers8[[#This Row],[Tour de Bowness - Hill Climb (B)]]+racers8[[#This Row],[CABC ITT Provincial Championships (A)]]</f>
        <v>0</v>
      </c>
      <c r="N28" s="11">
        <f>SUM(racers8[[#This Row],[Tour de Bowness - Omnium (B)]]+racers8[[#This Row],[RMCC - Omnium (B)]])</f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>
        <v>15</v>
      </c>
      <c r="AF28" s="25"/>
      <c r="AG28" s="13"/>
    </row>
    <row r="29" spans="1:33" ht="15.75" thickBot="1" x14ac:dyDescent="0.3">
      <c r="A29" s="17">
        <v>28</v>
      </c>
      <c r="B29" s="26" t="s">
        <v>378</v>
      </c>
      <c r="C29" s="26" t="s">
        <v>925</v>
      </c>
      <c r="D29" s="45" t="s">
        <v>718</v>
      </c>
      <c r="E29" s="20">
        <f>SUM(L29,M29,N29)</f>
        <v>15</v>
      </c>
      <c r="F29" s="46">
        <f>SUM(G29,H29,J29,L29)</f>
        <v>15</v>
      </c>
      <c r="G29" s="44">
        <f>+IF(SUM(I29,K29,M29)&gt;20,20,SUM(I29,K29,M29))</f>
        <v>0</v>
      </c>
      <c r="H29" s="46"/>
      <c r="I29" s="46"/>
      <c r="J29" s="21"/>
      <c r="K29" s="21"/>
      <c r="L2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15</v>
      </c>
      <c r="M29" s="10">
        <f>racers8[[#This Row],[Tour de Bowness - Hill Climb (B)]]+racers8[[#This Row],[CABC ITT Provincial Championships (A)]]</f>
        <v>0</v>
      </c>
      <c r="N29" s="11">
        <f>SUM(racers8[[#This Row],[Tour de Bowness - Omnium (B)]]+racers8[[#This Row],[RMCC - Omnium (B)]])</f>
        <v>0</v>
      </c>
      <c r="O29" s="25"/>
      <c r="P29" s="25"/>
      <c r="Q29" s="25"/>
      <c r="R29" s="25"/>
      <c r="S29" s="25"/>
      <c r="T29" s="25">
        <v>15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13"/>
    </row>
    <row r="30" spans="1:33" ht="15.75" thickBot="1" x14ac:dyDescent="0.3">
      <c r="A30" s="17">
        <v>29</v>
      </c>
      <c r="B30" s="19" t="s">
        <v>1011</v>
      </c>
      <c r="C30" s="19" t="s">
        <v>1012</v>
      </c>
      <c r="D30" s="42" t="s">
        <v>724</v>
      </c>
      <c r="E30" s="20">
        <f>SUM(L30,M30,N30)</f>
        <v>12</v>
      </c>
      <c r="F30" s="46">
        <f>SUM(G30,H30,J30,L30)</f>
        <v>12</v>
      </c>
      <c r="G30" s="44">
        <f>+IF(SUM(I30,K30,M30)&gt;20,20,SUM(I30,K30,M30))</f>
        <v>12</v>
      </c>
      <c r="H30" s="46">
        <v>0</v>
      </c>
      <c r="I30" s="44">
        <v>0</v>
      </c>
      <c r="J30" s="21"/>
      <c r="K30" s="21"/>
      <c r="L3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30" s="10">
        <f>racers8[[#This Row],[Tour de Bowness - Hill Climb (B)]]+racers8[[#This Row],[CABC ITT Provincial Championships (A)]]</f>
        <v>12</v>
      </c>
      <c r="N30" s="11">
        <f>SUM(racers8[[#This Row],[Tour de Bowness - Omnium (B)]]+racers8[[#This Row],[RMCC - Omnium (B)]])</f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13">
        <v>12</v>
      </c>
    </row>
    <row r="31" spans="1:33" ht="15.75" thickBot="1" x14ac:dyDescent="0.3">
      <c r="A31" s="17">
        <v>30</v>
      </c>
      <c r="B31" s="26" t="s">
        <v>790</v>
      </c>
      <c r="C31" s="26" t="s">
        <v>789</v>
      </c>
      <c r="D31" s="45"/>
      <c r="E31" s="20">
        <f>SUM(L31,M31,N31)</f>
        <v>12</v>
      </c>
      <c r="F31" s="46">
        <f>SUM(G31,H31,J31,L31)</f>
        <v>12</v>
      </c>
      <c r="G31" s="44">
        <f>+IF(SUM(I31,K31,M31)&gt;20,20,SUM(I31,K31,M31))</f>
        <v>0</v>
      </c>
      <c r="H31" s="46">
        <v>0</v>
      </c>
      <c r="I31" s="44">
        <v>0</v>
      </c>
      <c r="J31" s="21"/>
      <c r="K31" s="21"/>
      <c r="L3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12</v>
      </c>
      <c r="M31" s="10">
        <f>racers8[[#This Row],[Tour de Bowness - Hill Climb (B)]]+racers8[[#This Row],[CABC ITT Provincial Championships (A)]]</f>
        <v>0</v>
      </c>
      <c r="N31" s="11">
        <f>SUM(racers8[[#This Row],[Tour de Bowness - Omnium (B)]]+racers8[[#This Row],[RMCC - Omnium (B)]])</f>
        <v>0</v>
      </c>
      <c r="O31" s="25"/>
      <c r="P31" s="25"/>
      <c r="Q31" s="25">
        <v>12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13"/>
    </row>
    <row r="32" spans="1:33" ht="15.75" thickBot="1" x14ac:dyDescent="0.3">
      <c r="A32" s="17">
        <v>31</v>
      </c>
      <c r="B32" s="26" t="s">
        <v>791</v>
      </c>
      <c r="C32" s="26" t="s">
        <v>764</v>
      </c>
      <c r="D32" s="45" t="s">
        <v>710</v>
      </c>
      <c r="E32" s="20">
        <f>SUM(L32,M32,N32)</f>
        <v>12</v>
      </c>
      <c r="F32" s="46">
        <f>SUM(G32,H32,J32,L32)</f>
        <v>18</v>
      </c>
      <c r="G32" s="44">
        <f>+IF(SUM(I32,K32,M32)&gt;20,20,SUM(I32,K32,M32))</f>
        <v>0</v>
      </c>
      <c r="H32" s="46">
        <v>6</v>
      </c>
      <c r="I32" s="44">
        <v>0</v>
      </c>
      <c r="J32" s="21"/>
      <c r="K32" s="21"/>
      <c r="L3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12</v>
      </c>
      <c r="M32" s="10">
        <f>racers8[[#This Row],[Tour de Bowness - Hill Climb (B)]]+racers8[[#This Row],[CABC ITT Provincial Championships (A)]]</f>
        <v>0</v>
      </c>
      <c r="N32" s="11">
        <f>SUM(racers8[[#This Row],[Tour de Bowness - Omnium (B)]]+racers8[[#This Row],[RMCC - Omnium (B)]])</f>
        <v>0</v>
      </c>
      <c r="O32" s="25"/>
      <c r="P32" s="25">
        <v>2</v>
      </c>
      <c r="Q32" s="25">
        <v>10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13"/>
    </row>
    <row r="33" spans="1:33" ht="15.75" thickBot="1" x14ac:dyDescent="0.3">
      <c r="A33" s="17">
        <v>32</v>
      </c>
      <c r="B33" s="19" t="s">
        <v>543</v>
      </c>
      <c r="C33" s="19" t="s">
        <v>122</v>
      </c>
      <c r="D33" s="42" t="s">
        <v>906</v>
      </c>
      <c r="E33" s="20">
        <f>SUM(L33,M33,N33)</f>
        <v>10</v>
      </c>
      <c r="F33" s="46">
        <f>SUM(G33,H33,J33,L33)</f>
        <v>10</v>
      </c>
      <c r="G33" s="44">
        <f>+IF(SUM(I33,K33,M33)&gt;20,20,SUM(I33,K33,M33))</f>
        <v>0</v>
      </c>
      <c r="H33" s="46"/>
      <c r="I33" s="46"/>
      <c r="J33" s="21"/>
      <c r="K33" s="21"/>
      <c r="L3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10</v>
      </c>
      <c r="M33" s="10">
        <f>racers8[[#This Row],[Tour de Bowness - Hill Climb (B)]]+racers8[[#This Row],[CABC ITT Provincial Championships (A)]]</f>
        <v>0</v>
      </c>
      <c r="N33" s="11">
        <f>SUM(racers8[[#This Row],[Tour de Bowness - Omnium (B)]]+racers8[[#This Row],[RMCC - Omnium (B)]])</f>
        <v>0</v>
      </c>
      <c r="O33" s="25">
        <v>10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13"/>
    </row>
    <row r="34" spans="1:33" ht="15.75" thickBot="1" x14ac:dyDescent="0.3">
      <c r="A34" s="17">
        <v>33</v>
      </c>
      <c r="B34" s="26" t="s">
        <v>300</v>
      </c>
      <c r="C34" s="26" t="s">
        <v>301</v>
      </c>
      <c r="D34" s="45" t="s">
        <v>89</v>
      </c>
      <c r="E34" s="20">
        <f>SUM(L34,M34,N34)</f>
        <v>10</v>
      </c>
      <c r="F34" s="46">
        <f>SUM(G34,H34,J34,L34)</f>
        <v>10</v>
      </c>
      <c r="G34" s="44">
        <f>+IF(SUM(I34,K34,M34)&gt;20,20,SUM(I34,K34,M34))</f>
        <v>10</v>
      </c>
      <c r="H34" s="46">
        <v>0</v>
      </c>
      <c r="I34" s="44">
        <v>0</v>
      </c>
      <c r="J34" s="21"/>
      <c r="K34" s="21"/>
      <c r="L3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34" s="10">
        <f>racers8[[#This Row],[Tour de Bowness - Hill Climb (B)]]+racers8[[#This Row],[CABC ITT Provincial Championships (A)]]</f>
        <v>10</v>
      </c>
      <c r="N34" s="11">
        <f>SUM(racers8[[#This Row],[Tour de Bowness - Omnium (B)]]+racers8[[#This Row],[RMCC - Omnium (B)]])</f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>
        <v>10</v>
      </c>
      <c r="AE34" s="25"/>
      <c r="AF34" s="25"/>
      <c r="AG34" s="13"/>
    </row>
    <row r="35" spans="1:33" ht="15.75" thickBot="1" x14ac:dyDescent="0.3">
      <c r="A35" s="17">
        <v>34</v>
      </c>
      <c r="B35" s="15" t="s">
        <v>232</v>
      </c>
      <c r="C35" s="15" t="s">
        <v>233</v>
      </c>
      <c r="D35" s="16" t="s">
        <v>234</v>
      </c>
      <c r="E35" s="17">
        <f>SUM(L35,M35,N35)</f>
        <v>8</v>
      </c>
      <c r="F35" s="46">
        <f>SUM(G35,H35,J35,L35)</f>
        <v>37</v>
      </c>
      <c r="G35" s="44">
        <f>+IF(SUM(I35,K35,M35)&gt;20,20,SUM(I35,K35,M35))</f>
        <v>6</v>
      </c>
      <c r="H35" s="46">
        <v>23</v>
      </c>
      <c r="I35" s="44">
        <v>6</v>
      </c>
      <c r="J35" s="49"/>
      <c r="K35" s="9"/>
      <c r="L3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8</v>
      </c>
      <c r="M35" s="10">
        <f>racers8[[#This Row],[Tour de Bowness - Hill Climb (B)]]+racers8[[#This Row],[CABC ITT Provincial Championships (A)]]</f>
        <v>0</v>
      </c>
      <c r="N35" s="11">
        <f>SUM(racers8[[#This Row],[Tour de Bowness - Omnium (B)]]+racers8[[#This Row],[RMCC - Omnium (B)]])</f>
        <v>0</v>
      </c>
      <c r="O35" s="13"/>
      <c r="P35" s="13"/>
      <c r="Q35" s="13"/>
      <c r="R35" s="13"/>
      <c r="S35" s="25">
        <v>8</v>
      </c>
      <c r="T35" s="13"/>
      <c r="U35" s="25"/>
      <c r="V35" s="13"/>
      <c r="W35" s="13"/>
      <c r="X35" s="25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ht="15.75" thickBot="1" x14ac:dyDescent="0.3">
      <c r="A36" s="17">
        <v>35</v>
      </c>
      <c r="B36" s="26" t="s">
        <v>219</v>
      </c>
      <c r="C36" s="26" t="s">
        <v>220</v>
      </c>
      <c r="D36" s="45" t="s">
        <v>221</v>
      </c>
      <c r="E36" s="20">
        <f>SUM(L36,M36,N36)</f>
        <v>8</v>
      </c>
      <c r="F36" s="46">
        <f>SUM(G36,H36,J36,L36)</f>
        <v>34</v>
      </c>
      <c r="G36" s="44">
        <f>+IF(SUM(I36,K36,M36)&gt;20,20,SUM(I36,K36,M36))</f>
        <v>0</v>
      </c>
      <c r="H36" s="46">
        <v>26</v>
      </c>
      <c r="I36" s="44">
        <v>0</v>
      </c>
      <c r="J36" s="21"/>
      <c r="K36" s="21"/>
      <c r="L3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8</v>
      </c>
      <c r="M36" s="10">
        <f>racers8[[#This Row],[Tour de Bowness - Hill Climb (B)]]+racers8[[#This Row],[CABC ITT Provincial Championships (A)]]</f>
        <v>0</v>
      </c>
      <c r="N36" s="11">
        <f>SUM(racers8[[#This Row],[Tour de Bowness - Omnium (B)]]+racers8[[#This Row],[RMCC - Omnium (B)]])</f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>
        <v>6</v>
      </c>
      <c r="AC36" s="25"/>
      <c r="AD36" s="25"/>
      <c r="AE36" s="25">
        <v>2</v>
      </c>
      <c r="AF36" s="25"/>
      <c r="AG36" s="13"/>
    </row>
    <row r="37" spans="1:33" ht="15.75" thickBot="1" x14ac:dyDescent="0.3">
      <c r="A37" s="17">
        <v>36</v>
      </c>
      <c r="B37" s="15" t="s">
        <v>706</v>
      </c>
      <c r="C37" s="15" t="s">
        <v>677</v>
      </c>
      <c r="D37" s="16" t="s">
        <v>209</v>
      </c>
      <c r="E37" s="20">
        <f>SUM(L37,M37,N37)</f>
        <v>6</v>
      </c>
      <c r="F37" s="46">
        <f>SUM(G37,H37,J37,L37)</f>
        <v>25</v>
      </c>
      <c r="G37" s="44">
        <f>+IF(SUM(I37,K37,M37)&gt;20,20,SUM(I37,K37,M37))</f>
        <v>0</v>
      </c>
      <c r="H37" s="46">
        <v>19</v>
      </c>
      <c r="I37" s="44">
        <v>0</v>
      </c>
      <c r="J37" s="9"/>
      <c r="K37" s="9"/>
      <c r="L3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6</v>
      </c>
      <c r="M37" s="10">
        <f>racers8[[#This Row],[Tour de Bowness - Hill Climb (B)]]+racers8[[#This Row],[CABC ITT Provincial Championships (A)]]</f>
        <v>0</v>
      </c>
      <c r="N37" s="11">
        <f>SUM(racers8[[#This Row],[Tour de Bowness - Omnium (B)]]+racers8[[#This Row],[RMCC - Omnium (B)]])</f>
        <v>0</v>
      </c>
      <c r="O37" s="13"/>
      <c r="P37" s="13"/>
      <c r="Q37" s="13"/>
      <c r="R37" s="13"/>
      <c r="S37" s="13"/>
      <c r="T37" s="13"/>
      <c r="U37" s="13"/>
      <c r="V37" s="13"/>
      <c r="W37" s="13">
        <v>6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ht="15.75" thickBot="1" x14ac:dyDescent="0.3">
      <c r="A38" s="17">
        <v>37</v>
      </c>
      <c r="B38" s="8" t="s">
        <v>934</v>
      </c>
      <c r="C38" s="8" t="s">
        <v>935</v>
      </c>
      <c r="D38" s="41" t="s">
        <v>713</v>
      </c>
      <c r="E38" s="17">
        <f>SUM(L38,M38,N38)</f>
        <v>6</v>
      </c>
      <c r="F38" s="38">
        <f>SUM(G38,H38,J38,L38)</f>
        <v>6</v>
      </c>
      <c r="G38" s="39">
        <f>+IF(SUM(I38,K38,M38)&gt;20,20,SUM(I38,K38,M38))</f>
        <v>0</v>
      </c>
      <c r="H38" s="38">
        <v>0</v>
      </c>
      <c r="I38" s="39">
        <v>0</v>
      </c>
      <c r="J38" s="9"/>
      <c r="K38" s="9"/>
      <c r="L3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6</v>
      </c>
      <c r="M38" s="10">
        <f>racers8[[#This Row],[Tour de Bowness - Hill Climb (B)]]+racers8[[#This Row],[CABC ITT Provincial Championships (A)]]</f>
        <v>0</v>
      </c>
      <c r="N38" s="11">
        <f>SUM(racers8[[#This Row],[Tour de Bowness - Omnium (B)]]+racers8[[#This Row],[RMCC - Omnium (B)]])</f>
        <v>0</v>
      </c>
      <c r="O38" s="13"/>
      <c r="P38" s="13">
        <v>4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>
        <v>2</v>
      </c>
      <c r="AB38" s="13"/>
      <c r="AC38" s="13"/>
      <c r="AD38" s="13"/>
      <c r="AE38" s="13"/>
      <c r="AF38" s="13"/>
      <c r="AG38" s="13"/>
    </row>
    <row r="39" spans="1:33" ht="15.75" thickBot="1" x14ac:dyDescent="0.3">
      <c r="A39" s="17">
        <v>38</v>
      </c>
      <c r="B39" s="15" t="s">
        <v>315</v>
      </c>
      <c r="C39" s="15" t="s">
        <v>198</v>
      </c>
      <c r="D39" s="16" t="s">
        <v>209</v>
      </c>
      <c r="E39" s="17">
        <f>SUM(L39,M39,N39)</f>
        <v>4</v>
      </c>
      <c r="F39" s="38">
        <f>SUM(G39,H39,J39,L39)</f>
        <v>10</v>
      </c>
      <c r="G39" s="39">
        <f>+IF(SUM(I39,K39,M39)&gt;20,20,SUM(I39,K39,M39))</f>
        <v>0</v>
      </c>
      <c r="H39" s="38">
        <v>6</v>
      </c>
      <c r="I39" s="39">
        <v>0</v>
      </c>
      <c r="J39" s="9"/>
      <c r="K39" s="9"/>
      <c r="L3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</v>
      </c>
      <c r="M39" s="10">
        <f>racers8[[#This Row],[Tour de Bowness - Hill Climb (B)]]+racers8[[#This Row],[CABC ITT Provincial Championships (A)]]</f>
        <v>0</v>
      </c>
      <c r="N39" s="11">
        <f>SUM(racers8[[#This Row],[Tour de Bowness - Omnium (B)]]+racers8[[#This Row],[RMCC - Omnium (B)]])</f>
        <v>0</v>
      </c>
      <c r="O39" s="13"/>
      <c r="P39" s="13"/>
      <c r="Q39" s="13"/>
      <c r="R39" s="13"/>
      <c r="S39" s="13"/>
      <c r="T39" s="13"/>
      <c r="U39" s="13"/>
      <c r="V39" s="13"/>
      <c r="W39" s="13"/>
      <c r="X39" s="13">
        <v>4</v>
      </c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15.75" thickBot="1" x14ac:dyDescent="0.3">
      <c r="A40" s="17">
        <v>39</v>
      </c>
      <c r="B40" s="26" t="s">
        <v>761</v>
      </c>
      <c r="C40" s="26" t="s">
        <v>762</v>
      </c>
      <c r="D40" s="45" t="s">
        <v>733</v>
      </c>
      <c r="E40" s="20">
        <f>SUM(L40,M40,N40)</f>
        <v>4</v>
      </c>
      <c r="F40" s="46">
        <f>SUM(G40,H40,J40,L40)</f>
        <v>13</v>
      </c>
      <c r="G40" s="44">
        <f>+IF(SUM(I40,K40,M40)&gt;20,20,SUM(I40,K40,M40))</f>
        <v>8</v>
      </c>
      <c r="H40" s="46">
        <v>1</v>
      </c>
      <c r="I40" s="44">
        <v>8</v>
      </c>
      <c r="J40" s="21"/>
      <c r="K40" s="21"/>
      <c r="L4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</v>
      </c>
      <c r="M40" s="10">
        <f>racers8[[#This Row],[Tour de Bowness - Hill Climb (B)]]+racers8[[#This Row],[CABC ITT Provincial Championships (A)]]</f>
        <v>0</v>
      </c>
      <c r="N40" s="11">
        <f>SUM(racers8[[#This Row],[Tour de Bowness - Omnium (B)]]+racers8[[#This Row],[RMCC - Omnium (B)]])</f>
        <v>0</v>
      </c>
      <c r="O40" s="25"/>
      <c r="P40" s="25"/>
      <c r="Q40" s="25"/>
      <c r="R40" s="25"/>
      <c r="S40" s="25"/>
      <c r="T40" s="25"/>
      <c r="U40" s="25"/>
      <c r="V40" s="25"/>
      <c r="W40" s="25"/>
      <c r="X40" s="40"/>
      <c r="Y40" s="25"/>
      <c r="Z40" s="25"/>
      <c r="AA40" s="25">
        <v>4</v>
      </c>
      <c r="AB40" s="25"/>
      <c r="AC40" s="25"/>
      <c r="AD40" s="25"/>
      <c r="AE40" s="25"/>
      <c r="AF40" s="25"/>
      <c r="AG40" s="13"/>
    </row>
    <row r="41" spans="1:33" ht="15.75" thickBot="1" x14ac:dyDescent="0.3">
      <c r="A41" s="17">
        <v>40</v>
      </c>
      <c r="B41" s="26" t="s">
        <v>309</v>
      </c>
      <c r="C41" s="26" t="s">
        <v>310</v>
      </c>
      <c r="D41" s="45" t="s">
        <v>89</v>
      </c>
      <c r="E41" s="20">
        <f>SUM(L41,M41,N41)</f>
        <v>4</v>
      </c>
      <c r="F41" s="46">
        <f>SUM(G41,H41,J41,L41)</f>
        <v>4</v>
      </c>
      <c r="G41" s="44">
        <f>+IF(SUM(I41,K41,M41)&gt;20,20,SUM(I41,K41,M41))</f>
        <v>0</v>
      </c>
      <c r="H41" s="46">
        <v>0</v>
      </c>
      <c r="I41" s="44">
        <v>0</v>
      </c>
      <c r="J41" s="21"/>
      <c r="K41" s="21"/>
      <c r="L4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4</v>
      </c>
      <c r="M41" s="10">
        <f>racers8[[#This Row],[Tour de Bowness - Hill Climb (B)]]+racers8[[#This Row],[CABC ITT Provincial Championships (A)]]</f>
        <v>0</v>
      </c>
      <c r="N41" s="11">
        <f>SUM(racers8[[#This Row],[Tour de Bowness - Omnium (B)]]+racers8[[#This Row],[RMCC - Omnium (B)]])</f>
        <v>0</v>
      </c>
      <c r="O41" s="25"/>
      <c r="P41" s="25"/>
      <c r="Q41" s="25"/>
      <c r="R41" s="25"/>
      <c r="S41" s="25">
        <v>4</v>
      </c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</row>
    <row r="42" spans="1:33" ht="15.75" thickBot="1" x14ac:dyDescent="0.3">
      <c r="A42" s="17">
        <v>41</v>
      </c>
      <c r="B42" s="26" t="s">
        <v>322</v>
      </c>
      <c r="C42" s="26" t="s">
        <v>676</v>
      </c>
      <c r="D42" s="45" t="s">
        <v>31</v>
      </c>
      <c r="E42" s="20">
        <f>SUM(L42,M42,N42)</f>
        <v>2</v>
      </c>
      <c r="F42" s="46">
        <f>SUM(G42,H42,J42,L42)</f>
        <v>2</v>
      </c>
      <c r="G42" s="44">
        <f>+IF(SUM(I42,K42,M42)&gt;20,20,SUM(I42,K42,M42))</f>
        <v>2</v>
      </c>
      <c r="H42" s="46">
        <v>0</v>
      </c>
      <c r="I42" s="44">
        <v>0</v>
      </c>
      <c r="J42" s="21"/>
      <c r="K42" s="21"/>
      <c r="L4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2" s="10">
        <f>racers8[[#This Row],[Tour de Bowness - Hill Climb (B)]]+racers8[[#This Row],[CABC ITT Provincial Championships (A)]]</f>
        <v>2</v>
      </c>
      <c r="N42" s="11">
        <f>SUM(racers8[[#This Row],[Tour de Bowness - Omnium (B)]]+racers8[[#This Row],[RMCC - Omnium (B)]])</f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>
        <v>2</v>
      </c>
      <c r="AE42" s="25"/>
      <c r="AF42" s="25"/>
      <c r="AG42" s="13"/>
    </row>
    <row r="43" spans="1:33" ht="15.75" thickBot="1" x14ac:dyDescent="0.3">
      <c r="A43" s="17">
        <v>42</v>
      </c>
      <c r="B43" s="8" t="s">
        <v>321</v>
      </c>
      <c r="C43" s="8" t="s">
        <v>129</v>
      </c>
      <c r="D43" s="41" t="s">
        <v>41</v>
      </c>
      <c r="E43" s="17">
        <f>SUM(L43,M43,N43)</f>
        <v>2</v>
      </c>
      <c r="F43" s="38">
        <f>SUM(G43,H43,J43,L43)</f>
        <v>2</v>
      </c>
      <c r="G43" s="39">
        <f>+IF(SUM(I43,K43,M43)&gt;20,20,SUM(I43,K43,M43))</f>
        <v>0</v>
      </c>
      <c r="H43" s="38">
        <v>0</v>
      </c>
      <c r="I43" s="39">
        <v>0</v>
      </c>
      <c r="J43" s="9"/>
      <c r="K43" s="9"/>
      <c r="L4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2</v>
      </c>
      <c r="M43" s="10">
        <f>racers8[[#This Row],[Tour de Bowness - Hill Climb (B)]]+racers8[[#This Row],[CABC ITT Provincial Championships (A)]]</f>
        <v>0</v>
      </c>
      <c r="N43" s="11">
        <f>SUM(racers8[[#This Row],[Tour de Bowness - Omnium (B)]]+racers8[[#This Row],[RMCC - Omnium (B)]])</f>
        <v>0</v>
      </c>
      <c r="O43" s="13"/>
      <c r="P43" s="13"/>
      <c r="Q43" s="13"/>
      <c r="R43" s="13"/>
      <c r="S43" s="13"/>
      <c r="T43" s="13">
        <v>2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ht="15.75" thickBot="1" x14ac:dyDescent="0.3">
      <c r="A44" s="17"/>
      <c r="B44" s="15" t="s">
        <v>218</v>
      </c>
      <c r="C44" s="15" t="s">
        <v>58</v>
      </c>
      <c r="D44" s="16" t="s">
        <v>25</v>
      </c>
      <c r="E44" s="17">
        <f>SUM(L44,M44,N44)</f>
        <v>0</v>
      </c>
      <c r="F44" s="38">
        <f>SUM(G44,H44,J44,L44)</f>
        <v>40</v>
      </c>
      <c r="G44" s="39">
        <f>+IF(SUM(I44,K44,M44)&gt;20,20,SUM(I44,K44,M44))</f>
        <v>10</v>
      </c>
      <c r="H44" s="38">
        <v>30</v>
      </c>
      <c r="I44" s="39">
        <v>10</v>
      </c>
      <c r="J44" s="9"/>
      <c r="K44" s="9"/>
      <c r="L4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4" s="10">
        <f>racers8[[#This Row],[Tour de Bowness - Hill Climb (B)]]+racers8[[#This Row],[CABC ITT Provincial Championships (A)]]</f>
        <v>0</v>
      </c>
      <c r="N44" s="11">
        <f>SUM(racers8[[#This Row],[Tour de Bowness - Omnium (B)]]+racers8[[#This Row],[RMCC - Omnium (B)]])</f>
        <v>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ht="15.75" thickBot="1" x14ac:dyDescent="0.3">
      <c r="A45" s="20"/>
      <c r="B45" s="26" t="s">
        <v>270</v>
      </c>
      <c r="C45" s="26" t="s">
        <v>271</v>
      </c>
      <c r="D45" s="45" t="s">
        <v>25</v>
      </c>
      <c r="E45" s="20">
        <f>SUM(L45,M45,N45)</f>
        <v>0</v>
      </c>
      <c r="F45" s="46">
        <f>SUM(G45,H45,J45,L45)</f>
        <v>0</v>
      </c>
      <c r="G45" s="44">
        <f>+IF(SUM(I45,K45,M45)&gt;20,20,SUM(I45,K45,M45))</f>
        <v>0</v>
      </c>
      <c r="H45" s="46">
        <v>0</v>
      </c>
      <c r="I45" s="44">
        <v>0</v>
      </c>
      <c r="J45" s="21"/>
      <c r="K45" s="21"/>
      <c r="L4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5" s="10">
        <f>racers8[[#This Row],[Tour de Bowness - Hill Climb (B)]]+racers8[[#This Row],[CABC ITT Provincial Championships (A)]]</f>
        <v>0</v>
      </c>
      <c r="N45" s="11">
        <f>SUM(racers8[[#This Row],[Tour de Bowness - Omnium (B)]]+racers8[[#This Row],[RMCC - Omnium (B)]])</f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</row>
    <row r="46" spans="1:33" ht="15.75" thickBot="1" x14ac:dyDescent="0.3">
      <c r="A46" s="20"/>
      <c r="B46" s="26" t="s">
        <v>281</v>
      </c>
      <c r="C46" s="26" t="s">
        <v>82</v>
      </c>
      <c r="D46" s="45" t="s">
        <v>89</v>
      </c>
      <c r="E46" s="20">
        <f>SUM(L46,M46,N46)</f>
        <v>0</v>
      </c>
      <c r="F46" s="46">
        <f>SUM(G46,H46,J46,L46)</f>
        <v>0</v>
      </c>
      <c r="G46" s="44">
        <f>+IF(SUM(I46,K46,M46)&gt;20,20,SUM(I46,K46,M46))</f>
        <v>0</v>
      </c>
      <c r="H46" s="46">
        <v>0</v>
      </c>
      <c r="I46" s="44">
        <v>0</v>
      </c>
      <c r="J46" s="21"/>
      <c r="K46" s="21"/>
      <c r="L4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6" s="10">
        <f>racers8[[#This Row],[Tour de Bowness - Hill Climb (B)]]+racers8[[#This Row],[CABC ITT Provincial Championships (A)]]</f>
        <v>0</v>
      </c>
      <c r="N46" s="11">
        <f>SUM(racers8[[#This Row],[Tour de Bowness - Omnium (B)]]+racers8[[#This Row],[RMCC - Omnium (B)]])</f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</row>
    <row r="47" spans="1:33" ht="15.75" thickBot="1" x14ac:dyDescent="0.3">
      <c r="A47" s="47"/>
      <c r="B47" s="19" t="s">
        <v>239</v>
      </c>
      <c r="C47" s="19" t="s">
        <v>240</v>
      </c>
      <c r="D47" s="42" t="s">
        <v>241</v>
      </c>
      <c r="E47" s="20">
        <f>SUM(L47,M47,N47)</f>
        <v>0</v>
      </c>
      <c r="F47" s="46">
        <f>SUM(G47,H47,J47,L47)</f>
        <v>0</v>
      </c>
      <c r="G47" s="44">
        <f>+IF(SUM(I47,K47,M47)&gt;20,20,SUM(I47,K47,M47))</f>
        <v>0</v>
      </c>
      <c r="H47" s="46">
        <v>0</v>
      </c>
      <c r="I47" s="44">
        <v>0</v>
      </c>
      <c r="J47" s="21"/>
      <c r="K47" s="21"/>
      <c r="L4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7" s="10">
        <f>racers8[[#This Row],[Tour de Bowness - Hill Climb (B)]]+racers8[[#This Row],[CABC ITT Provincial Championships (A)]]</f>
        <v>0</v>
      </c>
      <c r="N47" s="11">
        <f>SUM(racers8[[#This Row],[Tour de Bowness - Omnium (B)]]+racers8[[#This Row],[RMCC - Omnium (B)]])</f>
        <v>0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</row>
    <row r="48" spans="1:33" ht="15.75" thickBot="1" x14ac:dyDescent="0.3">
      <c r="A48" s="17"/>
      <c r="B48" s="15" t="s">
        <v>237</v>
      </c>
      <c r="C48" s="15" t="s">
        <v>238</v>
      </c>
      <c r="D48" s="16" t="s">
        <v>209</v>
      </c>
      <c r="E48" s="17">
        <f>SUM(L48,M48,N48)</f>
        <v>0</v>
      </c>
      <c r="F48" s="38">
        <f>SUM(G48,H48,J48,L48)</f>
        <v>37</v>
      </c>
      <c r="G48" s="39">
        <f>+IF(SUM(I48,K48,M48)&gt;20,20,SUM(I48,K48,M48))</f>
        <v>0</v>
      </c>
      <c r="H48" s="38">
        <v>37</v>
      </c>
      <c r="I48" s="39">
        <v>0</v>
      </c>
      <c r="J48" s="9"/>
      <c r="K48" s="9"/>
      <c r="L4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8" s="10">
        <f>racers8[[#This Row],[Tour de Bowness - Hill Climb (B)]]+racers8[[#This Row],[CABC ITT Provincial Championships (A)]]</f>
        <v>0</v>
      </c>
      <c r="N48" s="11">
        <f>SUM(racers8[[#This Row],[Tour de Bowness - Omnium (B)]]+racers8[[#This Row],[RMCC - Omnium (B)]])</f>
        <v>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ht="15.75" thickBot="1" x14ac:dyDescent="0.3">
      <c r="A49" s="20"/>
      <c r="B49" s="26" t="s">
        <v>272</v>
      </c>
      <c r="C49" s="26" t="s">
        <v>125</v>
      </c>
      <c r="D49" s="45" t="s">
        <v>111</v>
      </c>
      <c r="E49" s="20">
        <f>SUM(L49,M49,N49)</f>
        <v>0</v>
      </c>
      <c r="F49" s="46">
        <f>SUM(G49,H49,J49,L49)</f>
        <v>0</v>
      </c>
      <c r="G49" s="44">
        <f>+IF(SUM(I49,K49,M49)&gt;20,20,SUM(I49,K49,M49))</f>
        <v>0</v>
      </c>
      <c r="H49" s="46">
        <v>0</v>
      </c>
      <c r="I49" s="44">
        <v>0</v>
      </c>
      <c r="J49" s="21"/>
      <c r="K49" s="21"/>
      <c r="L4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49" s="10">
        <f>racers8[[#This Row],[Tour de Bowness - Hill Climb (B)]]+racers8[[#This Row],[CABC ITT Provincial Championships (A)]]</f>
        <v>0</v>
      </c>
      <c r="N49" s="11">
        <f>SUM(racers8[[#This Row],[Tour de Bowness - Omnium (B)]]+racers8[[#This Row],[RMCC - Omnium (B)]])</f>
        <v>0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</row>
    <row r="50" spans="1:33" ht="15.75" thickBot="1" x14ac:dyDescent="0.3">
      <c r="A50" s="20"/>
      <c r="B50" s="19" t="s">
        <v>285</v>
      </c>
      <c r="C50" s="19" t="s">
        <v>286</v>
      </c>
      <c r="D50" s="42" t="s">
        <v>62</v>
      </c>
      <c r="E50" s="20">
        <f>SUM(L50,M50,N50)</f>
        <v>0</v>
      </c>
      <c r="F50" s="46">
        <f>SUM(G50,H50,J50,L50)</f>
        <v>0</v>
      </c>
      <c r="G50" s="44">
        <f>+IF(SUM(I50,K50,M50)&gt;20,20,SUM(I50,K50,M50))</f>
        <v>0</v>
      </c>
      <c r="H50" s="46">
        <v>0</v>
      </c>
      <c r="I50" s="44">
        <v>0</v>
      </c>
      <c r="J50" s="21"/>
      <c r="K50" s="21"/>
      <c r="L5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0" s="10">
        <f>racers8[[#This Row],[Tour de Bowness - Hill Climb (B)]]+racers8[[#This Row],[CABC ITT Provincial Championships (A)]]</f>
        <v>0</v>
      </c>
      <c r="N50" s="11">
        <f>SUM(racers8[[#This Row],[Tour de Bowness - Omnium (B)]]+racers8[[#This Row],[RMCC - Omnium (B)]])</f>
        <v>0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</row>
    <row r="51" spans="1:33" ht="15.75" thickBot="1" x14ac:dyDescent="0.3">
      <c r="A51" s="20"/>
      <c r="B51" s="19" t="s">
        <v>261</v>
      </c>
      <c r="C51" s="19" t="s">
        <v>172</v>
      </c>
      <c r="D51" s="42" t="s">
        <v>89</v>
      </c>
      <c r="E51" s="20">
        <f>SUM(L51,M51,N51)</f>
        <v>0</v>
      </c>
      <c r="F51" s="46">
        <f>SUM(G51,H51,J51,L51)</f>
        <v>3</v>
      </c>
      <c r="G51" s="44">
        <f>+IF(SUM(I51,K51,M51)&gt;20,20,SUM(I51,K51,M51))</f>
        <v>0</v>
      </c>
      <c r="H51" s="46">
        <v>3</v>
      </c>
      <c r="I51" s="44">
        <v>0</v>
      </c>
      <c r="J51" s="21"/>
      <c r="K51" s="21"/>
      <c r="L5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1" s="10">
        <f>racers8[[#This Row],[Tour de Bowness - Hill Climb (B)]]+racers8[[#This Row],[CABC ITT Provincial Championships (A)]]</f>
        <v>0</v>
      </c>
      <c r="N51" s="11">
        <f>SUM(racers8[[#This Row],[Tour de Bowness - Omnium (B)]]+racers8[[#This Row],[RMCC - Omnium (B)]])</f>
        <v>0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</row>
    <row r="52" spans="1:33" ht="15.75" thickBot="1" x14ac:dyDescent="0.3">
      <c r="A52" s="20"/>
      <c r="B52" s="19" t="s">
        <v>280</v>
      </c>
      <c r="C52" s="19" t="s">
        <v>67</v>
      </c>
      <c r="D52" s="42" t="s">
        <v>25</v>
      </c>
      <c r="E52" s="20">
        <f>SUM(L52,M52,N52)</f>
        <v>0</v>
      </c>
      <c r="F52" s="46">
        <f>SUM(G52,H52,J52,L52)</f>
        <v>0</v>
      </c>
      <c r="G52" s="44">
        <f>+IF(SUM(I52,K52,M52)&gt;20,20,SUM(I52,K52,M52))</f>
        <v>0</v>
      </c>
      <c r="H52" s="46">
        <v>0</v>
      </c>
      <c r="I52" s="44">
        <v>0</v>
      </c>
      <c r="J52" s="21"/>
      <c r="K52" s="21"/>
      <c r="L5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2" s="10">
        <f>racers8[[#This Row],[Tour de Bowness - Hill Climb (B)]]+racers8[[#This Row],[CABC ITT Provincial Championships (A)]]</f>
        <v>0</v>
      </c>
      <c r="N52" s="11">
        <f>SUM(racers8[[#This Row],[Tour de Bowness - Omnium (B)]]+racers8[[#This Row],[RMCC - Omnium (B)]])</f>
        <v>0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</row>
    <row r="53" spans="1:33" ht="15.75" thickBot="1" x14ac:dyDescent="0.3">
      <c r="A53" s="20"/>
      <c r="B53" s="26" t="s">
        <v>306</v>
      </c>
      <c r="C53" s="26" t="s">
        <v>307</v>
      </c>
      <c r="D53" s="45" t="s">
        <v>65</v>
      </c>
      <c r="E53" s="20">
        <f>SUM(L53,M53,N53)</f>
        <v>0</v>
      </c>
      <c r="F53" s="46">
        <f>SUM(G53,H53,J53,L53)</f>
        <v>0</v>
      </c>
      <c r="G53" s="44">
        <f>+IF(SUM(I53,K53,M53)&gt;20,20,SUM(I53,K53,M53))</f>
        <v>0</v>
      </c>
      <c r="H53" s="46">
        <v>0</v>
      </c>
      <c r="I53" s="44">
        <v>0</v>
      </c>
      <c r="J53" s="21"/>
      <c r="K53" s="21"/>
      <c r="L5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3" s="10">
        <f>racers8[[#This Row],[Tour de Bowness - Hill Climb (B)]]+racers8[[#This Row],[CABC ITT Provincial Championships (A)]]</f>
        <v>0</v>
      </c>
      <c r="N53" s="11">
        <f>SUM(racers8[[#This Row],[Tour de Bowness - Omnium (B)]]+racers8[[#This Row],[RMCC - Omnium (B)]])</f>
        <v>0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</row>
    <row r="54" spans="1:33" ht="15.75" thickBot="1" x14ac:dyDescent="0.3">
      <c r="A54" s="17"/>
      <c r="B54" s="128" t="s">
        <v>792</v>
      </c>
      <c r="C54" s="15" t="s">
        <v>793</v>
      </c>
      <c r="D54" s="16" t="s">
        <v>734</v>
      </c>
      <c r="E54" s="17">
        <f>SUM(L54,M54,N54)</f>
        <v>0</v>
      </c>
      <c r="F54" s="43">
        <f>SUM(G54,H54,J54,L54)</f>
        <v>4</v>
      </c>
      <c r="G54" s="44">
        <f>+IF(SUM(I54,K54,M54)&gt;20,20,SUM(I54,K54,M54))</f>
        <v>0</v>
      </c>
      <c r="H54" s="43">
        <v>4</v>
      </c>
      <c r="I54" s="44">
        <v>0</v>
      </c>
      <c r="J54" s="49"/>
      <c r="K54" s="9"/>
      <c r="L5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4" s="10">
        <f>racers8[[#This Row],[Tour de Bowness - Hill Climb (B)]]+racers8[[#This Row],[CABC ITT Provincial Championships (A)]]</f>
        <v>0</v>
      </c>
      <c r="N54" s="11">
        <f>SUM(racers8[[#This Row],[Tour de Bowness - Omnium (B)]]+racers8[[#This Row],[RMCC - Omnium (B)]])</f>
        <v>0</v>
      </c>
      <c r="O54" s="13"/>
      <c r="P54" s="13"/>
      <c r="Q54" s="13"/>
      <c r="R54" s="13"/>
      <c r="S54" s="25"/>
      <c r="T54" s="13"/>
      <c r="U54" s="25"/>
      <c r="V54" s="13"/>
      <c r="W54" s="13"/>
      <c r="X54" s="25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5.75" thickBot="1" x14ac:dyDescent="0.3">
      <c r="A55" s="20"/>
      <c r="B55" s="26" t="s">
        <v>268</v>
      </c>
      <c r="C55" s="26" t="s">
        <v>269</v>
      </c>
      <c r="D55" s="45" t="s">
        <v>36</v>
      </c>
      <c r="E55" s="20">
        <f>SUM(L55,M55,N55)</f>
        <v>0</v>
      </c>
      <c r="F55" s="46">
        <f>SUM(G55,H55,J55,L55)</f>
        <v>0</v>
      </c>
      <c r="G55" s="44">
        <f>+IF(SUM(I55,K55,M55)&gt;20,20,SUM(I55,K55,M55))</f>
        <v>0</v>
      </c>
      <c r="H55" s="46">
        <v>0</v>
      </c>
      <c r="I55" s="44">
        <v>0</v>
      </c>
      <c r="J55" s="21"/>
      <c r="K55" s="21"/>
      <c r="L5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5" s="10">
        <f>racers8[[#This Row],[Tour de Bowness - Hill Climb (B)]]+racers8[[#This Row],[CABC ITT Provincial Championships (A)]]</f>
        <v>0</v>
      </c>
      <c r="N55" s="11">
        <f>SUM(racers8[[#This Row],[Tour de Bowness - Omnium (B)]]+racers8[[#This Row],[RMCC - Omnium (B)]])</f>
        <v>0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</row>
    <row r="56" spans="1:33" ht="15.75" thickBot="1" x14ac:dyDescent="0.3">
      <c r="A56" s="20"/>
      <c r="B56" s="26" t="s">
        <v>274</v>
      </c>
      <c r="C56" s="26" t="s">
        <v>275</v>
      </c>
      <c r="D56" s="45" t="s">
        <v>19</v>
      </c>
      <c r="E56" s="20">
        <f>SUM(L56,M56,N56)</f>
        <v>0</v>
      </c>
      <c r="F56" s="46">
        <f>SUM(G56,H56,J56,L56)</f>
        <v>0</v>
      </c>
      <c r="G56" s="44">
        <f>+IF(SUM(I56,K56,M56)&gt;20,20,SUM(I56,K56,M56))</f>
        <v>0</v>
      </c>
      <c r="H56" s="46">
        <v>0</v>
      </c>
      <c r="I56" s="44">
        <v>0</v>
      </c>
      <c r="J56" s="21"/>
      <c r="K56" s="21"/>
      <c r="L5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6" s="10">
        <f>racers8[[#This Row],[Tour de Bowness - Hill Climb (B)]]+racers8[[#This Row],[CABC ITT Provincial Championships (A)]]</f>
        <v>0</v>
      </c>
      <c r="N56" s="11">
        <f>SUM(racers8[[#This Row],[Tour de Bowness - Omnium (B)]]+racers8[[#This Row],[RMCC - Omnium (B)]])</f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</row>
    <row r="57" spans="1:33" ht="15.75" thickBot="1" x14ac:dyDescent="0.3">
      <c r="A57" s="20"/>
      <c r="B57" s="19" t="s">
        <v>319</v>
      </c>
      <c r="C57" s="19" t="s">
        <v>320</v>
      </c>
      <c r="D57" s="42" t="s">
        <v>173</v>
      </c>
      <c r="E57" s="20">
        <f>SUM(L57,M57,N57)</f>
        <v>0</v>
      </c>
      <c r="F57" s="46">
        <f>SUM(G57,H57,J57,L57)</f>
        <v>0</v>
      </c>
      <c r="G57" s="44">
        <f>+IF(SUM(I57,K57,M57)&gt;20,20,SUM(I57,K57,M57))</f>
        <v>0</v>
      </c>
      <c r="H57" s="46">
        <v>0</v>
      </c>
      <c r="I57" s="44">
        <v>0</v>
      </c>
      <c r="J57" s="21"/>
      <c r="K57" s="21"/>
      <c r="L5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7" s="10">
        <f>racers8[[#This Row],[Tour de Bowness - Hill Climb (B)]]+racers8[[#This Row],[CABC ITT Provincial Championships (A)]]</f>
        <v>0</v>
      </c>
      <c r="N57" s="11">
        <f>SUM(racers8[[#This Row],[Tour de Bowness - Omnium (B)]]+racers8[[#This Row],[RMCC - Omnium (B)]])</f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</row>
    <row r="58" spans="1:33" ht="15.75" thickBot="1" x14ac:dyDescent="0.3">
      <c r="A58" s="20"/>
      <c r="B58" s="26" t="s">
        <v>259</v>
      </c>
      <c r="C58" s="26" t="s">
        <v>260</v>
      </c>
      <c r="D58" s="45" t="s">
        <v>62</v>
      </c>
      <c r="E58" s="20">
        <f>SUM(L58,M58,N58)</f>
        <v>0</v>
      </c>
      <c r="F58" s="46">
        <f>SUM(G58,H58,J58,L58)</f>
        <v>2</v>
      </c>
      <c r="G58" s="44">
        <f>+IF(SUM(I58,K58,M58)&gt;20,20,SUM(I58,K58,M58))</f>
        <v>0</v>
      </c>
      <c r="H58" s="46">
        <v>2</v>
      </c>
      <c r="I58" s="44">
        <v>0</v>
      </c>
      <c r="J58" s="21"/>
      <c r="K58" s="21"/>
      <c r="L5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8" s="10">
        <f>racers8[[#This Row],[Tour de Bowness - Hill Climb (B)]]+racers8[[#This Row],[CABC ITT Provincial Championships (A)]]</f>
        <v>0</v>
      </c>
      <c r="N58" s="11">
        <f>SUM(racers8[[#This Row],[Tour de Bowness - Omnium (B)]]+racers8[[#This Row],[RMCC - Omnium (B)]])</f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</row>
    <row r="59" spans="1:33" ht="15.75" thickBot="1" x14ac:dyDescent="0.3">
      <c r="A59" s="20"/>
      <c r="B59" s="26" t="s">
        <v>179</v>
      </c>
      <c r="C59" s="26" t="s">
        <v>265</v>
      </c>
      <c r="D59" s="45" t="s">
        <v>44</v>
      </c>
      <c r="E59" s="20">
        <f>SUM(L59,M59,N59)</f>
        <v>0</v>
      </c>
      <c r="F59" s="46">
        <f>SUM(G59,H59,J59,L59)</f>
        <v>0</v>
      </c>
      <c r="G59" s="44">
        <f>+IF(SUM(I59,K59,M59)&gt;20,20,SUM(I59,K59,M59))</f>
        <v>0</v>
      </c>
      <c r="H59" s="46">
        <v>0</v>
      </c>
      <c r="I59" s="44">
        <v>0</v>
      </c>
      <c r="J59" s="48"/>
      <c r="K59" s="21"/>
      <c r="L5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59" s="10">
        <f>racers8[[#This Row],[Tour de Bowness - Hill Climb (B)]]+racers8[[#This Row],[CABC ITT Provincial Championships (A)]]</f>
        <v>0</v>
      </c>
      <c r="N59" s="11">
        <f>SUM(racers8[[#This Row],[Tour de Bowness - Omnium (B)]]+racers8[[#This Row],[RMCC - Omnium (B)]])</f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</row>
    <row r="60" spans="1:33" ht="15.75" thickBot="1" x14ac:dyDescent="0.3">
      <c r="A60" s="20"/>
      <c r="B60" s="26" t="s">
        <v>251</v>
      </c>
      <c r="C60" s="26" t="s">
        <v>252</v>
      </c>
      <c r="D60" s="45" t="s">
        <v>36</v>
      </c>
      <c r="E60" s="20">
        <f>SUM(L60,M60,N60)</f>
        <v>0</v>
      </c>
      <c r="F60" s="46">
        <f>SUM(G60,H60,J60,L60)</f>
        <v>0</v>
      </c>
      <c r="G60" s="44">
        <f>+IF(SUM(I60,K60,M60)&gt;20,20,SUM(I60,K60,M60))</f>
        <v>0</v>
      </c>
      <c r="H60" s="46">
        <v>0</v>
      </c>
      <c r="I60" s="44">
        <v>0</v>
      </c>
      <c r="J60" s="48"/>
      <c r="K60" s="21"/>
      <c r="L6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0" s="10">
        <f>racers8[[#This Row],[Tour de Bowness - Hill Climb (B)]]+racers8[[#This Row],[CABC ITT Provincial Championships (A)]]</f>
        <v>0</v>
      </c>
      <c r="N60" s="11">
        <f>SUM(racers8[[#This Row],[Tour de Bowness - Omnium (B)]]+racers8[[#This Row],[RMCC - Omnium (B)]])</f>
        <v>0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</row>
    <row r="61" spans="1:33" ht="15.75" thickBot="1" x14ac:dyDescent="0.3">
      <c r="A61" s="17"/>
      <c r="B61" s="15" t="s">
        <v>255</v>
      </c>
      <c r="C61" s="15" t="s">
        <v>256</v>
      </c>
      <c r="D61" s="16" t="s">
        <v>36</v>
      </c>
      <c r="E61" s="17">
        <f>SUM(L61,M61,N61)</f>
        <v>0</v>
      </c>
      <c r="F61" s="46">
        <f>SUM(G61,H61,J61,L61)</f>
        <v>4</v>
      </c>
      <c r="G61" s="44">
        <f>+IF(SUM(I61,K61,M61)&gt;20,20,SUM(I61,K61,M61))</f>
        <v>4</v>
      </c>
      <c r="H61" s="46">
        <v>0</v>
      </c>
      <c r="I61" s="44">
        <v>4</v>
      </c>
      <c r="J61" s="49"/>
      <c r="K61" s="9"/>
      <c r="L6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1" s="10">
        <f>racers8[[#This Row],[Tour de Bowness - Hill Climb (B)]]+racers8[[#This Row],[CABC ITT Provincial Championships (A)]]</f>
        <v>0</v>
      </c>
      <c r="N61" s="11">
        <f>SUM(racers8[[#This Row],[Tour de Bowness - Omnium (B)]]+racers8[[#This Row],[RMCC - Omnium (B)]])</f>
        <v>0</v>
      </c>
      <c r="O61" s="13"/>
      <c r="P61" s="13"/>
      <c r="Q61" s="13"/>
      <c r="R61" s="13"/>
      <c r="S61" s="25"/>
      <c r="T61" s="13"/>
      <c r="U61" s="25"/>
      <c r="V61" s="13"/>
      <c r="W61" s="13"/>
      <c r="X61" s="25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ht="15.75" thickBot="1" x14ac:dyDescent="0.3">
      <c r="A62" s="17"/>
      <c r="B62" s="15" t="s">
        <v>297</v>
      </c>
      <c r="C62" s="15" t="s">
        <v>217</v>
      </c>
      <c r="D62" s="16" t="s">
        <v>62</v>
      </c>
      <c r="E62" s="17">
        <f>SUM(L62,M62,N62)</f>
        <v>0</v>
      </c>
      <c r="F62" s="38">
        <f>SUM(G62,H62,J62,L62)</f>
        <v>0</v>
      </c>
      <c r="G62" s="39">
        <f>+IF(SUM(I62,K62,M62)&gt;20,20,SUM(I62,K62,M62))</f>
        <v>0</v>
      </c>
      <c r="H62" s="38">
        <v>0</v>
      </c>
      <c r="I62" s="39">
        <v>0</v>
      </c>
      <c r="J62" s="49"/>
      <c r="K62" s="9"/>
      <c r="L6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2" s="10">
        <f>racers8[[#This Row],[Tour de Bowness - Hill Climb (B)]]+racers8[[#This Row],[CABC ITT Provincial Championships (A)]]</f>
        <v>0</v>
      </c>
      <c r="N62" s="11">
        <f>SUM(racers8[[#This Row],[Tour de Bowness - Omnium (B)]]+racers8[[#This Row],[RMCC - Omnium (B)]])</f>
        <v>0</v>
      </c>
      <c r="O62" s="13"/>
      <c r="P62" s="13"/>
      <c r="Q62" s="13"/>
      <c r="R62" s="13"/>
      <c r="S62" s="25"/>
      <c r="T62" s="13"/>
      <c r="U62" s="13"/>
      <c r="V62" s="13"/>
      <c r="W62" s="13"/>
      <c r="X62" s="25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33" ht="15.75" thickBot="1" x14ac:dyDescent="0.3">
      <c r="A63" s="20"/>
      <c r="B63" s="19" t="s">
        <v>694</v>
      </c>
      <c r="C63" s="19" t="s">
        <v>160</v>
      </c>
      <c r="D63" s="42" t="s">
        <v>741</v>
      </c>
      <c r="E63" s="20">
        <f>SUM(L63,M63,N63)</f>
        <v>0</v>
      </c>
      <c r="F63" s="46">
        <f>SUM(G63,H63,J63,L63)</f>
        <v>14</v>
      </c>
      <c r="G63" s="44">
        <f>+IF(SUM(I63,K63,M63)&gt;20,20,SUM(I63,K63,M63))</f>
        <v>8</v>
      </c>
      <c r="H63" s="46">
        <v>6</v>
      </c>
      <c r="I63" s="44">
        <v>8</v>
      </c>
      <c r="J63" s="48"/>
      <c r="K63" s="21"/>
      <c r="L6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3" s="10">
        <f>racers8[[#This Row],[Tour de Bowness - Hill Climb (B)]]+racers8[[#This Row],[CABC ITT Provincial Championships (A)]]</f>
        <v>0</v>
      </c>
      <c r="N63" s="11">
        <f>SUM(racers8[[#This Row],[Tour de Bowness - Omnium (B)]]+racers8[[#This Row],[RMCC - Omnium (B)]])</f>
        <v>0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</row>
    <row r="64" spans="1:33" ht="15.75" thickBot="1" x14ac:dyDescent="0.3">
      <c r="A64" s="20"/>
      <c r="B64" s="26" t="s">
        <v>317</v>
      </c>
      <c r="C64" s="26" t="s">
        <v>318</v>
      </c>
      <c r="D64" s="45" t="s">
        <v>25</v>
      </c>
      <c r="E64" s="20">
        <f>SUM(L64,M64,N64)</f>
        <v>0</v>
      </c>
      <c r="F64" s="46">
        <f>SUM(G64,H64,J64,L64)</f>
        <v>0</v>
      </c>
      <c r="G64" s="44">
        <f>+IF(SUM(I64,K64,M64)&gt;20,20,SUM(I64,K64,M64))</f>
        <v>0</v>
      </c>
      <c r="H64" s="46">
        <v>0</v>
      </c>
      <c r="I64" s="44">
        <v>0</v>
      </c>
      <c r="J64" s="48"/>
      <c r="K64" s="21"/>
      <c r="L6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4" s="10">
        <f>racers8[[#This Row],[Tour de Bowness - Hill Climb (B)]]+racers8[[#This Row],[CABC ITT Provincial Championships (A)]]</f>
        <v>0</v>
      </c>
      <c r="N64" s="11">
        <f>SUM(racers8[[#This Row],[Tour de Bowness - Omnium (B)]]+racers8[[#This Row],[RMCC - Omnium (B)]])</f>
        <v>0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</row>
    <row r="65" spans="1:33" ht="15.75" thickBot="1" x14ac:dyDescent="0.3">
      <c r="A65" s="20"/>
      <c r="B65" s="26" t="s">
        <v>216</v>
      </c>
      <c r="C65" s="26" t="s">
        <v>217</v>
      </c>
      <c r="D65" s="45" t="s">
        <v>19</v>
      </c>
      <c r="E65" s="20">
        <f>SUM(L65,M65,N65)</f>
        <v>0</v>
      </c>
      <c r="F65" s="46">
        <f>SUM(G65,H65,J65,L65)</f>
        <v>30</v>
      </c>
      <c r="G65" s="44">
        <f>+IF(SUM(I65,K65,M65)&gt;20,20,SUM(I65,K65,M65))</f>
        <v>0</v>
      </c>
      <c r="H65" s="46">
        <v>30</v>
      </c>
      <c r="I65" s="44">
        <v>0</v>
      </c>
      <c r="J65" s="48"/>
      <c r="K65" s="21"/>
      <c r="L6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5" s="10">
        <f>racers8[[#This Row],[Tour de Bowness - Hill Climb (B)]]+racers8[[#This Row],[CABC ITT Provincial Championships (A)]]</f>
        <v>0</v>
      </c>
      <c r="N65" s="11">
        <f>SUM(racers8[[#This Row],[Tour de Bowness - Omnium (B)]]+racers8[[#This Row],[RMCC - Omnium (B)]])</f>
        <v>0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</row>
    <row r="66" spans="1:33" ht="15.75" thickBot="1" x14ac:dyDescent="0.3">
      <c r="A66" s="151"/>
      <c r="B66" s="15" t="s">
        <v>328</v>
      </c>
      <c r="C66" s="15" t="s">
        <v>329</v>
      </c>
      <c r="D66" s="16" t="s">
        <v>89</v>
      </c>
      <c r="E66" s="17">
        <f>SUM(L66,M66,N66)</f>
        <v>0</v>
      </c>
      <c r="F66" s="46">
        <f>SUM(G66,H66,J66,L66)</f>
        <v>0</v>
      </c>
      <c r="G66" s="44">
        <f>+IF(SUM(I66,K66,M66)&gt;20,20,SUM(I66,K66,M66))</f>
        <v>0</v>
      </c>
      <c r="H66" s="46">
        <v>0</v>
      </c>
      <c r="I66" s="44">
        <v>0</v>
      </c>
      <c r="J66" s="49"/>
      <c r="K66" s="9"/>
      <c r="L6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6" s="10">
        <f>racers8[[#This Row],[Tour de Bowness - Hill Climb (B)]]+racers8[[#This Row],[CABC ITT Provincial Championships (A)]]</f>
        <v>0</v>
      </c>
      <c r="N66" s="11">
        <f>SUM(racers8[[#This Row],[Tour de Bowness - Omnium (B)]]+racers8[[#This Row],[RMCC - Omnium (B)]])</f>
        <v>0</v>
      </c>
      <c r="O66" s="13"/>
      <c r="P66" s="13"/>
      <c r="Q66" s="13"/>
      <c r="R66" s="13"/>
      <c r="S66" s="25"/>
      <c r="T66" s="13"/>
      <c r="U66" s="25"/>
      <c r="V66" s="13"/>
      <c r="W66" s="13"/>
      <c r="X66" s="25"/>
      <c r="Y66" s="13"/>
      <c r="Z66" s="13"/>
      <c r="AA66" s="13"/>
      <c r="AB66" s="13"/>
      <c r="AC66" s="13"/>
      <c r="AD66" s="13"/>
      <c r="AE66" s="13"/>
      <c r="AF66" s="13"/>
      <c r="AG66" s="13"/>
    </row>
    <row r="67" spans="1:33" ht="15.75" thickBot="1" x14ac:dyDescent="0.3">
      <c r="A67" s="20"/>
      <c r="B67" s="19" t="s">
        <v>323</v>
      </c>
      <c r="C67" s="19" t="s">
        <v>172</v>
      </c>
      <c r="D67" s="42" t="s">
        <v>324</v>
      </c>
      <c r="E67" s="20">
        <f>SUM(L67,M67,N67)</f>
        <v>0</v>
      </c>
      <c r="F67" s="46">
        <f>SUM(G67,H67,J67,L67)</f>
        <v>0</v>
      </c>
      <c r="G67" s="44">
        <f>+IF(SUM(I67,K67,M67)&gt;20,20,SUM(I67,K67,M67))</f>
        <v>0</v>
      </c>
      <c r="H67" s="46">
        <v>0</v>
      </c>
      <c r="I67" s="44">
        <v>0</v>
      </c>
      <c r="J67" s="48"/>
      <c r="K67" s="21"/>
      <c r="L6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7" s="10">
        <f>racers8[[#This Row],[Tour de Bowness - Hill Climb (B)]]+racers8[[#This Row],[CABC ITT Provincial Championships (A)]]</f>
        <v>0</v>
      </c>
      <c r="N67" s="11">
        <f>SUM(racers8[[#This Row],[Tour de Bowness - Omnium (B)]]+racers8[[#This Row],[RMCC - Omnium (B)]])</f>
        <v>0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</row>
    <row r="68" spans="1:33" ht="15.75" thickBot="1" x14ac:dyDescent="0.3">
      <c r="A68" s="20"/>
      <c r="B68" s="26" t="s">
        <v>212</v>
      </c>
      <c r="C68" s="26" t="s">
        <v>213</v>
      </c>
      <c r="D68" s="45" t="s">
        <v>19</v>
      </c>
      <c r="E68" s="20">
        <f>SUM(L68,M68,N68)</f>
        <v>0</v>
      </c>
      <c r="F68" s="46">
        <f>SUM(G68,H68,J68,L68)</f>
        <v>25</v>
      </c>
      <c r="G68" s="44">
        <f>+IF(SUM(I68,K68,M68)&gt;20,20,SUM(I68,K68,M68))</f>
        <v>0</v>
      </c>
      <c r="H68" s="46">
        <v>25</v>
      </c>
      <c r="I68" s="44">
        <v>0</v>
      </c>
      <c r="J68" s="48"/>
      <c r="K68" s="21"/>
      <c r="L6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8" s="10">
        <f>racers8[[#This Row],[Tour de Bowness - Hill Climb (B)]]+racers8[[#This Row],[CABC ITT Provincial Championships (A)]]</f>
        <v>0</v>
      </c>
      <c r="N68" s="11">
        <f>SUM(racers8[[#This Row],[Tour de Bowness - Omnium (B)]]+racers8[[#This Row],[RMCC - Omnium (B)]])</f>
        <v>0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</row>
    <row r="69" spans="1:33" ht="15.75" thickBot="1" x14ac:dyDescent="0.3">
      <c r="A69" s="20"/>
      <c r="B69" s="26" t="s">
        <v>244</v>
      </c>
      <c r="C69" s="26" t="s">
        <v>245</v>
      </c>
      <c r="D69" s="45" t="s">
        <v>56</v>
      </c>
      <c r="E69" s="20">
        <f>SUM(L69,M69,N69)</f>
        <v>0</v>
      </c>
      <c r="F69" s="46">
        <f>SUM(G69,H69,J69,L69)</f>
        <v>0</v>
      </c>
      <c r="G69" s="44">
        <f>+IF(SUM(I69,K69,M69)&gt;20,20,SUM(I69,K69,M69))</f>
        <v>0</v>
      </c>
      <c r="H69" s="46">
        <v>0</v>
      </c>
      <c r="I69" s="44">
        <v>0</v>
      </c>
      <c r="J69" s="48"/>
      <c r="K69" s="21"/>
      <c r="L6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69" s="10">
        <f>racers8[[#This Row],[Tour de Bowness - Hill Climb (B)]]+racers8[[#This Row],[CABC ITT Provincial Championships (A)]]</f>
        <v>0</v>
      </c>
      <c r="N69" s="11">
        <f>SUM(racers8[[#This Row],[Tour de Bowness - Omnium (B)]]+racers8[[#This Row],[RMCC - Omnium (B)]])</f>
        <v>0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</row>
    <row r="70" spans="1:33" ht="15.75" thickBot="1" x14ac:dyDescent="0.3">
      <c r="A70" s="20"/>
      <c r="B70" s="26" t="s">
        <v>302</v>
      </c>
      <c r="C70" s="26" t="s">
        <v>303</v>
      </c>
      <c r="D70" s="45" t="s">
        <v>36</v>
      </c>
      <c r="E70" s="20">
        <f>SUM(L70,M70,N70)</f>
        <v>0</v>
      </c>
      <c r="F70" s="46">
        <f>SUM(G70,H70,J70,L70)</f>
        <v>0</v>
      </c>
      <c r="G70" s="44">
        <f>+IF(SUM(I70,K70,M70)&gt;20,20,SUM(I70,K70,M70))</f>
        <v>0</v>
      </c>
      <c r="H70" s="46">
        <v>0</v>
      </c>
      <c r="I70" s="44">
        <v>0</v>
      </c>
      <c r="J70" s="48"/>
      <c r="K70" s="21"/>
      <c r="L7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0" s="10">
        <f>racers8[[#This Row],[Tour de Bowness - Hill Climb (B)]]+racers8[[#This Row],[CABC ITT Provincial Championships (A)]]</f>
        <v>0</v>
      </c>
      <c r="N70" s="11">
        <f>SUM(racers8[[#This Row],[Tour de Bowness - Omnium (B)]]+racers8[[#This Row],[RMCC - Omnium (B)]])</f>
        <v>0</v>
      </c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</row>
    <row r="71" spans="1:33" ht="15.75" thickBot="1" x14ac:dyDescent="0.3">
      <c r="A71" s="20"/>
      <c r="B71" s="19" t="s">
        <v>253</v>
      </c>
      <c r="C71" s="19" t="s">
        <v>254</v>
      </c>
      <c r="D71" s="42" t="s">
        <v>56</v>
      </c>
      <c r="E71" s="20">
        <f>SUM(L71,M71,N71)</f>
        <v>0</v>
      </c>
      <c r="F71" s="43">
        <f>SUM(G71,H71,J71,L71)</f>
        <v>4</v>
      </c>
      <c r="G71" s="44">
        <f>+IF(SUM(I71,K71,M71)&gt;20,20,SUM(I71,K71,M71))</f>
        <v>0</v>
      </c>
      <c r="H71" s="43">
        <v>4</v>
      </c>
      <c r="I71" s="44">
        <v>0</v>
      </c>
      <c r="J71" s="48"/>
      <c r="K71" s="21"/>
      <c r="L7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1" s="10">
        <f>racers8[[#This Row],[Tour de Bowness - Hill Climb (B)]]+racers8[[#This Row],[CABC ITT Provincial Championships (A)]]</f>
        <v>0</v>
      </c>
      <c r="N71" s="11">
        <f>SUM(racers8[[#This Row],[Tour de Bowness - Omnium (B)]]+racers8[[#This Row],[RMCC - Omnium (B)]])</f>
        <v>0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</row>
    <row r="72" spans="1:33" ht="15.75" thickBot="1" x14ac:dyDescent="0.3">
      <c r="A72" s="20"/>
      <c r="B72" s="26" t="s">
        <v>225</v>
      </c>
      <c r="C72" s="26" t="s">
        <v>226</v>
      </c>
      <c r="D72" s="45" t="s">
        <v>89</v>
      </c>
      <c r="E72" s="20">
        <f>SUM(L72,M72,N72)</f>
        <v>0</v>
      </c>
      <c r="F72" s="46">
        <f>SUM(G72,H72,J72,L72)</f>
        <v>30</v>
      </c>
      <c r="G72" s="44">
        <f>+IF(SUM(I72,K72,M72)&gt;20,20,SUM(I72,K72,M72))</f>
        <v>0</v>
      </c>
      <c r="H72" s="46">
        <v>30</v>
      </c>
      <c r="I72" s="44">
        <v>0</v>
      </c>
      <c r="J72" s="48"/>
      <c r="K72" s="21"/>
      <c r="L7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2" s="10">
        <f>racers8[[#This Row],[Tour de Bowness - Hill Climb (B)]]+racers8[[#This Row],[CABC ITT Provincial Championships (A)]]</f>
        <v>0</v>
      </c>
      <c r="N72" s="11">
        <f>SUM(racers8[[#This Row],[Tour de Bowness - Omnium (B)]]+racers8[[#This Row],[RMCC - Omnium (B)]])</f>
        <v>0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</row>
    <row r="73" spans="1:33" ht="15.75" thickBot="1" x14ac:dyDescent="0.3">
      <c r="A73" s="20"/>
      <c r="B73" s="19" t="s">
        <v>103</v>
      </c>
      <c r="C73" s="19" t="s">
        <v>104</v>
      </c>
      <c r="D73" s="42" t="s">
        <v>728</v>
      </c>
      <c r="E73" s="20">
        <f>SUM(L73,M73,N73)</f>
        <v>0</v>
      </c>
      <c r="F73" s="46">
        <f>SUM(G73,H73,J73,L73)</f>
        <v>39</v>
      </c>
      <c r="G73" s="44">
        <f>+IF(SUM(I73,K73,M73)&gt;20,20,SUM(I73,K73,M73))</f>
        <v>0</v>
      </c>
      <c r="H73" s="46">
        <v>39</v>
      </c>
      <c r="I73" s="44">
        <v>0</v>
      </c>
      <c r="J73" s="48"/>
      <c r="K73" s="21"/>
      <c r="L7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3" s="10">
        <f>racers8[[#This Row],[Tour de Bowness - Hill Climb (B)]]+racers8[[#This Row],[CABC ITT Provincial Championships (A)]]</f>
        <v>0</v>
      </c>
      <c r="N73" s="11">
        <f>SUM(racers8[[#This Row],[Tour de Bowness - Omnium (B)]]+racers8[[#This Row],[RMCC - Omnium (B)]])</f>
        <v>0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</row>
    <row r="74" spans="1:33" ht="15.75" thickBot="1" x14ac:dyDescent="0.3">
      <c r="A74" s="20"/>
      <c r="B74" s="26" t="s">
        <v>223</v>
      </c>
      <c r="C74" s="26" t="s">
        <v>224</v>
      </c>
      <c r="D74" s="45" t="s">
        <v>56</v>
      </c>
      <c r="E74" s="20">
        <f>SUM(L74,M74,N74)</f>
        <v>0</v>
      </c>
      <c r="F74" s="46">
        <f>SUM(G74,H74,J74,L74)</f>
        <v>0</v>
      </c>
      <c r="G74" s="44">
        <f>+IF(SUM(I74,K74,M74)&gt;20,20,SUM(I74,K74,M74))</f>
        <v>0</v>
      </c>
      <c r="H74" s="46">
        <v>0</v>
      </c>
      <c r="I74" s="44">
        <v>0</v>
      </c>
      <c r="J74" s="48"/>
      <c r="K74" s="21"/>
      <c r="L7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4" s="10">
        <f>racers8[[#This Row],[Tour de Bowness - Hill Climb (B)]]+racers8[[#This Row],[CABC ITT Provincial Championships (A)]]</f>
        <v>0</v>
      </c>
      <c r="N74" s="11">
        <f>SUM(racers8[[#This Row],[Tour de Bowness - Omnium (B)]]+racers8[[#This Row],[RMCC - Omnium (B)]])</f>
        <v>0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</row>
    <row r="75" spans="1:33" ht="15.75" thickBot="1" x14ac:dyDescent="0.3">
      <c r="A75" s="17"/>
      <c r="B75" s="15" t="s">
        <v>800</v>
      </c>
      <c r="C75" s="15" t="s">
        <v>801</v>
      </c>
      <c r="D75" s="16" t="s">
        <v>19</v>
      </c>
      <c r="E75" s="17">
        <f>SUM(L75,M75,N75)</f>
        <v>0</v>
      </c>
      <c r="F75" s="46">
        <f>SUM(G75,H75,J75,L75)</f>
        <v>30</v>
      </c>
      <c r="G75" s="44">
        <f>+IF(SUM(I75,K75,M75)&gt;20,20,SUM(I75,K75,M75))</f>
        <v>0</v>
      </c>
      <c r="H75" s="46">
        <v>30</v>
      </c>
      <c r="I75" s="44">
        <v>0</v>
      </c>
      <c r="J75" s="49"/>
      <c r="K75" s="9"/>
      <c r="L7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5" s="10">
        <f>racers8[[#This Row],[Tour de Bowness - Hill Climb (B)]]+racers8[[#This Row],[CABC ITT Provincial Championships (A)]]</f>
        <v>0</v>
      </c>
      <c r="N75" s="11">
        <f>SUM(racers8[[#This Row],[Tour de Bowness - Omnium (B)]]+racers8[[#This Row],[RMCC - Omnium (B)]])</f>
        <v>0</v>
      </c>
      <c r="O75" s="13"/>
      <c r="P75" s="13"/>
      <c r="Q75" s="13"/>
      <c r="R75" s="13"/>
      <c r="S75" s="25"/>
      <c r="T75" s="13"/>
      <c r="U75" s="25"/>
      <c r="V75" s="13"/>
      <c r="W75" s="13"/>
      <c r="X75" s="25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ht="15.75" thickBot="1" x14ac:dyDescent="0.3">
      <c r="A76" s="20"/>
      <c r="B76" s="26" t="s">
        <v>262</v>
      </c>
      <c r="C76" s="26" t="s">
        <v>162</v>
      </c>
      <c r="D76" s="45" t="s">
        <v>62</v>
      </c>
      <c r="E76" s="20">
        <f>SUM(L76,M76,N76)</f>
        <v>0</v>
      </c>
      <c r="F76" s="46">
        <f>SUM(G76,H76,J76,L76)</f>
        <v>0</v>
      </c>
      <c r="G76" s="44">
        <f>+IF(SUM(I76,K76,M76)&gt;20,20,SUM(I76,K76,M76))</f>
        <v>0</v>
      </c>
      <c r="H76" s="46">
        <v>0</v>
      </c>
      <c r="I76" s="44">
        <v>0</v>
      </c>
      <c r="J76" s="48"/>
      <c r="K76" s="21"/>
      <c r="L7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6" s="10">
        <f>racers8[[#This Row],[Tour de Bowness - Hill Climb (B)]]+racers8[[#This Row],[CABC ITT Provincial Championships (A)]]</f>
        <v>0</v>
      </c>
      <c r="N76" s="11">
        <f>SUM(racers8[[#This Row],[Tour de Bowness - Omnium (B)]]+racers8[[#This Row],[RMCC - Omnium (B)]])</f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</row>
    <row r="77" spans="1:33" ht="15.75" thickBot="1" x14ac:dyDescent="0.3">
      <c r="A77" s="20"/>
      <c r="B77" s="26" t="s">
        <v>214</v>
      </c>
      <c r="C77" s="26" t="s">
        <v>215</v>
      </c>
      <c r="D77" s="45" t="s">
        <v>62</v>
      </c>
      <c r="E77" s="20">
        <f>SUM(L77,M77,N77)</f>
        <v>0</v>
      </c>
      <c r="F77" s="46">
        <f>SUM(G77,H77,J77,L77)</f>
        <v>0</v>
      </c>
      <c r="G77" s="44">
        <f>+IF(SUM(I77,K77,M77)&gt;20,20,SUM(I77,K77,M77))</f>
        <v>0</v>
      </c>
      <c r="H77" s="46">
        <v>0</v>
      </c>
      <c r="I77" s="44">
        <v>0</v>
      </c>
      <c r="J77" s="48"/>
      <c r="K77" s="21"/>
      <c r="L7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7" s="10">
        <f>racers8[[#This Row],[Tour de Bowness - Hill Climb (B)]]+racers8[[#This Row],[CABC ITT Provincial Championships (A)]]</f>
        <v>0</v>
      </c>
      <c r="N77" s="11">
        <f>SUM(racers8[[#This Row],[Tour de Bowness - Omnium (B)]]+racers8[[#This Row],[RMCC - Omnium (B)]])</f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</row>
    <row r="78" spans="1:33" ht="15.75" thickBot="1" x14ac:dyDescent="0.3">
      <c r="A78" s="20"/>
      <c r="B78" s="26" t="s">
        <v>263</v>
      </c>
      <c r="C78" s="26" t="s">
        <v>264</v>
      </c>
      <c r="D78" s="45" t="s">
        <v>36</v>
      </c>
      <c r="E78" s="20">
        <f>SUM(L78,M78,N78)</f>
        <v>0</v>
      </c>
      <c r="F78" s="46">
        <f>SUM(G78,H78,J78,L78)</f>
        <v>0</v>
      </c>
      <c r="G78" s="44">
        <f>+IF(SUM(I78,K78,M78)&gt;20,20,SUM(I78,K78,M78))</f>
        <v>0</v>
      </c>
      <c r="H78" s="46">
        <v>0</v>
      </c>
      <c r="I78" s="44">
        <v>0</v>
      </c>
      <c r="J78" s="48"/>
      <c r="K78" s="21"/>
      <c r="L7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8" s="10">
        <f>racers8[[#This Row],[Tour de Bowness - Hill Climb (B)]]+racers8[[#This Row],[CABC ITT Provincial Championships (A)]]</f>
        <v>0</v>
      </c>
      <c r="N78" s="11">
        <f>SUM(racers8[[#This Row],[Tour de Bowness - Omnium (B)]]+racers8[[#This Row],[RMCC - Omnium (B)]])</f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</row>
    <row r="79" spans="1:33" ht="15.75" thickBot="1" x14ac:dyDescent="0.3">
      <c r="A79" s="20"/>
      <c r="B79" s="19" t="s">
        <v>289</v>
      </c>
      <c r="C79" s="19" t="s">
        <v>290</v>
      </c>
      <c r="D79" s="42" t="s">
        <v>53</v>
      </c>
      <c r="E79" s="20">
        <f>SUM(L79,M79,N79)</f>
        <v>0</v>
      </c>
      <c r="F79" s="46">
        <f>SUM(G79,H79,J79,L79)</f>
        <v>0</v>
      </c>
      <c r="G79" s="44">
        <f>+IF(SUM(I79,K79,M79)&gt;20,20,SUM(I79,K79,M79))</f>
        <v>0</v>
      </c>
      <c r="H79" s="46">
        <v>0</v>
      </c>
      <c r="I79" s="44">
        <v>0</v>
      </c>
      <c r="J79" s="48"/>
      <c r="K79" s="21"/>
      <c r="L7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79" s="10">
        <f>racers8[[#This Row],[Tour de Bowness - Hill Climb (B)]]+racers8[[#This Row],[CABC ITT Provincial Championships (A)]]</f>
        <v>0</v>
      </c>
      <c r="N79" s="11">
        <f>SUM(racers8[[#This Row],[Tour de Bowness - Omnium (B)]]+racers8[[#This Row],[RMCC - Omnium (B)]])</f>
        <v>0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</row>
    <row r="80" spans="1:33" ht="15.75" thickBot="1" x14ac:dyDescent="0.3">
      <c r="A80" s="20"/>
      <c r="B80" s="19" t="s">
        <v>294</v>
      </c>
      <c r="C80" s="19" t="s">
        <v>154</v>
      </c>
      <c r="D80" s="42" t="s">
        <v>211</v>
      </c>
      <c r="E80" s="20">
        <f>SUM(L80,M80,N80)</f>
        <v>0</v>
      </c>
      <c r="F80" s="46">
        <f>SUM(G80,H80,J80,L80)</f>
        <v>0</v>
      </c>
      <c r="G80" s="44">
        <f>+IF(SUM(I80,K80,M80)&gt;20,20,SUM(I80,K80,M80))</f>
        <v>0</v>
      </c>
      <c r="H80" s="46">
        <v>0</v>
      </c>
      <c r="I80" s="44">
        <v>0</v>
      </c>
      <c r="J80" s="48"/>
      <c r="K80" s="21"/>
      <c r="L8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0" s="10">
        <f>racers8[[#This Row],[Tour de Bowness - Hill Climb (B)]]+racers8[[#This Row],[CABC ITT Provincial Championships (A)]]</f>
        <v>0</v>
      </c>
      <c r="N80" s="11">
        <f>SUM(racers8[[#This Row],[Tour de Bowness - Omnium (B)]]+racers8[[#This Row],[RMCC - Omnium (B)]])</f>
        <v>0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</row>
    <row r="81" spans="1:33" ht="15.75" thickBot="1" x14ac:dyDescent="0.3">
      <c r="A81" s="20"/>
      <c r="B81" s="26" t="s">
        <v>337</v>
      </c>
      <c r="C81" s="26" t="s">
        <v>228</v>
      </c>
      <c r="D81" s="45" t="s">
        <v>19</v>
      </c>
      <c r="E81" s="20">
        <f>SUM(L81,M81,N81)</f>
        <v>0</v>
      </c>
      <c r="F81" s="46">
        <f>SUM(G81,H81,J81,L81)</f>
        <v>0</v>
      </c>
      <c r="G81" s="44">
        <f>+IF(SUM(I81,K81,M81)&gt;20,20,SUM(I81,K81,M81))</f>
        <v>0</v>
      </c>
      <c r="H81" s="46">
        <v>0</v>
      </c>
      <c r="I81" s="44">
        <v>0</v>
      </c>
      <c r="J81" s="48"/>
      <c r="K81" s="21"/>
      <c r="L8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1" s="10">
        <f>racers8[[#This Row],[Tour de Bowness - Hill Climb (B)]]+racers8[[#This Row],[CABC ITT Provincial Championships (A)]]</f>
        <v>0</v>
      </c>
      <c r="N81" s="11">
        <f>SUM(racers8[[#This Row],[Tour de Bowness - Omnium (B)]]+racers8[[#This Row],[RMCC - Omnium (B)]])</f>
        <v>0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</row>
    <row r="82" spans="1:33" ht="15.75" thickBot="1" x14ac:dyDescent="0.3">
      <c r="A82" s="20"/>
      <c r="B82" s="26" t="s">
        <v>246</v>
      </c>
      <c r="C82" s="26" t="s">
        <v>117</v>
      </c>
      <c r="D82" s="45" t="s">
        <v>89</v>
      </c>
      <c r="E82" s="20">
        <f>SUM(L82,M82,N82)</f>
        <v>0</v>
      </c>
      <c r="F82" s="46">
        <f>SUM(G82,H82,J82,L82)</f>
        <v>4</v>
      </c>
      <c r="G82" s="44">
        <f>+IF(SUM(I82,K82,M82)&gt;20,20,SUM(I82,K82,M82))</f>
        <v>2</v>
      </c>
      <c r="H82" s="46">
        <v>2</v>
      </c>
      <c r="I82" s="44">
        <v>2</v>
      </c>
      <c r="J82" s="48"/>
      <c r="K82" s="21"/>
      <c r="L8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2" s="10">
        <f>racers8[[#This Row],[Tour de Bowness - Hill Climb (B)]]+racers8[[#This Row],[CABC ITT Provincial Championships (A)]]</f>
        <v>0</v>
      </c>
      <c r="N82" s="11">
        <f>SUM(racers8[[#This Row],[Tour de Bowness - Omnium (B)]]+racers8[[#This Row],[RMCC - Omnium (B)]])</f>
        <v>0</v>
      </c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</row>
    <row r="83" spans="1:33" ht="15.75" thickBot="1" x14ac:dyDescent="0.3">
      <c r="A83" s="20"/>
      <c r="B83" s="19" t="s">
        <v>316</v>
      </c>
      <c r="C83" s="19" t="s">
        <v>125</v>
      </c>
      <c r="D83" s="42" t="s">
        <v>25</v>
      </c>
      <c r="E83" s="20">
        <f>SUM(L83,M83,N83)</f>
        <v>0</v>
      </c>
      <c r="F83" s="46">
        <f>SUM(G83,H83,J83,L83)</f>
        <v>0</v>
      </c>
      <c r="G83" s="44">
        <f>+IF(SUM(I83,K83,M83)&gt;20,20,SUM(I83,K83,M83))</f>
        <v>0</v>
      </c>
      <c r="H83" s="46">
        <v>0</v>
      </c>
      <c r="I83" s="44">
        <v>0</v>
      </c>
      <c r="J83" s="48"/>
      <c r="K83" s="21"/>
      <c r="L8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3" s="10">
        <f>racers8[[#This Row],[Tour de Bowness - Hill Climb (B)]]+racers8[[#This Row],[CABC ITT Provincial Championships (A)]]</f>
        <v>0</v>
      </c>
      <c r="N83" s="11">
        <f>SUM(racers8[[#This Row],[Tour de Bowness - Omnium (B)]]+racers8[[#This Row],[RMCC - Omnium (B)]])</f>
        <v>0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</row>
    <row r="84" spans="1:33" ht="15.75" thickBot="1" x14ac:dyDescent="0.3">
      <c r="A84" s="17"/>
      <c r="B84" s="15" t="s">
        <v>334</v>
      </c>
      <c r="C84" s="15" t="s">
        <v>335</v>
      </c>
      <c r="D84" s="16" t="s">
        <v>19</v>
      </c>
      <c r="E84" s="17">
        <f>SUM(L84,M84,N84)</f>
        <v>0</v>
      </c>
      <c r="F84" s="46">
        <f>SUM(G84,H84,J84,L84)</f>
        <v>0</v>
      </c>
      <c r="G84" s="44">
        <f>+IF(SUM(I84,K84,M84)&gt;20,20,SUM(I84,K84,M84))</f>
        <v>0</v>
      </c>
      <c r="H84" s="46">
        <v>0</v>
      </c>
      <c r="I84" s="44">
        <v>0</v>
      </c>
      <c r="J84" s="49"/>
      <c r="K84" s="9"/>
      <c r="L8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4" s="10">
        <f>racers8[[#This Row],[Tour de Bowness - Hill Climb (B)]]+racers8[[#This Row],[CABC ITT Provincial Championships (A)]]</f>
        <v>0</v>
      </c>
      <c r="N84" s="11">
        <f>SUM(racers8[[#This Row],[Tour de Bowness - Omnium (B)]]+racers8[[#This Row],[RMCC - Omnium (B)]])</f>
        <v>0</v>
      </c>
      <c r="O84" s="13"/>
      <c r="P84" s="13"/>
      <c r="Q84" s="13"/>
      <c r="R84" s="13"/>
      <c r="S84" s="25"/>
      <c r="T84" s="13"/>
      <c r="U84" s="25"/>
      <c r="V84" s="13"/>
      <c r="W84" s="13"/>
      <c r="X84" s="25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33" ht="15.75" thickBot="1" x14ac:dyDescent="0.3">
      <c r="A85" s="17"/>
      <c r="B85" s="8" t="s">
        <v>313</v>
      </c>
      <c r="C85" s="8" t="s">
        <v>314</v>
      </c>
      <c r="D85" s="41" t="s">
        <v>196</v>
      </c>
      <c r="E85" s="17">
        <f>SUM(L85,M85,N85)</f>
        <v>0</v>
      </c>
      <c r="F85" s="46">
        <f>SUM(G85,H85,J85,L85)</f>
        <v>0</v>
      </c>
      <c r="G85" s="44">
        <f>+IF(SUM(I85,K85,M85)&gt;20,20,SUM(I85,K85,M85))</f>
        <v>0</v>
      </c>
      <c r="H85" s="46">
        <v>0</v>
      </c>
      <c r="I85" s="44">
        <v>0</v>
      </c>
      <c r="J85" s="49"/>
      <c r="K85" s="9"/>
      <c r="L8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5" s="10">
        <f>racers8[[#This Row],[Tour de Bowness - Hill Climb (B)]]+racers8[[#This Row],[CABC ITT Provincial Championships (A)]]</f>
        <v>0</v>
      </c>
      <c r="N85" s="11">
        <f>SUM(racers8[[#This Row],[Tour de Bowness - Omnium (B)]]+racers8[[#This Row],[RMCC - Omnium (B)]])</f>
        <v>0</v>
      </c>
      <c r="O85" s="13"/>
      <c r="P85" s="13"/>
      <c r="Q85" s="13"/>
      <c r="R85" s="13"/>
      <c r="S85" s="25"/>
      <c r="T85" s="13"/>
      <c r="U85" s="25"/>
      <c r="V85" s="13"/>
      <c r="W85" s="13"/>
      <c r="X85" s="25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33" ht="15.75" thickBot="1" x14ac:dyDescent="0.3">
      <c r="A86" s="20"/>
      <c r="B86" s="26" t="s">
        <v>336</v>
      </c>
      <c r="C86" s="26" t="s">
        <v>49</v>
      </c>
      <c r="D86" s="45" t="s">
        <v>53</v>
      </c>
      <c r="E86" s="20">
        <f>SUM(L86,M86,N86)</f>
        <v>0</v>
      </c>
      <c r="F86" s="46">
        <f>SUM(G86,H86,J86,L86)</f>
        <v>0</v>
      </c>
      <c r="G86" s="44">
        <f>+IF(SUM(I86,K86,M86)&gt;20,20,SUM(I86,K86,M86))</f>
        <v>0</v>
      </c>
      <c r="H86" s="46">
        <v>0</v>
      </c>
      <c r="I86" s="44">
        <v>0</v>
      </c>
      <c r="J86" s="48"/>
      <c r="K86" s="21"/>
      <c r="L8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6" s="10">
        <f>racers8[[#This Row],[Tour de Bowness - Hill Climb (B)]]+racers8[[#This Row],[CABC ITT Provincial Championships (A)]]</f>
        <v>0</v>
      </c>
      <c r="N86" s="11">
        <f>SUM(racers8[[#This Row],[Tour de Bowness - Omnium (B)]]+racers8[[#This Row],[RMCC - Omnium (B)]])</f>
        <v>0</v>
      </c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</row>
    <row r="87" spans="1:33" ht="15.75" thickBot="1" x14ac:dyDescent="0.3">
      <c r="A87" s="20"/>
      <c r="B87" s="19" t="s">
        <v>291</v>
      </c>
      <c r="C87" s="19" t="s">
        <v>292</v>
      </c>
      <c r="D87" s="42" t="s">
        <v>293</v>
      </c>
      <c r="E87" s="20">
        <f>SUM(L87,M87,N87)</f>
        <v>0</v>
      </c>
      <c r="F87" s="46">
        <f>SUM(G87,H87,J87,L87)</f>
        <v>0</v>
      </c>
      <c r="G87" s="44">
        <f>+IF(SUM(I87,K87,M87)&gt;20,20,SUM(I87,K87,M87))</f>
        <v>0</v>
      </c>
      <c r="H87" s="46">
        <v>0</v>
      </c>
      <c r="I87" s="44">
        <v>0</v>
      </c>
      <c r="J87" s="48"/>
      <c r="K87" s="21"/>
      <c r="L8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7" s="10">
        <f>racers8[[#This Row],[Tour de Bowness - Hill Climb (B)]]+racers8[[#This Row],[CABC ITT Provincial Championships (A)]]</f>
        <v>0</v>
      </c>
      <c r="N87" s="11">
        <f>SUM(racers8[[#This Row],[Tour de Bowness - Omnium (B)]]+racers8[[#This Row],[RMCC - Omnium (B)]])</f>
        <v>0</v>
      </c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</row>
    <row r="88" spans="1:33" ht="15.75" thickBot="1" x14ac:dyDescent="0.3">
      <c r="A88" s="20"/>
      <c r="B88" s="19" t="s">
        <v>325</v>
      </c>
      <c r="C88" s="19" t="s">
        <v>238</v>
      </c>
      <c r="D88" s="42" t="s">
        <v>326</v>
      </c>
      <c r="E88" s="20">
        <f>SUM(L88,M88,N88)</f>
        <v>0</v>
      </c>
      <c r="F88" s="46">
        <f>SUM(G88,H88,J88,L88)</f>
        <v>0</v>
      </c>
      <c r="G88" s="44">
        <f>+IF(SUM(I88,K88,M88)&gt;20,20,SUM(I88,K88,M88))</f>
        <v>0</v>
      </c>
      <c r="H88" s="46">
        <v>0</v>
      </c>
      <c r="I88" s="44">
        <v>0</v>
      </c>
      <c r="J88" s="48"/>
      <c r="K88" s="21"/>
      <c r="L8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8" s="10">
        <f>racers8[[#This Row],[Tour de Bowness - Hill Climb (B)]]+racers8[[#This Row],[CABC ITT Provincial Championships (A)]]</f>
        <v>0</v>
      </c>
      <c r="N88" s="11">
        <f>SUM(racers8[[#This Row],[Tour de Bowness - Omnium (B)]]+racers8[[#This Row],[RMCC - Omnium (B)]])</f>
        <v>0</v>
      </c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</row>
    <row r="89" spans="1:33" ht="15.75" thickBot="1" x14ac:dyDescent="0.3">
      <c r="A89" s="20"/>
      <c r="B89" s="26" t="s">
        <v>330</v>
      </c>
      <c r="C89" s="26" t="s">
        <v>142</v>
      </c>
      <c r="D89" s="45" t="s">
        <v>173</v>
      </c>
      <c r="E89" s="20">
        <f>SUM(L89,M89,N89)</f>
        <v>0</v>
      </c>
      <c r="F89" s="46">
        <f>SUM(G89,H89,J89,L89)</f>
        <v>0</v>
      </c>
      <c r="G89" s="44">
        <f>+IF(SUM(I89,K89,M89)&gt;20,20,SUM(I89,K89,M89))</f>
        <v>0</v>
      </c>
      <c r="H89" s="46">
        <v>0</v>
      </c>
      <c r="I89" s="44">
        <v>0</v>
      </c>
      <c r="J89" s="48"/>
      <c r="K89" s="21"/>
      <c r="L8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89" s="10">
        <f>racers8[[#This Row],[Tour de Bowness - Hill Climb (B)]]+racers8[[#This Row],[CABC ITT Provincial Championships (A)]]</f>
        <v>0</v>
      </c>
      <c r="N89" s="11">
        <f>SUM(racers8[[#This Row],[Tour de Bowness - Omnium (B)]]+racers8[[#This Row],[RMCC - Omnium (B)]])</f>
        <v>0</v>
      </c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</row>
    <row r="90" spans="1:33" ht="15.75" thickBot="1" x14ac:dyDescent="0.3">
      <c r="A90" s="17"/>
      <c r="B90" s="8" t="s">
        <v>273</v>
      </c>
      <c r="C90" s="8" t="s">
        <v>169</v>
      </c>
      <c r="D90" s="41" t="s">
        <v>36</v>
      </c>
      <c r="E90" s="17">
        <v>0</v>
      </c>
      <c r="F90" s="38">
        <f>SUM(G90,H90,J90,L90)</f>
        <v>1</v>
      </c>
      <c r="G90" s="39">
        <f>+IF(SUM(I90,K90,M90)&gt;20,20,SUM(I90,K90,M90))</f>
        <v>0</v>
      </c>
      <c r="H90" s="38">
        <v>1</v>
      </c>
      <c r="I90" s="39">
        <v>0</v>
      </c>
      <c r="J90" s="49"/>
      <c r="K90" s="9"/>
      <c r="L9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0" s="10">
        <f>racers8[[#This Row],[Tour de Bowness - Hill Climb (B)]]+racers8[[#This Row],[CABC ITT Provincial Championships (A)]]</f>
        <v>0</v>
      </c>
      <c r="N90" s="11">
        <f>SUM(racers8[[#This Row],[Tour de Bowness - Omnium (B)]]+racers8[[#This Row],[RMCC - Omnium (B)]])</f>
        <v>0</v>
      </c>
      <c r="O90" s="13"/>
      <c r="P90" s="13"/>
      <c r="Q90" s="13"/>
      <c r="R90" s="13"/>
      <c r="S90" s="25"/>
      <c r="T90" s="25"/>
      <c r="U90" s="25"/>
      <c r="V90" s="13"/>
      <c r="W90" s="13"/>
      <c r="X90" s="25"/>
      <c r="Y90" s="13"/>
      <c r="Z90" s="13"/>
      <c r="AA90" s="13"/>
      <c r="AB90" s="13"/>
      <c r="AC90" s="13"/>
      <c r="AD90" s="13"/>
      <c r="AE90" s="13"/>
      <c r="AF90" s="13"/>
      <c r="AG90" s="13"/>
    </row>
    <row r="91" spans="1:33" ht="15.75" thickBot="1" x14ac:dyDescent="0.3">
      <c r="A91" s="17">
        <v>40</v>
      </c>
      <c r="B91" s="15" t="s">
        <v>348</v>
      </c>
      <c r="C91" s="15" t="s">
        <v>349</v>
      </c>
      <c r="D91" s="16" t="s">
        <v>56</v>
      </c>
      <c r="E91" s="17">
        <f>SUM(L91,M91,N91)</f>
        <v>0</v>
      </c>
      <c r="F91" s="38">
        <f>SUM(G91,H91,J91,L91)</f>
        <v>26</v>
      </c>
      <c r="G91" s="39">
        <f>+IF(SUM(I91,K91,M91)&gt;20,20,SUM(I91,K91,M91))</f>
        <v>20</v>
      </c>
      <c r="H91" s="38">
        <v>6</v>
      </c>
      <c r="I91" s="39">
        <v>22</v>
      </c>
      <c r="J91" s="49"/>
      <c r="K91" s="9"/>
      <c r="L9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1" s="10">
        <f>racers8[[#This Row],[Tour de Bowness - Hill Climb (B)]]+racers8[[#This Row],[CABC ITT Provincial Championships (A)]]</f>
        <v>0</v>
      </c>
      <c r="N91" s="11">
        <f>SUM(racers8[[#This Row],[Tour de Bowness - Omnium (B)]]+racers8[[#This Row],[RMCC - Omnium (B)]])</f>
        <v>0</v>
      </c>
      <c r="O91" s="13"/>
      <c r="P91" s="13"/>
      <c r="Q91" s="13"/>
      <c r="R91" s="13"/>
      <c r="S91" s="25"/>
      <c r="T91" s="25"/>
      <c r="U91" s="25"/>
      <c r="V91" s="13"/>
      <c r="W91" s="13"/>
      <c r="X91" s="25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33" ht="15.75" thickBot="1" x14ac:dyDescent="0.3">
      <c r="A92" s="20"/>
      <c r="B92" s="26" t="s">
        <v>105</v>
      </c>
      <c r="C92" s="26" t="s">
        <v>106</v>
      </c>
      <c r="D92" s="45" t="s">
        <v>36</v>
      </c>
      <c r="E92" s="20">
        <f>SUM(L92,M92,N92)</f>
        <v>0</v>
      </c>
      <c r="F92" s="46">
        <f>SUM(G92,H92,J92,L92)</f>
        <v>53</v>
      </c>
      <c r="G92" s="44">
        <f>+IF(SUM(I92,K92,M92)&gt;20,20,SUM(I92,K92,M92))</f>
        <v>0</v>
      </c>
      <c r="H92" s="46">
        <v>53</v>
      </c>
      <c r="I92" s="44">
        <v>0</v>
      </c>
      <c r="J92" s="48"/>
      <c r="K92" s="21"/>
      <c r="L9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2" s="10">
        <f>racers8[[#This Row],[Tour de Bowness - Hill Climb (B)]]+racers8[[#This Row],[CABC ITT Provincial Championships (A)]]</f>
        <v>0</v>
      </c>
      <c r="N92" s="11">
        <f>SUM(racers8[[#This Row],[Tour de Bowness - Omnium (B)]]+racers8[[#This Row],[RMCC - Omnium (B)]])</f>
        <v>0</v>
      </c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</row>
    <row r="93" spans="1:33" ht="15.75" thickBot="1" x14ac:dyDescent="0.3">
      <c r="A93" s="20"/>
      <c r="B93" s="19" t="s">
        <v>327</v>
      </c>
      <c r="C93" s="19" t="s">
        <v>152</v>
      </c>
      <c r="D93" s="42" t="s">
        <v>89</v>
      </c>
      <c r="E93" s="20">
        <f>SUM(L93,M93,N93)</f>
        <v>0</v>
      </c>
      <c r="F93" s="46">
        <f>SUM(G93,H93,J93,L93)</f>
        <v>0</v>
      </c>
      <c r="G93" s="44">
        <f>+IF(SUM(I93,K93,M93)&gt;20,20,SUM(I93,K93,M93))</f>
        <v>0</v>
      </c>
      <c r="H93" s="46">
        <v>0</v>
      </c>
      <c r="I93" s="44">
        <v>0</v>
      </c>
      <c r="J93" s="48"/>
      <c r="K93" s="21"/>
      <c r="L9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3" s="10">
        <f>racers8[[#This Row],[Tour de Bowness - Hill Climb (B)]]+racers8[[#This Row],[CABC ITT Provincial Championships (A)]]</f>
        <v>0</v>
      </c>
      <c r="N93" s="11">
        <f>SUM(racers8[[#This Row],[Tour de Bowness - Omnium (B)]]+racers8[[#This Row],[RMCC - Omnium (B)]])</f>
        <v>0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</row>
    <row r="94" spans="1:33" ht="15.75" thickBot="1" x14ac:dyDescent="0.3">
      <c r="A94" s="17"/>
      <c r="B94" s="15" t="s">
        <v>295</v>
      </c>
      <c r="C94" s="15" t="s">
        <v>231</v>
      </c>
      <c r="D94" s="16" t="s">
        <v>53</v>
      </c>
      <c r="E94" s="17">
        <f>SUM(L94,M94,N94)</f>
        <v>0</v>
      </c>
      <c r="F94" s="46">
        <f>SUM(G94,H94,J94,L94)</f>
        <v>0</v>
      </c>
      <c r="G94" s="44">
        <f>+IF(SUM(I94,K94,M94)&gt;20,20,SUM(I94,K94,M94))</f>
        <v>0</v>
      </c>
      <c r="H94" s="46">
        <v>0</v>
      </c>
      <c r="I94" s="44">
        <v>0</v>
      </c>
      <c r="J94" s="49"/>
      <c r="K94" s="9"/>
      <c r="L9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4" s="10">
        <f>racers8[[#This Row],[Tour de Bowness - Hill Climb (B)]]+racers8[[#This Row],[CABC ITT Provincial Championships (A)]]</f>
        <v>0</v>
      </c>
      <c r="N94" s="11">
        <f>SUM(racers8[[#This Row],[Tour de Bowness - Omnium (B)]]+racers8[[#This Row],[RMCC - Omnium (B)]])</f>
        <v>0</v>
      </c>
      <c r="O94" s="13"/>
      <c r="P94" s="13"/>
      <c r="Q94" s="13"/>
      <c r="R94" s="13"/>
      <c r="S94" s="25"/>
      <c r="T94" s="13"/>
      <c r="U94" s="25"/>
      <c r="V94" s="13"/>
      <c r="W94" s="13"/>
      <c r="X94" s="25"/>
      <c r="Y94" s="13"/>
      <c r="Z94" s="13"/>
      <c r="AA94" s="13"/>
      <c r="AB94" s="13"/>
      <c r="AC94" s="13"/>
      <c r="AD94" s="13"/>
      <c r="AE94" s="13"/>
      <c r="AF94" s="13"/>
      <c r="AG94" s="13"/>
    </row>
    <row r="95" spans="1:33" ht="15.75" thickBot="1" x14ac:dyDescent="0.3">
      <c r="A95" s="20"/>
      <c r="B95" s="26" t="s">
        <v>295</v>
      </c>
      <c r="C95" s="26" t="s">
        <v>96</v>
      </c>
      <c r="D95" s="45" t="s">
        <v>53</v>
      </c>
      <c r="E95" s="20">
        <f>SUM(L95,M95,N95)</f>
        <v>0</v>
      </c>
      <c r="F95" s="46">
        <f>SUM(G95,H95,J95,L95)</f>
        <v>0</v>
      </c>
      <c r="G95" s="44">
        <f>+IF(SUM(I95,K95,M95)&gt;20,20,SUM(I95,K95,M95))</f>
        <v>0</v>
      </c>
      <c r="H95" s="46">
        <v>0</v>
      </c>
      <c r="I95" s="44">
        <v>0</v>
      </c>
      <c r="J95" s="48"/>
      <c r="K95" s="21"/>
      <c r="L9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5" s="10">
        <f>racers8[[#This Row],[Tour de Bowness - Hill Climb (B)]]+racers8[[#This Row],[CABC ITT Provincial Championships (A)]]</f>
        <v>0</v>
      </c>
      <c r="N95" s="11">
        <f>SUM(racers8[[#This Row],[Tour de Bowness - Omnium (B)]]+racers8[[#This Row],[RMCC - Omnium (B)]])</f>
        <v>0</v>
      </c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</row>
    <row r="96" spans="1:33" ht="15.75" thickBot="1" x14ac:dyDescent="0.3">
      <c r="A96" s="20"/>
      <c r="B96" s="26" t="s">
        <v>277</v>
      </c>
      <c r="C96" s="26" t="s">
        <v>278</v>
      </c>
      <c r="D96" s="45" t="s">
        <v>65</v>
      </c>
      <c r="E96" s="20">
        <f>SUM(L96,M96,N96)</f>
        <v>0</v>
      </c>
      <c r="F96" s="46">
        <f>SUM(G96,H96,J96,L96)</f>
        <v>0</v>
      </c>
      <c r="G96" s="44">
        <f>+IF(SUM(I96,K96,M96)&gt;20,20,SUM(I96,K96,M96))</f>
        <v>0</v>
      </c>
      <c r="H96" s="46">
        <v>0</v>
      </c>
      <c r="I96" s="44">
        <v>0</v>
      </c>
      <c r="J96" s="48"/>
      <c r="K96" s="21"/>
      <c r="L9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6" s="10">
        <f>racers8[[#This Row],[Tour de Bowness - Hill Climb (B)]]+racers8[[#This Row],[CABC ITT Provincial Championships (A)]]</f>
        <v>0</v>
      </c>
      <c r="N96" s="11">
        <f>SUM(racers8[[#This Row],[Tour de Bowness - Omnium (B)]]+racers8[[#This Row],[RMCC - Omnium (B)]])</f>
        <v>0</v>
      </c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</row>
    <row r="97" spans="1:33" ht="15.75" thickBot="1" x14ac:dyDescent="0.3">
      <c r="A97" s="17"/>
      <c r="B97" s="15" t="s">
        <v>287</v>
      </c>
      <c r="C97" s="15" t="s">
        <v>288</v>
      </c>
      <c r="D97" s="16" t="s">
        <v>62</v>
      </c>
      <c r="E97" s="17">
        <f>SUM(L97,M97,N97)</f>
        <v>0</v>
      </c>
      <c r="F97" s="46">
        <f>SUM(G97,H97,J97,L97)</f>
        <v>0</v>
      </c>
      <c r="G97" s="44">
        <f>+IF(SUM(I97,K97,M97)&gt;20,20,SUM(I97,K97,M97))</f>
        <v>0</v>
      </c>
      <c r="H97" s="46">
        <v>0</v>
      </c>
      <c r="I97" s="44">
        <v>0</v>
      </c>
      <c r="J97" s="49"/>
      <c r="K97" s="9"/>
      <c r="L9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7" s="10">
        <f>racers8[[#This Row],[Tour de Bowness - Hill Climb (B)]]+racers8[[#This Row],[CABC ITT Provincial Championships (A)]]</f>
        <v>0</v>
      </c>
      <c r="N97" s="11">
        <f>SUM(racers8[[#This Row],[Tour de Bowness - Omnium (B)]]+racers8[[#This Row],[RMCC - Omnium (B)]])</f>
        <v>0</v>
      </c>
      <c r="O97" s="13"/>
      <c r="P97" s="13"/>
      <c r="Q97" s="13"/>
      <c r="R97" s="13"/>
      <c r="S97" s="25"/>
      <c r="T97" s="13"/>
      <c r="U97" s="25"/>
      <c r="V97" s="13"/>
      <c r="W97" s="13"/>
      <c r="X97" s="25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33" ht="15.75" thickBot="1" x14ac:dyDescent="0.3">
      <c r="A98" s="17"/>
      <c r="B98" s="8" t="s">
        <v>227</v>
      </c>
      <c r="C98" s="8" t="s">
        <v>228</v>
      </c>
      <c r="D98" s="41" t="s">
        <v>196</v>
      </c>
      <c r="E98" s="17">
        <f>SUM(L98,M98,N98)</f>
        <v>0</v>
      </c>
      <c r="F98" s="46">
        <f>SUM(G98,H98,J98,L98)</f>
        <v>15</v>
      </c>
      <c r="G98" s="44">
        <f>+IF(SUM(I98,K98,M98)&gt;20,20,SUM(I98,K98,M98))</f>
        <v>15</v>
      </c>
      <c r="H98" s="46">
        <v>0</v>
      </c>
      <c r="I98" s="44">
        <v>15</v>
      </c>
      <c r="J98" s="49"/>
      <c r="K98" s="9"/>
      <c r="L9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8" s="10">
        <f>racers8[[#This Row],[Tour de Bowness - Hill Climb (B)]]+racers8[[#This Row],[CABC ITT Provincial Championships (A)]]</f>
        <v>0</v>
      </c>
      <c r="N98" s="11">
        <f>SUM(racers8[[#This Row],[Tour de Bowness - Omnium (B)]]+racers8[[#This Row],[RMCC - Omnium (B)]])</f>
        <v>0</v>
      </c>
      <c r="O98" s="13"/>
      <c r="P98" s="13"/>
      <c r="Q98" s="13"/>
      <c r="R98" s="13"/>
      <c r="S98" s="25"/>
      <c r="T98" s="13"/>
      <c r="U98" s="25"/>
      <c r="V98" s="13"/>
      <c r="W98" s="13"/>
      <c r="X98" s="25"/>
      <c r="Y98" s="13"/>
      <c r="Z98" s="13"/>
      <c r="AA98" s="13"/>
      <c r="AB98" s="13"/>
      <c r="AC98" s="13"/>
      <c r="AD98" s="13"/>
      <c r="AE98" s="13"/>
      <c r="AF98" s="13"/>
      <c r="AG98" s="13"/>
    </row>
    <row r="99" spans="1:33" ht="15.75" thickBot="1" x14ac:dyDescent="0.3">
      <c r="A99" s="17"/>
      <c r="B99" s="15" t="s">
        <v>177</v>
      </c>
      <c r="C99" s="15" t="s">
        <v>178</v>
      </c>
      <c r="D99" s="16" t="s">
        <v>173</v>
      </c>
      <c r="E99" s="17">
        <f>SUM(L99,M99,N99)</f>
        <v>0</v>
      </c>
      <c r="F99" s="46">
        <f>SUM(G99,H99,J99,L99)</f>
        <v>0</v>
      </c>
      <c r="G99" s="44">
        <f>+IF(SUM(I99,K99,M99)&gt;20,20,SUM(I99,K99,M99))</f>
        <v>0</v>
      </c>
      <c r="H99" s="46">
        <v>0</v>
      </c>
      <c r="I99" s="44">
        <v>0</v>
      </c>
      <c r="J99" s="49"/>
      <c r="K99" s="9"/>
      <c r="L9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99" s="10">
        <f>racers8[[#This Row],[Tour de Bowness - Hill Climb (B)]]+racers8[[#This Row],[CABC ITT Provincial Championships (A)]]</f>
        <v>0</v>
      </c>
      <c r="N99" s="11">
        <f>SUM(racers8[[#This Row],[Tour de Bowness - Omnium (B)]]+racers8[[#This Row],[RMCC - Omnium (B)]])</f>
        <v>0</v>
      </c>
      <c r="O99" s="13"/>
      <c r="P99" s="13"/>
      <c r="Q99" s="13"/>
      <c r="R99" s="13"/>
      <c r="S99" s="25"/>
      <c r="T99" s="13"/>
      <c r="U99" s="25"/>
      <c r="V99" s="13"/>
      <c r="W99" s="13"/>
      <c r="X99" s="25"/>
      <c r="Y99" s="13"/>
      <c r="Z99" s="13"/>
      <c r="AA99" s="13"/>
      <c r="AB99" s="13"/>
      <c r="AC99" s="13"/>
      <c r="AD99" s="13"/>
      <c r="AE99" s="13"/>
      <c r="AF99" s="13"/>
      <c r="AG99" s="13"/>
    </row>
    <row r="100" spans="1:33" ht="15.75" thickBot="1" x14ac:dyDescent="0.3">
      <c r="A100" s="17"/>
      <c r="B100" s="8" t="s">
        <v>247</v>
      </c>
      <c r="C100" s="8" t="s">
        <v>248</v>
      </c>
      <c r="D100" s="41" t="s">
        <v>196</v>
      </c>
      <c r="E100" s="17">
        <f>SUM(L100,M100,N100)</f>
        <v>0</v>
      </c>
      <c r="F100" s="46">
        <f>SUM(G100,H100,J100,L100)</f>
        <v>0</v>
      </c>
      <c r="G100" s="44">
        <f>+IF(SUM(I100,K100,M100)&gt;20,20,SUM(I100,K100,M100))</f>
        <v>0</v>
      </c>
      <c r="H100" s="46">
        <v>0</v>
      </c>
      <c r="I100" s="44">
        <v>0</v>
      </c>
      <c r="J100" s="49"/>
      <c r="K100" s="9"/>
      <c r="L10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0" s="10">
        <f>racers8[[#This Row],[Tour de Bowness - Hill Climb (B)]]+racers8[[#This Row],[CABC ITT Provincial Championships (A)]]</f>
        <v>0</v>
      </c>
      <c r="N100" s="11">
        <f>SUM(racers8[[#This Row],[Tour de Bowness - Omnium (B)]]+racers8[[#This Row],[RMCC - Omnium (B)]])</f>
        <v>0</v>
      </c>
      <c r="O100" s="13"/>
      <c r="P100" s="13"/>
      <c r="Q100" s="13"/>
      <c r="R100" s="13"/>
      <c r="S100" s="25"/>
      <c r="T100" s="13"/>
      <c r="U100" s="25"/>
      <c r="V100" s="13"/>
      <c r="W100" s="13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</row>
    <row r="101" spans="1:33" ht="15.75" thickBot="1" x14ac:dyDescent="0.3">
      <c r="A101" s="17"/>
      <c r="B101" s="15" t="s">
        <v>276</v>
      </c>
      <c r="C101" s="15" t="s">
        <v>172</v>
      </c>
      <c r="D101" s="16" t="s">
        <v>25</v>
      </c>
      <c r="E101" s="17">
        <f>SUM(L101,M101,N101)</f>
        <v>0</v>
      </c>
      <c r="F101" s="46">
        <f>SUM(G101,H101,J101,L101)</f>
        <v>0</v>
      </c>
      <c r="G101" s="44">
        <f>+IF(SUM(I101,K101,M101)&gt;20,20,SUM(I101,K101,M101))</f>
        <v>0</v>
      </c>
      <c r="H101" s="46">
        <v>0</v>
      </c>
      <c r="I101" s="44">
        <v>0</v>
      </c>
      <c r="J101" s="49"/>
      <c r="K101" s="9"/>
      <c r="L10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1" s="10">
        <f>racers8[[#This Row],[Tour de Bowness - Hill Climb (B)]]+racers8[[#This Row],[CABC ITT Provincial Championships (A)]]</f>
        <v>0</v>
      </c>
      <c r="N101" s="11">
        <f>SUM(racers8[[#This Row],[Tour de Bowness - Omnium (B)]]+racers8[[#This Row],[RMCC - Omnium (B)]])</f>
        <v>0</v>
      </c>
      <c r="O101" s="13"/>
      <c r="P101" s="13"/>
      <c r="Q101" s="13"/>
      <c r="R101" s="13"/>
      <c r="S101" s="25"/>
      <c r="T101" s="13"/>
      <c r="U101" s="25"/>
      <c r="V101" s="13"/>
      <c r="W101" s="13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 spans="1:33" ht="15.75" thickBot="1" x14ac:dyDescent="0.3">
      <c r="A102" s="17"/>
      <c r="B102" s="8" t="s">
        <v>235</v>
      </c>
      <c r="C102" s="8" t="s">
        <v>236</v>
      </c>
      <c r="D102" s="41" t="s">
        <v>19</v>
      </c>
      <c r="E102" s="17">
        <f>SUM(L102,M102,N102)</f>
        <v>0</v>
      </c>
      <c r="F102" s="46">
        <f>SUM(G102,H102,J102,L102)</f>
        <v>10</v>
      </c>
      <c r="G102" s="44">
        <f>+IF(SUM(I102,K102,M102)&gt;20,20,SUM(I102,K102,M102))</f>
        <v>0</v>
      </c>
      <c r="H102" s="46">
        <v>10</v>
      </c>
      <c r="I102" s="44">
        <v>0</v>
      </c>
      <c r="J102" s="49"/>
      <c r="K102" s="9"/>
      <c r="L10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2" s="10">
        <f>racers8[[#This Row],[Tour de Bowness - Hill Climb (B)]]+racers8[[#This Row],[CABC ITT Provincial Championships (A)]]</f>
        <v>0</v>
      </c>
      <c r="N102" s="11">
        <f>SUM(racers8[[#This Row],[Tour de Bowness - Omnium (B)]]+racers8[[#This Row],[RMCC - Omnium (B)]])</f>
        <v>0</v>
      </c>
      <c r="O102" s="13"/>
      <c r="P102" s="13"/>
      <c r="Q102" s="13"/>
      <c r="R102" s="13"/>
      <c r="S102" s="25"/>
      <c r="T102" s="13"/>
      <c r="U102" s="25"/>
      <c r="V102" s="13"/>
      <c r="W102" s="13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33" ht="15.75" thickBot="1" x14ac:dyDescent="0.3">
      <c r="A103" s="17"/>
      <c r="B103" s="8" t="s">
        <v>354</v>
      </c>
      <c r="C103" s="8" t="s">
        <v>160</v>
      </c>
      <c r="D103" s="41" t="s">
        <v>710</v>
      </c>
      <c r="E103" s="17">
        <f>SUM(L103,M103,N103)</f>
        <v>0</v>
      </c>
      <c r="F103" s="43">
        <f>SUM(G103,H103,J103,L103)</f>
        <v>6</v>
      </c>
      <c r="G103" s="44">
        <f>+IF(SUM(I103,K103,M103)&gt;20,20,SUM(I103,K103,M103))</f>
        <v>6</v>
      </c>
      <c r="H103" s="43">
        <v>0</v>
      </c>
      <c r="I103" s="44">
        <v>6</v>
      </c>
      <c r="J103" s="49"/>
      <c r="K103" s="9"/>
      <c r="L10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3" s="10">
        <f>racers8[[#This Row],[Tour de Bowness - Hill Climb (B)]]+racers8[[#This Row],[CABC ITT Provincial Championships (A)]]</f>
        <v>0</v>
      </c>
      <c r="N103" s="11">
        <f>SUM(racers8[[#This Row],[Tour de Bowness - Omnium (B)]]+racers8[[#This Row],[RMCC - Omnium (B)]])</f>
        <v>0</v>
      </c>
      <c r="O103" s="13"/>
      <c r="P103" s="13"/>
      <c r="Q103" s="13"/>
      <c r="R103" s="13"/>
      <c r="S103" s="25"/>
      <c r="T103" s="13"/>
      <c r="U103" s="25"/>
      <c r="V103" s="13"/>
      <c r="W103" s="13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33" ht="15.75" thickBot="1" x14ac:dyDescent="0.3">
      <c r="A104" s="17"/>
      <c r="B104" s="15" t="s">
        <v>267</v>
      </c>
      <c r="C104" s="15" t="s">
        <v>233</v>
      </c>
      <c r="D104" s="16" t="s">
        <v>53</v>
      </c>
      <c r="E104" s="17">
        <f>SUM(L104,M104,N104)</f>
        <v>0</v>
      </c>
      <c r="F104" s="46">
        <f>SUM(G104,H104,J104,L104)</f>
        <v>0</v>
      </c>
      <c r="G104" s="44">
        <f>+IF(SUM(I104,K104,M104)&gt;20,20,SUM(I104,K104,M104))</f>
        <v>0</v>
      </c>
      <c r="H104" s="46">
        <v>0</v>
      </c>
      <c r="I104" s="44">
        <v>0</v>
      </c>
      <c r="J104" s="49"/>
      <c r="K104" s="9"/>
      <c r="L104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4" s="10">
        <f>racers8[[#This Row],[Tour de Bowness - Hill Climb (B)]]+racers8[[#This Row],[CABC ITT Provincial Championships (A)]]</f>
        <v>0</v>
      </c>
      <c r="N104" s="11">
        <f>SUM(racers8[[#This Row],[Tour de Bowness - Omnium (B)]]+racers8[[#This Row],[RMCC - Omnium (B)]])</f>
        <v>0</v>
      </c>
      <c r="O104" s="13"/>
      <c r="P104" s="13"/>
      <c r="Q104" s="13"/>
      <c r="R104" s="13"/>
      <c r="S104" s="25"/>
      <c r="T104" s="13"/>
      <c r="U104" s="25"/>
      <c r="V104" s="13"/>
      <c r="W104" s="13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ht="15.75" thickBot="1" x14ac:dyDescent="0.3">
      <c r="A105" s="20"/>
      <c r="B105" s="26" t="s">
        <v>296</v>
      </c>
      <c r="C105" s="26" t="s">
        <v>129</v>
      </c>
      <c r="D105" s="45" t="s">
        <v>209</v>
      </c>
      <c r="E105" s="20">
        <f>SUM(L105,M105,N105)</f>
        <v>0</v>
      </c>
      <c r="F105" s="46">
        <f>SUM(G105,H105,J105,L105)</f>
        <v>0</v>
      </c>
      <c r="G105" s="44">
        <f>+IF(SUM(I105,K105,M105)&gt;20,20,SUM(I105,K105,M105))</f>
        <v>0</v>
      </c>
      <c r="H105" s="46">
        <v>0</v>
      </c>
      <c r="I105" s="44">
        <v>0</v>
      </c>
      <c r="J105" s="48"/>
      <c r="K105" s="21"/>
      <c r="L105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5" s="10">
        <f>racers8[[#This Row],[Tour de Bowness - Hill Climb (B)]]+racers8[[#This Row],[CABC ITT Provincial Championships (A)]]</f>
        <v>0</v>
      </c>
      <c r="N105" s="11">
        <f>SUM(racers8[[#This Row],[Tour de Bowness - Omnium (B)]]+racers8[[#This Row],[RMCC - Omnium (B)]])</f>
        <v>0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</row>
    <row r="106" spans="1:33" ht="15.75" thickBot="1" x14ac:dyDescent="0.3">
      <c r="A106" s="20"/>
      <c r="B106" s="26" t="s">
        <v>304</v>
      </c>
      <c r="C106" s="26" t="s">
        <v>305</v>
      </c>
      <c r="D106" s="45" t="s">
        <v>89</v>
      </c>
      <c r="E106" s="20">
        <f>SUM(L106,M106,N106)</f>
        <v>0</v>
      </c>
      <c r="F106" s="46">
        <f>SUM(G106,H106,J106,L106)</f>
        <v>0</v>
      </c>
      <c r="G106" s="44">
        <f>+IF(SUM(I106,K106,M106)&gt;20,20,SUM(I106,K106,M106))</f>
        <v>0</v>
      </c>
      <c r="H106" s="46">
        <v>0</v>
      </c>
      <c r="I106" s="44">
        <v>0</v>
      </c>
      <c r="J106" s="48"/>
      <c r="K106" s="21"/>
      <c r="L106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6" s="10">
        <f>racers8[[#This Row],[Tour de Bowness - Hill Climb (B)]]+racers8[[#This Row],[CABC ITT Provincial Championships (A)]]</f>
        <v>0</v>
      </c>
      <c r="N106" s="11">
        <f>SUM(racers8[[#This Row],[Tour de Bowness - Omnium (B)]]+racers8[[#This Row],[RMCC - Omnium (B)]])</f>
        <v>0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</row>
    <row r="107" spans="1:33" ht="15.75" thickBot="1" x14ac:dyDescent="0.3">
      <c r="A107" s="20"/>
      <c r="B107" s="26" t="s">
        <v>332</v>
      </c>
      <c r="C107" s="26" t="s">
        <v>153</v>
      </c>
      <c r="D107" s="45" t="s">
        <v>36</v>
      </c>
      <c r="E107" s="20">
        <f>SUM(L107,M107,N107)</f>
        <v>0</v>
      </c>
      <c r="F107" s="46">
        <f>SUM(G107,H107,J107,L107)</f>
        <v>0</v>
      </c>
      <c r="G107" s="44">
        <f>+IF(SUM(I107,K107,M107)&gt;20,20,SUM(I107,K107,M107))</f>
        <v>0</v>
      </c>
      <c r="H107" s="46">
        <v>0</v>
      </c>
      <c r="I107" s="44">
        <v>0</v>
      </c>
      <c r="J107" s="48"/>
      <c r="K107" s="21"/>
      <c r="L107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7" s="10">
        <f>racers8[[#This Row],[Tour de Bowness - Hill Climb (B)]]+racers8[[#This Row],[CABC ITT Provincial Championships (A)]]</f>
        <v>0</v>
      </c>
      <c r="N107" s="11">
        <f>SUM(racers8[[#This Row],[Tour de Bowness - Omnium (B)]]+racers8[[#This Row],[RMCC - Omnium (B)]])</f>
        <v>0</v>
      </c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</row>
    <row r="108" spans="1:33" ht="15.75" thickBot="1" x14ac:dyDescent="0.3">
      <c r="A108" s="20"/>
      <c r="B108" s="26" t="s">
        <v>331</v>
      </c>
      <c r="C108" s="26" t="s">
        <v>110</v>
      </c>
      <c r="D108" s="45" t="s">
        <v>173</v>
      </c>
      <c r="E108" s="20">
        <f>SUM(L108,M108,N108)</f>
        <v>0</v>
      </c>
      <c r="F108" s="46">
        <f>SUM(G108,H108,J108,L108)</f>
        <v>0</v>
      </c>
      <c r="G108" s="44">
        <f>+IF(SUM(I108,K108,M108)&gt;20,20,SUM(I108,K108,M108))</f>
        <v>0</v>
      </c>
      <c r="H108" s="46">
        <v>0</v>
      </c>
      <c r="I108" s="44">
        <v>0</v>
      </c>
      <c r="J108" s="48"/>
      <c r="K108" s="21"/>
      <c r="L108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8" s="10">
        <f>racers8[[#This Row],[Tour de Bowness - Hill Climb (B)]]+racers8[[#This Row],[CABC ITT Provincial Championships (A)]]</f>
        <v>0</v>
      </c>
      <c r="N108" s="11">
        <f>SUM(racers8[[#This Row],[Tour de Bowness - Omnium (B)]]+racers8[[#This Row],[RMCC - Omnium (B)]])</f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</row>
    <row r="109" spans="1:33" ht="15.75" thickBot="1" x14ac:dyDescent="0.3">
      <c r="A109" s="20"/>
      <c r="B109" s="26" t="s">
        <v>222</v>
      </c>
      <c r="C109" s="26" t="s">
        <v>147</v>
      </c>
      <c r="D109" s="45" t="s">
        <v>36</v>
      </c>
      <c r="E109" s="20">
        <f>SUM(L109,M109,N109)</f>
        <v>0</v>
      </c>
      <c r="F109" s="46">
        <f>SUM(G109,H109,J109,L109)</f>
        <v>10</v>
      </c>
      <c r="G109" s="44">
        <f>+IF(SUM(I109,K109,M109)&gt;20,20,SUM(I109,K109,M109))</f>
        <v>0</v>
      </c>
      <c r="H109" s="46">
        <v>10</v>
      </c>
      <c r="I109" s="44">
        <v>0</v>
      </c>
      <c r="J109" s="48"/>
      <c r="K109" s="21"/>
      <c r="L109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09" s="10">
        <f>racers8[[#This Row],[Tour de Bowness - Hill Climb (B)]]+racers8[[#This Row],[CABC ITT Provincial Championships (A)]]</f>
        <v>0</v>
      </c>
      <c r="N109" s="11">
        <f>SUM(racers8[[#This Row],[Tour de Bowness - Omnium (B)]]+racers8[[#This Row],[RMCC - Omnium (B)]])</f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</row>
    <row r="110" spans="1:33" ht="15.75" thickBot="1" x14ac:dyDescent="0.3">
      <c r="A110" s="20"/>
      <c r="B110" s="8" t="s">
        <v>311</v>
      </c>
      <c r="C110" s="8" t="s">
        <v>312</v>
      </c>
      <c r="D110" s="41" t="s">
        <v>19</v>
      </c>
      <c r="E110" s="20">
        <f>SUM(L110,M110,N110)</f>
        <v>0</v>
      </c>
      <c r="F110" s="46">
        <f>SUM(G110,H110,J110,L110)</f>
        <v>0</v>
      </c>
      <c r="G110" s="44">
        <f>+IF(SUM(I110,K110,M110)&gt;20,20,SUM(I110,K110,M110))</f>
        <v>0</v>
      </c>
      <c r="H110" s="46">
        <v>0</v>
      </c>
      <c r="I110" s="44">
        <v>0</v>
      </c>
      <c r="J110" s="48"/>
      <c r="K110" s="21"/>
      <c r="L110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10" s="10">
        <f>racers8[[#This Row],[Tour de Bowness - Hill Climb (B)]]+racers8[[#This Row],[CABC ITT Provincial Championships (A)]]</f>
        <v>0</v>
      </c>
      <c r="N110" s="11">
        <f>SUM(racers8[[#This Row],[Tour de Bowness - Omnium (B)]]+racers8[[#This Row],[RMCC - Omnium (B)]])</f>
        <v>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</row>
    <row r="111" spans="1:33" ht="15.75" thickBot="1" x14ac:dyDescent="0.3">
      <c r="A111" s="20"/>
      <c r="B111" s="26"/>
      <c r="C111" s="26"/>
      <c r="D111" s="45" t="s">
        <v>710</v>
      </c>
      <c r="E111" s="20">
        <f>SUM(L111,M111,N111)</f>
        <v>0</v>
      </c>
      <c r="F111" s="46">
        <f>SUM(G111,H111,J111,L111)</f>
        <v>8</v>
      </c>
      <c r="G111" s="44">
        <f>+IF(SUM(I111,K111,M111)&gt;20,20,SUM(I111,K111,M111))</f>
        <v>0</v>
      </c>
      <c r="H111" s="46">
        <v>8</v>
      </c>
      <c r="I111" s="44">
        <v>0</v>
      </c>
      <c r="J111" s="48"/>
      <c r="K111" s="21"/>
      <c r="L111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11" s="10">
        <f>racers8[[#This Row],[Tour de Bowness - Hill Climb (B)]]+racers8[[#This Row],[CABC ITT Provincial Championships (A)]]</f>
        <v>0</v>
      </c>
      <c r="N111" s="11">
        <f>SUM(racers8[[#This Row],[Tour de Bowness - Omnium (B)]]+racers8[[#This Row],[RMCC - Omnium (B)]])</f>
        <v>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</row>
    <row r="112" spans="1:33" ht="15.75" thickBot="1" x14ac:dyDescent="0.3">
      <c r="A112" s="20"/>
      <c r="B112" s="19"/>
      <c r="C112" s="19"/>
      <c r="D112" s="42"/>
      <c r="E112" s="20">
        <f>SUM(L112,M112,N112)</f>
        <v>0</v>
      </c>
      <c r="F112" s="46">
        <f>SUM(G112,H112,J112,L112)</f>
        <v>0</v>
      </c>
      <c r="G112" s="44">
        <f>+IF(SUM(I112,K112,M112)&gt;20,20,SUM(I112,K112,M112))</f>
        <v>0</v>
      </c>
      <c r="H112" s="46"/>
      <c r="I112" s="46"/>
      <c r="J112" s="48"/>
      <c r="K112" s="21"/>
      <c r="L112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12" s="10">
        <f>racers8[[#This Row],[Tour de Bowness - Hill Climb (B)]]+racers8[[#This Row],[CABC ITT Provincial Championships (A)]]</f>
        <v>0</v>
      </c>
      <c r="N112" s="11">
        <f>SUM(racers8[[#This Row],[Tour de Bowness - Omnium (B)]]+racers8[[#This Row],[RMCC - Omnium (B)]])</f>
        <v>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</row>
    <row r="113" spans="1:33" ht="15.75" thickBot="1" x14ac:dyDescent="0.3">
      <c r="A113" s="20"/>
      <c r="B113" s="19"/>
      <c r="C113" s="19"/>
      <c r="D113" s="42"/>
      <c r="E113" s="20">
        <f>SUM(L113,M113,N113)</f>
        <v>0</v>
      </c>
      <c r="F113" s="46">
        <f>SUM(G113,H113,J113,L113)</f>
        <v>0</v>
      </c>
      <c r="G113" s="44">
        <f>+IF(SUM(I113,K113,M113)&gt;20,20,SUM(I113,K113,M113))</f>
        <v>0</v>
      </c>
      <c r="H113" s="46"/>
      <c r="I113" s="46"/>
      <c r="J113" s="48"/>
      <c r="K113" s="21"/>
      <c r="L113" s="9">
        <f>racers8[[#This Row],[Hay City Road Race (B)]]+racers8[[#This Row],[RMCC - Criterium (B)]]+racers8[[#This Row],[Stieda Stage Race - Road Race (B)]]+racers8[[#This Row],[Stieda Stage Race - Criterium (B)]]+racers8[[#This Row],[Pigeon Lake Road Race (B)]]+racers8[[#This Row],[Velocity - Criterium (B)]]+racers8[[#This Row],[iGregari Provincials Masters Crit (A)]]+racers8[[#This Row],[igregari  Crit (B)]]+racers8[[#This Row],[Canada Day Crit (B)]]+racers8[[#This Row],[Stampede Road Race (A)]]+racers8[[#This Row],[Stampede Road Race (b)]]+racers8[[#This Row],[Peloton Crit Provincials (A)]]+racers8[[#This Row],[Peloton Points Crit (B)]]+racers8[[#This Row],[Tour de Bowness - Road Race (A)]]++racers8[[#This Row],[Tour de Bowness - Criterium (B)]]</f>
        <v>0</v>
      </c>
      <c r="M113" s="10">
        <f>racers8[[#This Row],[Tour de Bowness - Hill Climb (B)]]+racers8[[#This Row],[CABC ITT Provincial Championships (A)]]</f>
        <v>0</v>
      </c>
      <c r="N113" s="11">
        <f>SUM(racers8[[#This Row],[Tour de Bowness - Omnium (B)]]+racers8[[#This Row],[RMCC - Omnium (B)]])</f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</row>
  </sheetData>
  <phoneticPr fontId="18" type="noConversion"/>
  <conditionalFormatting sqref="F1:G1 F2:I81">
    <cfRule type="expression" dxfId="2" priority="2">
      <formula>"AND([@Cat]=""3M"",[@[Total Upgrade Points]]=50)"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762D5-57C9-4EA5-B742-96F5471BEEEB}">
          <x14:formula1>
            <xm:f>Teams!$A:$A</xm:f>
          </x14:formula1>
          <xm:sqref>D112:D1048576 D1:D110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9972-5CC3-47EB-9899-63EC1482DBBD}">
  <dimension ref="A1:AM148"/>
  <sheetViews>
    <sheetView zoomScaleNormal="100" workbookViewId="0">
      <pane ySplit="1" topLeftCell="A42" activePane="bottomLeft" state="frozen"/>
      <selection pane="bottomLeft" activeCell="F55" sqref="F55"/>
    </sheetView>
  </sheetViews>
  <sheetFormatPr defaultRowHeight="15" x14ac:dyDescent="0.25"/>
  <cols>
    <col min="1" max="1" width="5" customWidth="1"/>
    <col min="2" max="2" width="15.140625" customWidth="1"/>
    <col min="3" max="3" width="12" bestFit="1" customWidth="1"/>
    <col min="4" max="4" width="33" customWidth="1"/>
    <col min="5" max="7" width="6" customWidth="1"/>
    <col min="8" max="8" width="4" customWidth="1"/>
    <col min="9" max="10" width="6" customWidth="1"/>
    <col min="11" max="12" width="2.7109375" customWidth="1"/>
    <col min="13" max="13" width="5.5703125" customWidth="1"/>
    <col min="14" max="14" width="5.85546875" customWidth="1"/>
    <col min="15" max="15" width="5.28515625" customWidth="1"/>
    <col min="16" max="18" width="3.85546875" customWidth="1"/>
    <col min="19" max="21" width="3.7109375" customWidth="1"/>
    <col min="22" max="22" width="3.28515625" customWidth="1"/>
    <col min="23" max="23" width="4" customWidth="1"/>
    <col min="24" max="24" width="3.42578125" customWidth="1"/>
    <col min="25" max="35" width="4" customWidth="1"/>
    <col min="36" max="36" width="3.5703125" customWidth="1"/>
  </cols>
  <sheetData>
    <row r="1" spans="1:39" ht="165.75" customHeight="1" thickBot="1" x14ac:dyDescent="0.3">
      <c r="A1" s="1" t="s">
        <v>0</v>
      </c>
      <c r="B1" s="2" t="s">
        <v>1</v>
      </c>
      <c r="C1" s="2" t="s">
        <v>2</v>
      </c>
      <c r="D1" s="50" t="s">
        <v>3</v>
      </c>
      <c r="E1" s="51" t="s">
        <v>823</v>
      </c>
      <c r="F1" s="52" t="s">
        <v>206</v>
      </c>
      <c r="G1" s="52" t="s">
        <v>207</v>
      </c>
      <c r="H1" s="53" t="s">
        <v>835</v>
      </c>
      <c r="I1" s="54" t="s">
        <v>831</v>
      </c>
      <c r="J1" s="55" t="s">
        <v>4</v>
      </c>
      <c r="K1" s="56" t="s">
        <v>832</v>
      </c>
      <c r="L1" s="56" t="s">
        <v>833</v>
      </c>
      <c r="M1" s="3" t="s">
        <v>824</v>
      </c>
      <c r="N1" s="4" t="s">
        <v>825</v>
      </c>
      <c r="O1" s="4" t="s">
        <v>826</v>
      </c>
      <c r="P1" s="4" t="s">
        <v>5</v>
      </c>
      <c r="Q1" s="5" t="s">
        <v>8</v>
      </c>
      <c r="R1" s="79" t="s">
        <v>6</v>
      </c>
      <c r="S1" s="5" t="s">
        <v>7</v>
      </c>
      <c r="T1" s="5" t="s">
        <v>662</v>
      </c>
      <c r="U1" s="5" t="s">
        <v>827</v>
      </c>
      <c r="V1" s="5" t="s">
        <v>9</v>
      </c>
      <c r="W1" s="79" t="s">
        <v>829</v>
      </c>
      <c r="X1" s="79" t="s">
        <v>828</v>
      </c>
      <c r="Y1" s="115" t="s">
        <v>796</v>
      </c>
      <c r="Z1" s="5" t="s">
        <v>970</v>
      </c>
      <c r="AA1" s="5" t="s">
        <v>837</v>
      </c>
      <c r="AB1" s="5" t="s">
        <v>971</v>
      </c>
      <c r="AC1" s="6" t="s">
        <v>830</v>
      </c>
      <c r="AD1" s="6" t="s">
        <v>11</v>
      </c>
      <c r="AE1" s="5" t="s">
        <v>12</v>
      </c>
      <c r="AF1" s="5" t="s">
        <v>663</v>
      </c>
      <c r="AG1" s="5" t="s">
        <v>664</v>
      </c>
      <c r="AH1" s="5" t="s">
        <v>665</v>
      </c>
      <c r="AI1" s="7" t="s">
        <v>13</v>
      </c>
    </row>
    <row r="2" spans="1:39" ht="15.75" thickBot="1" x14ac:dyDescent="0.3">
      <c r="A2" s="131">
        <v>1</v>
      </c>
      <c r="B2" s="132" t="s">
        <v>940</v>
      </c>
      <c r="C2" s="132" t="s">
        <v>941</v>
      </c>
      <c r="D2" s="26" t="s">
        <v>715</v>
      </c>
      <c r="E2" s="20">
        <f>SUM(M2,N2,O2)</f>
        <v>74</v>
      </c>
      <c r="F2" s="46">
        <f>SUM(G2,H2,I2,K2,M2)</f>
        <v>54</v>
      </c>
      <c r="G2" s="44">
        <f>+IF(SUM(J2,L2,N2)&gt;20,20,SUM(J2,L2,N2))</f>
        <v>20</v>
      </c>
      <c r="H2" s="58"/>
      <c r="I2" s="46">
        <v>0</v>
      </c>
      <c r="J2" s="44">
        <v>0</v>
      </c>
      <c r="K2" s="21"/>
      <c r="L2" s="21"/>
      <c r="M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34</v>
      </c>
      <c r="N2" s="22">
        <f>racers7[[#This Row],[Tour de Bowness - Hill Climb (B)]]+racers7[[#This Row],[CABC ITT Provincial Championships (A)]]+racers7[[#This Row],[Stampede ITT (b)]]</f>
        <v>20</v>
      </c>
      <c r="O2" s="23">
        <f>racers7[[#This Row],[RMCC - Omnium (B)]]+racers7[[#This Row],[Tour de Bowness - Omnium (B)]]</f>
        <v>20</v>
      </c>
      <c r="P2" s="25"/>
      <c r="Q2" s="25">
        <v>2</v>
      </c>
      <c r="R2" s="25"/>
      <c r="S2" s="25"/>
      <c r="T2" s="25">
        <v>12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>
        <v>20</v>
      </c>
      <c r="AF2" s="25">
        <v>20</v>
      </c>
      <c r="AG2" s="25"/>
      <c r="AH2" s="25">
        <v>20</v>
      </c>
      <c r="AI2" s="25"/>
    </row>
    <row r="3" spans="1:39" ht="15.75" thickBot="1" x14ac:dyDescent="0.3">
      <c r="A3" s="14">
        <v>2</v>
      </c>
      <c r="B3" s="132" t="s">
        <v>899</v>
      </c>
      <c r="C3" s="132" t="s">
        <v>386</v>
      </c>
      <c r="D3" s="26" t="s">
        <v>893</v>
      </c>
      <c r="E3" s="20">
        <f>SUM(M3,N3,O3)</f>
        <v>71</v>
      </c>
      <c r="F3" s="46">
        <f>SUM(G3,H3,I3,K3,M3)</f>
        <v>66</v>
      </c>
      <c r="G3" s="44">
        <f>+IF(SUM(J3,L3,N3)&gt;20,20,SUM(J3,L3,N3))</f>
        <v>15</v>
      </c>
      <c r="H3" s="58">
        <v>5</v>
      </c>
      <c r="I3" s="46"/>
      <c r="J3" s="46"/>
      <c r="K3" s="21"/>
      <c r="L3" s="21"/>
      <c r="M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46</v>
      </c>
      <c r="N3" s="22">
        <f>racers7[[#This Row],[Tour de Bowness - Hill Climb (B)]]+racers7[[#This Row],[CABC ITT Provincial Championships (A)]]+racers7[[#This Row],[Stampede ITT (b)]]</f>
        <v>15</v>
      </c>
      <c r="O3" s="23">
        <f>racers7[[#This Row],[RMCC - Omnium (B)]]+racers7[[#This Row],[Tour de Bowness - Omnium (B)]]</f>
        <v>10</v>
      </c>
      <c r="P3" s="25">
        <v>2</v>
      </c>
      <c r="Q3" s="25">
        <v>12</v>
      </c>
      <c r="R3" s="25"/>
      <c r="S3" s="25"/>
      <c r="T3" s="25"/>
      <c r="U3" s="25"/>
      <c r="V3" s="25"/>
      <c r="W3" s="25"/>
      <c r="X3" s="25"/>
      <c r="Y3" s="25"/>
      <c r="Z3" s="25">
        <v>10</v>
      </c>
      <c r="AA3" s="25"/>
      <c r="AB3" s="25"/>
      <c r="AC3" s="25"/>
      <c r="AD3" s="25">
        <v>6</v>
      </c>
      <c r="AE3" s="25">
        <v>10</v>
      </c>
      <c r="AF3" s="25">
        <v>15</v>
      </c>
      <c r="AG3" s="25">
        <v>6</v>
      </c>
      <c r="AH3" s="25">
        <v>10</v>
      </c>
      <c r="AI3" s="25"/>
    </row>
    <row r="4" spans="1:39" ht="15.75" thickBot="1" x14ac:dyDescent="0.3">
      <c r="A4" s="14">
        <v>3</v>
      </c>
      <c r="B4" s="132" t="s">
        <v>948</v>
      </c>
      <c r="C4" s="132" t="s">
        <v>949</v>
      </c>
      <c r="D4" s="26" t="s">
        <v>882</v>
      </c>
      <c r="E4" s="20">
        <f>SUM(M4,N4,O4)</f>
        <v>70</v>
      </c>
      <c r="F4" s="46">
        <f>SUM(G4,H4,I4,K4,M4)</f>
        <v>55</v>
      </c>
      <c r="G4" s="44">
        <f>+IF(SUM(J4,L4,N4)&gt;20,20,SUM(J4,L4,N4))</f>
        <v>10</v>
      </c>
      <c r="H4" s="58"/>
      <c r="I4" s="46"/>
      <c r="J4" s="46"/>
      <c r="K4" s="21"/>
      <c r="L4" s="21"/>
      <c r="M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45</v>
      </c>
      <c r="N4" s="22">
        <f>racers7[[#This Row],[Tour de Bowness - Hill Climb (B)]]+racers7[[#This Row],[CABC ITT Provincial Championships (A)]]+racers7[[#This Row],[Stampede ITT (b)]]</f>
        <v>10</v>
      </c>
      <c r="O4" s="23">
        <f>racers7[[#This Row],[RMCC - Omnium (B)]]+racers7[[#This Row],[Tour de Bowness - Omnium (B)]]</f>
        <v>15</v>
      </c>
      <c r="P4" s="25"/>
      <c r="Q4" s="25"/>
      <c r="R4" s="25"/>
      <c r="S4" s="25">
        <v>20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>
        <v>25</v>
      </c>
      <c r="AF4" s="25">
        <v>10</v>
      </c>
      <c r="AG4" s="25"/>
      <c r="AH4" s="25">
        <v>15</v>
      </c>
      <c r="AI4" s="25"/>
    </row>
    <row r="5" spans="1:39" ht="15.75" thickBot="1" x14ac:dyDescent="0.3">
      <c r="A5" s="131">
        <v>4</v>
      </c>
      <c r="B5" s="132" t="s">
        <v>785</v>
      </c>
      <c r="C5" s="132" t="s">
        <v>786</v>
      </c>
      <c r="D5" s="26" t="s">
        <v>713</v>
      </c>
      <c r="E5" s="20">
        <f>SUM(M5,N5,O5)</f>
        <v>70</v>
      </c>
      <c r="F5" s="84">
        <f>SUM(G5,H5,I5,K5,M5)</f>
        <v>86</v>
      </c>
      <c r="G5" s="44">
        <f>+IF(SUM(J5,L5,N5)&gt;20,20,SUM(J5,L5,N5))</f>
        <v>15</v>
      </c>
      <c r="H5" s="58"/>
      <c r="I5" s="46">
        <v>16</v>
      </c>
      <c r="J5" s="44"/>
      <c r="K5" s="21"/>
      <c r="L5" s="21"/>
      <c r="M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55</v>
      </c>
      <c r="N5" s="22">
        <f>racers7[[#This Row],[Tour de Bowness - Hill Climb (B)]]+racers7[[#This Row],[CABC ITT Provincial Championships (A)]]+racers7[[#This Row],[Stampede ITT (b)]]</f>
        <v>15</v>
      </c>
      <c r="O5" s="23">
        <f>racers7[[#This Row],[RMCC - Omnium (B)]]+racers7[[#This Row],[Tour de Bowness - Omnium (B)]]</f>
        <v>0</v>
      </c>
      <c r="P5" s="25">
        <v>15</v>
      </c>
      <c r="Q5" s="25"/>
      <c r="R5" s="25"/>
      <c r="S5" s="25"/>
      <c r="T5" s="25">
        <v>8</v>
      </c>
      <c r="U5" s="25"/>
      <c r="V5" s="25"/>
      <c r="W5" s="25"/>
      <c r="X5" s="25"/>
      <c r="Y5" s="25"/>
      <c r="Z5" s="25">
        <v>12</v>
      </c>
      <c r="AA5" s="25">
        <v>15</v>
      </c>
      <c r="AB5" s="25">
        <v>20</v>
      </c>
      <c r="AC5" s="25"/>
      <c r="AD5" s="25"/>
      <c r="AE5" s="25"/>
      <c r="AF5" s="25"/>
      <c r="AG5" s="25"/>
      <c r="AH5" s="25"/>
      <c r="AI5" s="25"/>
    </row>
    <row r="6" spans="1:39" ht="15.75" thickBot="1" x14ac:dyDescent="0.3">
      <c r="A6" s="14">
        <v>5</v>
      </c>
      <c r="B6" s="136" t="s">
        <v>938</v>
      </c>
      <c r="C6" s="136" t="s">
        <v>939</v>
      </c>
      <c r="D6" s="136" t="s">
        <v>886</v>
      </c>
      <c r="E6" s="17">
        <f>SUM(M6,N6,O6)</f>
        <v>67</v>
      </c>
      <c r="F6" s="38">
        <f>SUM(G6,H6,I6,K6,M6)</f>
        <v>67</v>
      </c>
      <c r="G6" s="39">
        <f>+IF(SUM(J6,L6,N6)&gt;20,20,SUM(J6,L6,N6))</f>
        <v>0</v>
      </c>
      <c r="H6" s="57"/>
      <c r="I6" s="46">
        <v>0</v>
      </c>
      <c r="J6" s="44">
        <v>0</v>
      </c>
      <c r="K6" s="49"/>
      <c r="L6" s="9"/>
      <c r="M6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67</v>
      </c>
      <c r="N6" s="10">
        <f>racers7[[#This Row],[Tour de Bowness - Hill Climb (B)]]+racers7[[#This Row],[CABC ITT Provincial Championships (A)]]+racers7[[#This Row],[Stampede ITT (b)]]</f>
        <v>0</v>
      </c>
      <c r="O6" s="11">
        <f>racers7[[#This Row],[RMCC - Omnium (B)]]+racers7[[#This Row],[Tour de Bowness - Omnium (B)]]</f>
        <v>0</v>
      </c>
      <c r="P6" s="13"/>
      <c r="Q6" s="13">
        <v>8</v>
      </c>
      <c r="R6" s="13"/>
      <c r="S6" s="13"/>
      <c r="T6" s="25"/>
      <c r="U6" s="13"/>
      <c r="V6" s="25"/>
      <c r="W6" s="13">
        <v>8</v>
      </c>
      <c r="X6" s="13"/>
      <c r="Y6" s="25"/>
      <c r="Z6" s="13">
        <v>6</v>
      </c>
      <c r="AA6" s="13"/>
      <c r="AB6" s="25"/>
      <c r="AC6" s="25">
        <v>25</v>
      </c>
      <c r="AD6" s="25">
        <v>20</v>
      </c>
      <c r="AE6" s="13"/>
      <c r="AF6" s="13"/>
      <c r="AG6" s="13"/>
      <c r="AH6" s="13"/>
      <c r="AI6" s="13"/>
    </row>
    <row r="7" spans="1:39" ht="15.75" thickBot="1" x14ac:dyDescent="0.3">
      <c r="A7" s="14">
        <v>6</v>
      </c>
      <c r="B7" s="132" t="s">
        <v>895</v>
      </c>
      <c r="C7" s="132" t="s">
        <v>894</v>
      </c>
      <c r="D7" s="26" t="s">
        <v>19</v>
      </c>
      <c r="E7" s="20">
        <f>SUM(M7,N7,O7)</f>
        <v>63</v>
      </c>
      <c r="F7" s="84">
        <f>SUM(G7,H7,I7,K7,M7)</f>
        <v>63</v>
      </c>
      <c r="G7" s="44">
        <f>+IF(SUM(J7,L7,N7)&gt;20,20,SUM(J7,L7,N7))</f>
        <v>0</v>
      </c>
      <c r="H7" s="58"/>
      <c r="I7" s="46"/>
      <c r="J7" s="46"/>
      <c r="K7" s="21"/>
      <c r="L7" s="21"/>
      <c r="M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63</v>
      </c>
      <c r="N7" s="22">
        <f>racers7[[#This Row],[Tour de Bowness - Hill Climb (B)]]+racers7[[#This Row],[CABC ITT Provincial Championships (A)]]+racers7[[#This Row],[Stampede ITT (b)]]</f>
        <v>0</v>
      </c>
      <c r="O7" s="23">
        <f>racers7[[#This Row],[RMCC - Omnium (B)]]+racers7[[#This Row],[Tour de Bowness - Omnium (B)]]</f>
        <v>0</v>
      </c>
      <c r="P7" s="25">
        <v>20</v>
      </c>
      <c r="Q7" s="25">
        <v>20</v>
      </c>
      <c r="R7" s="25">
        <v>8</v>
      </c>
      <c r="S7" s="25"/>
      <c r="T7" s="25">
        <v>15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9" ht="15.75" thickBot="1" x14ac:dyDescent="0.3">
      <c r="A8" s="131">
        <v>7</v>
      </c>
      <c r="B8" s="8" t="s">
        <v>973</v>
      </c>
      <c r="C8" s="8" t="s">
        <v>153</v>
      </c>
      <c r="D8" s="8" t="s">
        <v>862</v>
      </c>
      <c r="E8" s="17">
        <f>SUM(M8,N8,O8)</f>
        <v>60</v>
      </c>
      <c r="F8" s="85">
        <f>SUM(G8,H8,I8,K8,M8)</f>
        <v>55</v>
      </c>
      <c r="G8" s="39">
        <f>+IF(SUM(J8,L8,N8)&gt;20,20,SUM(J8,L8,N8))</f>
        <v>20</v>
      </c>
      <c r="H8" s="57"/>
      <c r="I8" s="46">
        <v>0</v>
      </c>
      <c r="J8" s="44">
        <v>0</v>
      </c>
      <c r="K8" s="49"/>
      <c r="L8" s="9"/>
      <c r="M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35</v>
      </c>
      <c r="N8" s="10">
        <f>racers7[[#This Row],[Tour de Bowness - Hill Climb (B)]]+racers7[[#This Row],[CABC ITT Provincial Championships (A)]]+racers7[[#This Row],[Stampede ITT (b)]]</f>
        <v>25</v>
      </c>
      <c r="O8" s="11">
        <f>racers7[[#This Row],[RMCC - Omnium (B)]]+racers7[[#This Row],[Tour de Bowness - Omnium (B)]]</f>
        <v>0</v>
      </c>
      <c r="P8" s="13"/>
      <c r="Q8" s="13"/>
      <c r="R8" s="13"/>
      <c r="S8" s="13"/>
      <c r="T8" s="25"/>
      <c r="U8" s="13"/>
      <c r="V8" s="25"/>
      <c r="W8" s="13"/>
      <c r="X8" s="13"/>
      <c r="Y8" s="25"/>
      <c r="Z8" s="13">
        <v>20</v>
      </c>
      <c r="AA8" s="13"/>
      <c r="AB8" s="25"/>
      <c r="AC8" s="25"/>
      <c r="AD8" s="25"/>
      <c r="AE8" s="13">
        <v>15</v>
      </c>
      <c r="AF8" s="13"/>
      <c r="AG8" s="13"/>
      <c r="AH8" s="13"/>
      <c r="AI8" s="13">
        <v>25</v>
      </c>
    </row>
    <row r="9" spans="1:39" ht="15.75" thickBot="1" x14ac:dyDescent="0.3">
      <c r="A9" s="14">
        <v>8</v>
      </c>
      <c r="B9" s="132" t="s">
        <v>686</v>
      </c>
      <c r="C9" s="132" t="s">
        <v>898</v>
      </c>
      <c r="D9" s="26" t="s">
        <v>886</v>
      </c>
      <c r="E9" s="20">
        <f>SUM(M9,N9,O9)</f>
        <v>60</v>
      </c>
      <c r="F9" s="46">
        <f>SUM(G9,H9,I9,K9,M9)</f>
        <v>60</v>
      </c>
      <c r="G9" s="44">
        <f>+IF(SUM(J9,L9,N9)&gt;20,20,SUM(J9,L9,N9))</f>
        <v>0</v>
      </c>
      <c r="H9" s="58"/>
      <c r="I9" s="46"/>
      <c r="J9" s="46"/>
      <c r="K9" s="21"/>
      <c r="L9" s="21"/>
      <c r="M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60</v>
      </c>
      <c r="N9" s="22">
        <f>racers7[[#This Row],[Tour de Bowness - Hill Climb (B)]]+racers7[[#This Row],[CABC ITT Provincial Championships (A)]]+racers7[[#This Row],[Stampede ITT (b)]]</f>
        <v>0</v>
      </c>
      <c r="O9" s="23">
        <f>racers7[[#This Row],[RMCC - Omnium (B)]]+racers7[[#This Row],[Tour de Bowness - Omnium (B)]]</f>
        <v>0</v>
      </c>
      <c r="P9" s="25">
        <v>10</v>
      </c>
      <c r="Q9" s="25">
        <v>4</v>
      </c>
      <c r="R9" s="25">
        <v>15</v>
      </c>
      <c r="S9" s="25"/>
      <c r="T9" s="25"/>
      <c r="U9" s="25"/>
      <c r="V9" s="25"/>
      <c r="W9" s="25">
        <v>4</v>
      </c>
      <c r="X9" s="25"/>
      <c r="Y9" s="25"/>
      <c r="Z9" s="25"/>
      <c r="AA9" s="25"/>
      <c r="AB9" s="25"/>
      <c r="AC9" s="25">
        <v>12</v>
      </c>
      <c r="AD9" s="25">
        <v>15</v>
      </c>
      <c r="AE9" s="25"/>
      <c r="AF9" s="25"/>
      <c r="AG9" s="25"/>
      <c r="AH9" s="25"/>
      <c r="AI9" s="25"/>
    </row>
    <row r="10" spans="1:39" ht="15.75" thickBot="1" x14ac:dyDescent="0.3">
      <c r="A10" s="14">
        <v>9</v>
      </c>
      <c r="B10" s="26" t="s">
        <v>950</v>
      </c>
      <c r="C10" s="26" t="s">
        <v>362</v>
      </c>
      <c r="D10" s="26" t="s">
        <v>724</v>
      </c>
      <c r="E10" s="20">
        <f>SUM(M10,N10,O10)</f>
        <v>59</v>
      </c>
      <c r="F10" s="46">
        <f>SUM(G10,H10,I10,K10,M10)</f>
        <v>55</v>
      </c>
      <c r="G10" s="44">
        <f>+IF(SUM(J10,L10,N10)&gt;20,20,SUM(J10,L10,N10))</f>
        <v>8</v>
      </c>
      <c r="H10" s="58"/>
      <c r="I10" s="46"/>
      <c r="J10" s="46"/>
      <c r="K10" s="21"/>
      <c r="L10" s="21"/>
      <c r="M1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47</v>
      </c>
      <c r="N10" s="22">
        <f>racers7[[#This Row],[Tour de Bowness - Hill Climb (B)]]+racers7[[#This Row],[CABC ITT Provincial Championships (A)]]+racers7[[#This Row],[Stampede ITT (b)]]</f>
        <v>8</v>
      </c>
      <c r="O10" s="23">
        <f>racers7[[#This Row],[RMCC - Omnium (B)]]+racers7[[#This Row],[Tour de Bowness - Omnium (B)]]</f>
        <v>4</v>
      </c>
      <c r="P10" s="25"/>
      <c r="Q10" s="25"/>
      <c r="R10" s="25"/>
      <c r="S10" s="25">
        <v>8</v>
      </c>
      <c r="T10" s="25"/>
      <c r="U10" s="25">
        <v>12</v>
      </c>
      <c r="V10" s="25"/>
      <c r="W10" s="25">
        <v>6</v>
      </c>
      <c r="X10" s="25">
        <v>10</v>
      </c>
      <c r="Y10" s="25"/>
      <c r="Z10" s="25"/>
      <c r="AA10" s="25"/>
      <c r="AB10" s="25"/>
      <c r="AC10" s="25"/>
      <c r="AD10" s="25"/>
      <c r="AE10" s="25">
        <v>1</v>
      </c>
      <c r="AF10" s="25">
        <v>8</v>
      </c>
      <c r="AG10" s="25">
        <v>10</v>
      </c>
      <c r="AH10" s="25">
        <v>4</v>
      </c>
      <c r="AI10" s="25"/>
    </row>
    <row r="11" spans="1:39" ht="15.75" thickBot="1" x14ac:dyDescent="0.3">
      <c r="A11" s="131">
        <v>10</v>
      </c>
      <c r="B11" s="138" t="s">
        <v>679</v>
      </c>
      <c r="C11" s="138" t="s">
        <v>220</v>
      </c>
      <c r="D11" s="26" t="s">
        <v>19</v>
      </c>
      <c r="E11" s="20">
        <f>SUM(M11,N11,O11)</f>
        <v>57</v>
      </c>
      <c r="F11" s="84">
        <f>SUM(G11,H11,I11,K11,M11)</f>
        <v>67</v>
      </c>
      <c r="G11" s="44">
        <f>+IF(SUM(J11,L11,N11)&gt;20,20,SUM(J11,L11,N11))</f>
        <v>0</v>
      </c>
      <c r="H11" s="58">
        <v>5</v>
      </c>
      <c r="I11" s="46">
        <v>5</v>
      </c>
      <c r="J11" s="46">
        <v>0</v>
      </c>
      <c r="K11" s="21"/>
      <c r="L11" s="21"/>
      <c r="M1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57</v>
      </c>
      <c r="N11" s="22">
        <f>racers7[[#This Row],[Tour de Bowness - Hill Climb (B)]]+racers7[[#This Row],[CABC ITT Provincial Championships (A)]]+racers7[[#This Row],[Stampede ITT (b)]]</f>
        <v>0</v>
      </c>
      <c r="O11" s="23">
        <f>racers7[[#This Row],[RMCC - Omnium (B)]]+racers7[[#This Row],[Tour de Bowness - Omnium (B)]]</f>
        <v>0</v>
      </c>
      <c r="P11" s="25"/>
      <c r="Q11" s="25"/>
      <c r="R11" s="25"/>
      <c r="S11" s="25">
        <v>12</v>
      </c>
      <c r="T11" s="25"/>
      <c r="U11" s="25">
        <v>10</v>
      </c>
      <c r="V11" s="25"/>
      <c r="W11" s="25">
        <v>15</v>
      </c>
      <c r="X11" s="25">
        <v>20</v>
      </c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9" ht="15.75" thickBot="1" x14ac:dyDescent="0.3">
      <c r="A12" s="14">
        <v>11</v>
      </c>
      <c r="B12" s="132" t="s">
        <v>959</v>
      </c>
      <c r="C12" s="132" t="s">
        <v>960</v>
      </c>
      <c r="D12" s="26" t="s">
        <v>724</v>
      </c>
      <c r="E12" s="20">
        <f>SUM(M12,N12,O12)</f>
        <v>53</v>
      </c>
      <c r="F12" s="46">
        <f>SUM(G12,H12,I12,K12,M12)</f>
        <v>53</v>
      </c>
      <c r="G12" s="44">
        <f>+IF(SUM(J12,L12,N12)&gt;20,20,SUM(J12,L12,N12))</f>
        <v>0</v>
      </c>
      <c r="H12" s="58"/>
      <c r="I12" s="46"/>
      <c r="J12" s="46"/>
      <c r="K12" s="21"/>
      <c r="L12" s="21"/>
      <c r="M1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53</v>
      </c>
      <c r="N12" s="22">
        <f>racers7[[#This Row],[Tour de Bowness - Hill Climb (B)]]+racers7[[#This Row],[CABC ITT Provincial Championships (A)]]+racers7[[#This Row],[Stampede ITT (b)]]</f>
        <v>0</v>
      </c>
      <c r="O12" s="23">
        <f>racers7[[#This Row],[RMCC - Omnium (B)]]+racers7[[#This Row],[Tour de Bowness - Omnium (B)]]</f>
        <v>0</v>
      </c>
      <c r="P12" s="25"/>
      <c r="Q12" s="25"/>
      <c r="R12" s="25"/>
      <c r="S12" s="25"/>
      <c r="T12" s="25"/>
      <c r="U12" s="25">
        <v>20</v>
      </c>
      <c r="V12" s="25"/>
      <c r="W12" s="25">
        <v>10</v>
      </c>
      <c r="X12" s="25">
        <v>15</v>
      </c>
      <c r="Y12" s="25"/>
      <c r="Z12" s="25"/>
      <c r="AA12" s="25"/>
      <c r="AB12" s="25"/>
      <c r="AC12" s="25">
        <v>8</v>
      </c>
      <c r="AD12" s="25"/>
      <c r="AE12" s="25"/>
      <c r="AF12" s="25"/>
      <c r="AG12" s="25"/>
      <c r="AH12" s="25"/>
      <c r="AI12" s="25"/>
    </row>
    <row r="13" spans="1:39" ht="15.75" thickBot="1" x14ac:dyDescent="0.3">
      <c r="A13" s="14">
        <v>12</v>
      </c>
      <c r="B13" s="132" t="s">
        <v>937</v>
      </c>
      <c r="C13" s="132" t="s">
        <v>386</v>
      </c>
      <c r="D13" s="26" t="s">
        <v>168</v>
      </c>
      <c r="E13" s="20">
        <f>SUM(M13,N13,O13)</f>
        <v>50</v>
      </c>
      <c r="F13" s="84">
        <f>SUM(G13,H13,I13,K13,M13)</f>
        <v>50</v>
      </c>
      <c r="G13" s="44">
        <f>+IF(SUM(J13,L13,N13)&gt;20,20,SUM(J13,L13,N13))</f>
        <v>0</v>
      </c>
      <c r="H13" s="58"/>
      <c r="I13" s="46">
        <v>0</v>
      </c>
      <c r="J13" s="44">
        <v>0</v>
      </c>
      <c r="K13" s="21"/>
      <c r="L13" s="21"/>
      <c r="M1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50</v>
      </c>
      <c r="N13" s="22">
        <f>racers7[[#This Row],[Tour de Bowness - Hill Climb (B)]]+racers7[[#This Row],[CABC ITT Provincial Championships (A)]]+racers7[[#This Row],[Stampede ITT (b)]]</f>
        <v>0</v>
      </c>
      <c r="O13" s="23">
        <f>racers7[[#This Row],[RMCC - Omnium (B)]]+racers7[[#This Row],[Tour de Bowness - Omnium (B)]]</f>
        <v>0</v>
      </c>
      <c r="P13" s="25"/>
      <c r="Q13" s="25">
        <v>15</v>
      </c>
      <c r="R13" s="25">
        <v>20</v>
      </c>
      <c r="S13" s="25">
        <v>15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M13" s="78"/>
    </row>
    <row r="14" spans="1:39" ht="15.75" thickBot="1" x14ac:dyDescent="0.3">
      <c r="A14" s="131">
        <v>13</v>
      </c>
      <c r="B14" s="135" t="s">
        <v>322</v>
      </c>
      <c r="C14" s="135" t="s">
        <v>676</v>
      </c>
      <c r="D14" s="15" t="s">
        <v>31</v>
      </c>
      <c r="E14" s="17">
        <f>SUM(M14,N14,O14)</f>
        <v>48</v>
      </c>
      <c r="F14" s="85">
        <f>SUM(G14,H14,I14,K14,M14)</f>
        <v>53</v>
      </c>
      <c r="G14" s="39">
        <f>+IF(SUM(J14,L14,N14)&gt;20,20,SUM(J14,L14,N14))</f>
        <v>0</v>
      </c>
      <c r="H14" s="57">
        <v>5</v>
      </c>
      <c r="I14" s="38">
        <v>0</v>
      </c>
      <c r="J14" s="38">
        <v>0</v>
      </c>
      <c r="K14" s="9"/>
      <c r="L14" s="9"/>
      <c r="M1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48</v>
      </c>
      <c r="N14" s="22">
        <f>racers7[[#This Row],[Tour de Bowness - Hill Climb (B)]]+racers7[[#This Row],[CABC ITT Provincial Championships (A)]]+racers7[[#This Row],[Stampede ITT (b)]]</f>
        <v>0</v>
      </c>
      <c r="O14" s="23">
        <f>racers7[[#This Row],[RMCC - Omnium (B)]]+racers7[[#This Row],[Tour de Bowness - Omnium (B)]]</f>
        <v>0</v>
      </c>
      <c r="P14" s="13"/>
      <c r="Q14" s="13"/>
      <c r="R14" s="13">
        <v>4</v>
      </c>
      <c r="S14" s="13">
        <v>4</v>
      </c>
      <c r="T14" s="13"/>
      <c r="U14" s="13">
        <v>8</v>
      </c>
      <c r="V14" s="13"/>
      <c r="W14" s="13">
        <v>20</v>
      </c>
      <c r="X14" s="13">
        <v>12</v>
      </c>
      <c r="Y14" s="25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9" ht="15.75" thickBot="1" x14ac:dyDescent="0.3">
      <c r="A15" s="14">
        <v>14</v>
      </c>
      <c r="B15" s="130" t="s">
        <v>760</v>
      </c>
      <c r="C15" s="130" t="s">
        <v>338</v>
      </c>
      <c r="D15" s="8" t="s">
        <v>713</v>
      </c>
      <c r="E15" s="17">
        <f>SUM(M15,N15,O15)</f>
        <v>48</v>
      </c>
      <c r="F15" s="85">
        <f>SUM(G15,H15,I15,K15,M15)</f>
        <v>77</v>
      </c>
      <c r="G15" s="39">
        <f>+IF(SUM(J15,L15,N15)&gt;20,20,SUM(J15,L15,N15))</f>
        <v>10</v>
      </c>
      <c r="H15" s="57">
        <v>5</v>
      </c>
      <c r="I15" s="38">
        <v>22</v>
      </c>
      <c r="J15" s="39">
        <v>2</v>
      </c>
      <c r="K15" s="9"/>
      <c r="L15" s="9"/>
      <c r="M1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40</v>
      </c>
      <c r="N15" s="22">
        <f>racers7[[#This Row],[Tour de Bowness - Hill Climb (B)]]+racers7[[#This Row],[CABC ITT Provincial Championships (A)]]+racers7[[#This Row],[Stampede ITT (b)]]</f>
        <v>8</v>
      </c>
      <c r="O15" s="23">
        <f>racers7[[#This Row],[RMCC - Omnium (B)]]+racers7[[#This Row],[Tour de Bowness - Omnium (B)]]</f>
        <v>0</v>
      </c>
      <c r="P15" s="13"/>
      <c r="Q15" s="13"/>
      <c r="R15" s="13"/>
      <c r="S15" s="13"/>
      <c r="T15" s="13">
        <v>10</v>
      </c>
      <c r="U15" s="13"/>
      <c r="V15" s="13"/>
      <c r="W15" s="13"/>
      <c r="X15" s="13"/>
      <c r="Y15" s="13"/>
      <c r="Z15" s="13">
        <v>15</v>
      </c>
      <c r="AA15" s="13">
        <v>8</v>
      </c>
      <c r="AB15" s="13">
        <v>15</v>
      </c>
      <c r="AC15" s="13"/>
      <c r="AD15" s="13"/>
      <c r="AE15" s="13"/>
      <c r="AF15" s="13"/>
      <c r="AG15" s="13"/>
      <c r="AH15" s="13"/>
      <c r="AI15" s="13"/>
    </row>
    <row r="16" spans="1:39" ht="15.75" thickBot="1" x14ac:dyDescent="0.3">
      <c r="A16" s="14">
        <v>15</v>
      </c>
      <c r="B16" s="136" t="s">
        <v>704</v>
      </c>
      <c r="C16" s="136" t="s">
        <v>674</v>
      </c>
      <c r="D16" s="15" t="s">
        <v>715</v>
      </c>
      <c r="E16" s="17">
        <f>SUM(M16,N16,O16)</f>
        <v>47</v>
      </c>
      <c r="F16" s="85">
        <f>SUM(G16,H16,I16,K16,M16)</f>
        <v>54</v>
      </c>
      <c r="G16" s="39">
        <f>+IF(SUM(J16,L16,N16)&gt;20,20,SUM(J16,L16,N16))</f>
        <v>0</v>
      </c>
      <c r="H16" s="57">
        <v>5</v>
      </c>
      <c r="I16" s="38">
        <v>2</v>
      </c>
      <c r="J16" s="39">
        <v>0</v>
      </c>
      <c r="K16" s="9"/>
      <c r="L16" s="9"/>
      <c r="M1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47</v>
      </c>
      <c r="N16" s="22">
        <f>racers7[[#This Row],[Tour de Bowness - Hill Climb (B)]]+racers7[[#This Row],[CABC ITT Provincial Championships (A)]]+racers7[[#This Row],[Stampede ITT (b)]]</f>
        <v>0</v>
      </c>
      <c r="O16" s="23">
        <f>racers7[[#This Row],[RMCC - Omnium (B)]]+racers7[[#This Row],[Tour de Bowness - Omnium (B)]]</f>
        <v>0</v>
      </c>
      <c r="P16" s="13"/>
      <c r="Q16" s="13"/>
      <c r="R16" s="13"/>
      <c r="S16" s="13"/>
      <c r="T16" s="13">
        <v>20</v>
      </c>
      <c r="U16" s="13">
        <v>15</v>
      </c>
      <c r="V16" s="13"/>
      <c r="W16" s="13">
        <v>12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5" ht="15.75" thickBot="1" x14ac:dyDescent="0.3">
      <c r="A17" s="131">
        <v>16</v>
      </c>
      <c r="B17" s="15" t="s">
        <v>976</v>
      </c>
      <c r="C17" s="15" t="s">
        <v>122</v>
      </c>
      <c r="D17" s="15" t="s">
        <v>384</v>
      </c>
      <c r="E17" s="17">
        <f>SUM(M17,N17,O17)</f>
        <v>43</v>
      </c>
      <c r="F17" s="38">
        <f>SUM(G17,H17,I17,K17,M17)</f>
        <v>43</v>
      </c>
      <c r="G17" s="39">
        <f>+IF(SUM(J17,L17,N17)&gt;20,20,SUM(J17,L17,N17))</f>
        <v>6</v>
      </c>
      <c r="H17" s="57"/>
      <c r="I17" s="38">
        <v>0</v>
      </c>
      <c r="J17" s="39">
        <v>0</v>
      </c>
      <c r="K17" s="9"/>
      <c r="L17" s="9"/>
      <c r="M1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37</v>
      </c>
      <c r="N17" s="22">
        <f>racers7[[#This Row],[Tour de Bowness - Hill Climb (B)]]+racers7[[#This Row],[CABC ITT Provincial Championships (A)]]+racers7[[#This Row],[Stampede ITT (b)]]</f>
        <v>6</v>
      </c>
      <c r="O17" s="23">
        <f>racers7[[#This Row],[RMCC - Omnium (B)]]+racers7[[#This Row],[Tour de Bowness - Omnium (B)]]</f>
        <v>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>
        <v>6</v>
      </c>
      <c r="AB17" s="13">
        <v>8</v>
      </c>
      <c r="AC17" s="13">
        <v>4</v>
      </c>
      <c r="AD17" s="13">
        <v>10</v>
      </c>
      <c r="AE17" s="13"/>
      <c r="AF17" s="13"/>
      <c r="AG17" s="13">
        <v>15</v>
      </c>
      <c r="AH17" s="13"/>
      <c r="AI17" s="13"/>
    </row>
    <row r="18" spans="1:35" ht="15.75" thickBot="1" x14ac:dyDescent="0.3">
      <c r="A18" s="14">
        <v>17</v>
      </c>
      <c r="B18" s="15" t="s">
        <v>957</v>
      </c>
      <c r="C18" s="15" t="s">
        <v>958</v>
      </c>
      <c r="D18" s="15" t="s">
        <v>886</v>
      </c>
      <c r="E18" s="17">
        <f>SUM(M18,N18,O18)</f>
        <v>38</v>
      </c>
      <c r="F18" s="85">
        <f>SUM(G18,H18,I18,K18,M18)</f>
        <v>38</v>
      </c>
      <c r="G18" s="39">
        <f>+IF(SUM(J18,L18,N18)&gt;20,20,SUM(J18,L18,N18))</f>
        <v>20</v>
      </c>
      <c r="H18" s="57"/>
      <c r="I18" s="46">
        <v>0</v>
      </c>
      <c r="J18" s="44">
        <v>0</v>
      </c>
      <c r="K18" s="49"/>
      <c r="L18" s="9"/>
      <c r="M18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18</v>
      </c>
      <c r="N18" s="10">
        <f>racers7[[#This Row],[Tour de Bowness - Hill Climb (B)]]+racers7[[#This Row],[CABC ITT Provincial Championships (A)]]+racers7[[#This Row],[Stampede ITT (b)]]</f>
        <v>20</v>
      </c>
      <c r="O18" s="11">
        <f>racers7[[#This Row],[RMCC - Omnium (B)]]+racers7[[#This Row],[Tour de Bowness - Omnium (B)]]</f>
        <v>0</v>
      </c>
      <c r="P18" s="13"/>
      <c r="Q18" s="13"/>
      <c r="R18" s="13"/>
      <c r="S18" s="13"/>
      <c r="T18" s="25">
        <v>2</v>
      </c>
      <c r="U18" s="13"/>
      <c r="V18" s="25"/>
      <c r="W18" s="13"/>
      <c r="X18" s="13"/>
      <c r="Y18" s="25"/>
      <c r="Z18" s="13">
        <v>4</v>
      </c>
      <c r="AA18" s="13">
        <v>20</v>
      </c>
      <c r="AB18" s="25">
        <v>12</v>
      </c>
      <c r="AC18" s="25"/>
      <c r="AD18" s="25"/>
      <c r="AE18" s="13"/>
      <c r="AF18" s="13"/>
      <c r="AG18" s="13"/>
      <c r="AH18" s="13"/>
      <c r="AI18" s="13"/>
    </row>
    <row r="19" spans="1:35" ht="15.75" thickBot="1" x14ac:dyDescent="0.3">
      <c r="A19" s="14">
        <v>18</v>
      </c>
      <c r="B19" s="26" t="s">
        <v>961</v>
      </c>
      <c r="C19" s="26" t="s">
        <v>962</v>
      </c>
      <c r="D19" s="26" t="s">
        <v>724</v>
      </c>
      <c r="E19" s="20">
        <f>SUM(M19,N19,O19)</f>
        <v>32</v>
      </c>
      <c r="F19" s="46">
        <f>SUM(G19,H19,I19,K19,M19)</f>
        <v>32</v>
      </c>
      <c r="G19" s="44">
        <f>+IF(SUM(J19,L19,N19)&gt;20,20,SUM(J19,L19,N19))</f>
        <v>1</v>
      </c>
      <c r="H19" s="58"/>
      <c r="I19" s="46"/>
      <c r="J19" s="46"/>
      <c r="K19" s="21"/>
      <c r="L19" s="21"/>
      <c r="M1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31</v>
      </c>
      <c r="N19" s="22">
        <f>racers7[[#This Row],[Tour de Bowness - Hill Climb (B)]]+racers7[[#This Row],[CABC ITT Provincial Championships (A)]]+racers7[[#This Row],[Stampede ITT (b)]]</f>
        <v>1</v>
      </c>
      <c r="O19" s="23">
        <f>racers7[[#This Row],[RMCC - Omnium (B)]]+racers7[[#This Row],[Tour de Bowness - Omnium (B)]]</f>
        <v>0</v>
      </c>
      <c r="P19" s="25"/>
      <c r="Q19" s="25"/>
      <c r="R19" s="25"/>
      <c r="S19" s="25"/>
      <c r="T19" s="25"/>
      <c r="U19" s="25">
        <v>4</v>
      </c>
      <c r="V19" s="25"/>
      <c r="W19" s="25"/>
      <c r="X19" s="25">
        <v>6</v>
      </c>
      <c r="Y19" s="25">
        <v>15</v>
      </c>
      <c r="Z19" s="25"/>
      <c r="AA19" s="25"/>
      <c r="AB19" s="25"/>
      <c r="AC19" s="25">
        <v>6</v>
      </c>
      <c r="AD19" s="25"/>
      <c r="AE19" s="25"/>
      <c r="AF19" s="25"/>
      <c r="AG19" s="25"/>
      <c r="AH19" s="25"/>
      <c r="AI19" s="25">
        <v>1</v>
      </c>
    </row>
    <row r="20" spans="1:35" ht="15.75" thickBot="1" x14ac:dyDescent="0.3">
      <c r="A20" s="131">
        <v>19</v>
      </c>
      <c r="B20" s="26" t="s">
        <v>371</v>
      </c>
      <c r="C20" s="26" t="s">
        <v>266</v>
      </c>
      <c r="D20" s="26" t="s">
        <v>339</v>
      </c>
      <c r="E20" s="20">
        <f>SUM(M20,N20,O20)</f>
        <v>30</v>
      </c>
      <c r="F20" s="84">
        <f>SUM(G20,H20,I20,K20,M20)</f>
        <v>55</v>
      </c>
      <c r="G20" s="44">
        <f>+IF(SUM(J20,L20,N20)&gt;20,20,SUM(J20,L20,N20))</f>
        <v>20</v>
      </c>
      <c r="H20" s="58">
        <v>5</v>
      </c>
      <c r="I20" s="46">
        <v>0</v>
      </c>
      <c r="J20" s="44">
        <v>20</v>
      </c>
      <c r="K20" s="21"/>
      <c r="L20" s="21"/>
      <c r="M2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30</v>
      </c>
      <c r="N20" s="22">
        <f>racers7[[#This Row],[Tour de Bowness - Hill Climb (B)]]+racers7[[#This Row],[CABC ITT Provincial Championships (A)]]+racers7[[#This Row],[Stampede ITT (b)]]</f>
        <v>0</v>
      </c>
      <c r="O20" s="23">
        <f>racers7[[#This Row],[RMCC - Omnium (B)]]+racers7[[#This Row],[Tour de Bowness - Omnium (B)]]</f>
        <v>0</v>
      </c>
      <c r="P20" s="25"/>
      <c r="Q20" s="25"/>
      <c r="R20" s="25">
        <v>2</v>
      </c>
      <c r="S20" s="25"/>
      <c r="T20" s="25"/>
      <c r="U20" s="25"/>
      <c r="V20" s="25"/>
      <c r="W20" s="25"/>
      <c r="X20" s="25">
        <v>8</v>
      </c>
      <c r="Y20" s="25"/>
      <c r="Z20" s="25"/>
      <c r="AA20" s="25"/>
      <c r="AB20" s="25"/>
      <c r="AC20" s="25">
        <v>20</v>
      </c>
      <c r="AD20" s="25"/>
      <c r="AE20" s="25"/>
      <c r="AF20" s="25"/>
      <c r="AG20" s="25"/>
      <c r="AH20" s="25"/>
      <c r="AI20" s="25"/>
    </row>
    <row r="21" spans="1:35" ht="15.75" thickBot="1" x14ac:dyDescent="0.3">
      <c r="A21" s="14">
        <v>20</v>
      </c>
      <c r="B21" s="26" t="s">
        <v>994</v>
      </c>
      <c r="C21" s="26" t="s">
        <v>995</v>
      </c>
      <c r="D21" s="26"/>
      <c r="E21" s="20">
        <f>SUM(M21,N21,O21)</f>
        <v>30</v>
      </c>
      <c r="F21" s="46">
        <f>SUM(G21,H21,I21,K21,M21)</f>
        <v>28</v>
      </c>
      <c r="G21" s="44">
        <f>+IF(SUM(J21,L21,N21)&gt;20,20,SUM(J21,L21,N21))</f>
        <v>0</v>
      </c>
      <c r="H21" s="58"/>
      <c r="I21" s="46"/>
      <c r="J21" s="46"/>
      <c r="K21" s="21"/>
      <c r="L21" s="21"/>
      <c r="M2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28</v>
      </c>
      <c r="N21" s="22">
        <f>racers7[[#This Row],[Tour de Bowness - Hill Climb (B)]]+racers7[[#This Row],[CABC ITT Provincial Championships (A)]]+racers7[[#This Row],[Stampede ITT (b)]]</f>
        <v>0</v>
      </c>
      <c r="O21" s="23">
        <f>racers7[[#This Row],[RMCC - Omnium (B)]]+racers7[[#This Row],[Tour de Bowness - Omnium (B)]]</f>
        <v>2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>
        <v>8</v>
      </c>
      <c r="AF21" s="25"/>
      <c r="AG21" s="25">
        <v>20</v>
      </c>
      <c r="AH21" s="25">
        <v>2</v>
      </c>
      <c r="AI21" s="25"/>
    </row>
    <row r="22" spans="1:35" ht="15.75" thickBot="1" x14ac:dyDescent="0.3">
      <c r="A22" s="14">
        <v>21</v>
      </c>
      <c r="B22" s="26" t="s">
        <v>981</v>
      </c>
      <c r="C22" s="26" t="s">
        <v>982</v>
      </c>
      <c r="D22" s="26" t="s">
        <v>19</v>
      </c>
      <c r="E22" s="20">
        <f>SUM(M22,N22,O22)</f>
        <v>27</v>
      </c>
      <c r="F22" s="46">
        <f>SUM(G22,H22,I22,K22,M22)</f>
        <v>27</v>
      </c>
      <c r="G22" s="44">
        <f>+IF(SUM(J22,L22,N22)&gt;20,20,SUM(J22,L22,N22))</f>
        <v>6</v>
      </c>
      <c r="H22" s="58"/>
      <c r="I22" s="46"/>
      <c r="J22" s="46"/>
      <c r="K22" s="21"/>
      <c r="L22" s="21"/>
      <c r="M2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21</v>
      </c>
      <c r="N22" s="22">
        <f>racers7[[#This Row],[Tour de Bowness - Hill Climb (B)]]+racers7[[#This Row],[CABC ITT Provincial Championships (A)]]+racers7[[#This Row],[Stampede ITT (b)]]</f>
        <v>6</v>
      </c>
      <c r="O22" s="23">
        <f>racers7[[#This Row],[RMCC - Omnium (B)]]+racers7[[#This Row],[Tour de Bowness - Omnium (B)]]</f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>
        <v>15</v>
      </c>
      <c r="AD22" s="25"/>
      <c r="AE22" s="25">
        <v>4</v>
      </c>
      <c r="AF22" s="25">
        <v>6</v>
      </c>
      <c r="AG22" s="25">
        <v>2</v>
      </c>
      <c r="AH22" s="25"/>
      <c r="AI22" s="25"/>
    </row>
    <row r="23" spans="1:35" ht="15.75" thickBot="1" x14ac:dyDescent="0.3">
      <c r="A23" s="131">
        <v>22</v>
      </c>
      <c r="B23" s="15" t="s">
        <v>974</v>
      </c>
      <c r="C23" s="15" t="s">
        <v>975</v>
      </c>
      <c r="D23" s="15" t="s">
        <v>196</v>
      </c>
      <c r="E23" s="17">
        <f>SUM(M23,N23,O23)</f>
        <v>26</v>
      </c>
      <c r="F23" s="38">
        <f>SUM(G23,H23,I23,K23,M23)</f>
        <v>26</v>
      </c>
      <c r="G23" s="39">
        <f>+IF(SUM(J23,L23,N23)&gt;20,20,SUM(J23,L23,N23))</f>
        <v>14</v>
      </c>
      <c r="H23" s="57"/>
      <c r="I23" s="38">
        <v>0</v>
      </c>
      <c r="J23" s="39">
        <v>0</v>
      </c>
      <c r="K23" s="9"/>
      <c r="L23" s="9"/>
      <c r="M2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23" s="22">
        <f>racers7[[#This Row],[Tour de Bowness - Hill Climb (B)]]+racers7[[#This Row],[CABC ITT Provincial Championships (A)]]+racers7[[#This Row],[Stampede ITT (b)]]</f>
        <v>14</v>
      </c>
      <c r="O23" s="23">
        <f>racers7[[#This Row],[RMCC - Omnium (B)]]+racers7[[#This Row],[Tour de Bowness - Omnium (B)]]</f>
        <v>0</v>
      </c>
      <c r="P23" s="13"/>
      <c r="Q23" s="13"/>
      <c r="R23" s="13"/>
      <c r="S23" s="13"/>
      <c r="T23" s="13"/>
      <c r="U23" s="13"/>
      <c r="V23" s="13"/>
      <c r="W23" s="13"/>
      <c r="X23" s="13"/>
      <c r="Y23" s="25"/>
      <c r="Z23" s="13">
        <v>2</v>
      </c>
      <c r="AA23" s="13">
        <v>10</v>
      </c>
      <c r="AB23" s="13">
        <v>10</v>
      </c>
      <c r="AC23" s="13"/>
      <c r="AD23" s="13"/>
      <c r="AE23" s="13"/>
      <c r="AF23" s="13"/>
      <c r="AG23" s="13"/>
      <c r="AH23" s="13"/>
      <c r="AI23" s="13">
        <v>4</v>
      </c>
    </row>
    <row r="24" spans="1:35" ht="15.75" thickBot="1" x14ac:dyDescent="0.3">
      <c r="A24" s="14">
        <v>23</v>
      </c>
      <c r="B24" s="15" t="s">
        <v>357</v>
      </c>
      <c r="C24" s="15" t="s">
        <v>318</v>
      </c>
      <c r="D24" s="15" t="s">
        <v>19</v>
      </c>
      <c r="E24" s="17">
        <f>SUM(M24,N24,O24)</f>
        <v>25</v>
      </c>
      <c r="F24" s="38">
        <f>SUM(G24,H24,I24,K24,M24)</f>
        <v>31</v>
      </c>
      <c r="G24" s="39">
        <f>+IF(SUM(J24,L24,N24)&gt;20,20,SUM(J24,L24,N24))</f>
        <v>20</v>
      </c>
      <c r="H24" s="57"/>
      <c r="I24" s="38">
        <v>0</v>
      </c>
      <c r="J24" s="39">
        <v>10</v>
      </c>
      <c r="K24" s="9"/>
      <c r="L24" s="9"/>
      <c r="M2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11</v>
      </c>
      <c r="N24" s="22">
        <f>racers7[[#This Row],[Tour de Bowness - Hill Climb (B)]]+racers7[[#This Row],[CABC ITT Provincial Championships (A)]]+racers7[[#This Row],[Stampede ITT (b)]]</f>
        <v>14</v>
      </c>
      <c r="O24" s="23">
        <f>racers7[[#This Row],[RMCC - Omnium (B)]]+racers7[[#This Row],[Tour de Bowness - Omnium (B)]]</f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25"/>
      <c r="Z24" s="13"/>
      <c r="AA24" s="13">
        <v>12</v>
      </c>
      <c r="AB24" s="13">
        <v>6</v>
      </c>
      <c r="AC24" s="13">
        <v>1</v>
      </c>
      <c r="AD24" s="13">
        <v>4</v>
      </c>
      <c r="AE24" s="13"/>
      <c r="AF24" s="13"/>
      <c r="AG24" s="13"/>
      <c r="AH24" s="13"/>
      <c r="AI24" s="13">
        <v>2</v>
      </c>
    </row>
    <row r="25" spans="1:35" ht="15.75" thickBot="1" x14ac:dyDescent="0.3">
      <c r="A25" s="14">
        <v>24</v>
      </c>
      <c r="B25" s="15" t="s">
        <v>993</v>
      </c>
      <c r="C25" s="15" t="s">
        <v>781</v>
      </c>
      <c r="D25" s="15" t="s">
        <v>19</v>
      </c>
      <c r="E25" s="17">
        <f>SUM(M25,N25,O25)</f>
        <v>24</v>
      </c>
      <c r="F25" s="38">
        <f>SUM(G25,H25,I25,K25,M25)</f>
        <v>24</v>
      </c>
      <c r="G25" s="39">
        <f>+IF(SUM(J25,L25,N25)&gt;20,20,SUM(J25,L25,N25))</f>
        <v>12</v>
      </c>
      <c r="H25" s="57"/>
      <c r="I25" s="46"/>
      <c r="J25" s="46"/>
      <c r="K25" s="49"/>
      <c r="L25" s="9"/>
      <c r="M25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25" s="10">
        <f>racers7[[#This Row],[Tour de Bowness - Hill Climb (B)]]+racers7[[#This Row],[CABC ITT Provincial Championships (A)]]+racers7[[#This Row],[Stampede ITT (b)]]</f>
        <v>12</v>
      </c>
      <c r="O25" s="11">
        <f>racers7[[#This Row],[RMCC - Omnium (B)]]+racers7[[#This Row],[Tour de Bowness - Omnium (B)]]</f>
        <v>0</v>
      </c>
      <c r="P25" s="13"/>
      <c r="Q25" s="13"/>
      <c r="R25" s="13"/>
      <c r="S25" s="13"/>
      <c r="T25" s="25"/>
      <c r="U25" s="13"/>
      <c r="V25" s="25"/>
      <c r="W25" s="13"/>
      <c r="X25" s="13"/>
      <c r="Y25" s="25"/>
      <c r="Z25" s="13"/>
      <c r="AA25" s="13"/>
      <c r="AB25" s="25"/>
      <c r="AC25" s="25"/>
      <c r="AD25" s="25"/>
      <c r="AE25" s="13">
        <v>12</v>
      </c>
      <c r="AF25" s="13">
        <v>12</v>
      </c>
      <c r="AG25" s="13"/>
      <c r="AH25" s="13"/>
      <c r="AI25" s="13"/>
    </row>
    <row r="26" spans="1:35" ht="15.75" thickBot="1" x14ac:dyDescent="0.3">
      <c r="A26" s="131">
        <v>25</v>
      </c>
      <c r="B26" s="15" t="s">
        <v>430</v>
      </c>
      <c r="C26" s="15" t="s">
        <v>153</v>
      </c>
      <c r="D26" s="15" t="s">
        <v>211</v>
      </c>
      <c r="E26" s="17">
        <f>SUM(M26,N26,O26)</f>
        <v>22</v>
      </c>
      <c r="F26" s="38">
        <f>SUM(G26,H26,I26,K26,M26)</f>
        <v>34</v>
      </c>
      <c r="G26" s="39">
        <f>+IF(SUM(J26,L26,N26)&gt;20,20,SUM(J26,L26,N26))</f>
        <v>0</v>
      </c>
      <c r="H26" s="57"/>
      <c r="I26" s="46">
        <v>12</v>
      </c>
      <c r="J26" s="44">
        <v>0</v>
      </c>
      <c r="K26" s="49"/>
      <c r="L26" s="9"/>
      <c r="M26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22</v>
      </c>
      <c r="N26" s="10">
        <f>racers7[[#This Row],[Tour de Bowness - Hill Climb (B)]]+racers7[[#This Row],[CABC ITT Provincial Championships (A)]]+racers7[[#This Row],[Stampede ITT (b)]]</f>
        <v>0</v>
      </c>
      <c r="O26" s="11">
        <f>racers7[[#This Row],[RMCC - Omnium (B)]]+racers7[[#This Row],[Tour de Bowness - Omnium (B)]]</f>
        <v>0</v>
      </c>
      <c r="P26" s="13"/>
      <c r="Q26" s="13"/>
      <c r="R26" s="13"/>
      <c r="S26" s="13"/>
      <c r="T26" s="25"/>
      <c r="U26" s="13"/>
      <c r="V26" s="25"/>
      <c r="W26" s="13"/>
      <c r="X26" s="13"/>
      <c r="Y26" s="25"/>
      <c r="Z26" s="13"/>
      <c r="AA26" s="13"/>
      <c r="AB26" s="25"/>
      <c r="AC26" s="25">
        <v>10</v>
      </c>
      <c r="AD26" s="25">
        <v>12</v>
      </c>
      <c r="AE26" s="13"/>
      <c r="AF26" s="13"/>
      <c r="AG26" s="13"/>
      <c r="AH26" s="13"/>
      <c r="AI26" s="13"/>
    </row>
    <row r="27" spans="1:35" ht="15.75" thickBot="1" x14ac:dyDescent="0.3">
      <c r="A27" s="14">
        <v>26</v>
      </c>
      <c r="B27" s="26" t="s">
        <v>1003</v>
      </c>
      <c r="C27" s="26" t="s">
        <v>793</v>
      </c>
      <c r="D27" s="26" t="s">
        <v>715</v>
      </c>
      <c r="E27" s="149">
        <f>SUM(M27,N27,O27)</f>
        <v>20</v>
      </c>
      <c r="F27" s="46">
        <f>SUM(G27,H27,I27,K27,M27)</f>
        <v>20</v>
      </c>
      <c r="G27" s="150">
        <f>+IF(SUM(J27,L27,N27)&gt;20,20,SUM(J27,L27,N27))</f>
        <v>20</v>
      </c>
      <c r="H27" s="58"/>
      <c r="I27" s="46"/>
      <c r="J27" s="46"/>
      <c r="K27" s="21"/>
      <c r="L27" s="21"/>
      <c r="M2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27" s="22">
        <f>racers7[[#This Row],[Tour de Bowness - Hill Climb (B)]]+racers7[[#This Row],[CABC ITT Provincial Championships (A)]]+racers7[[#This Row],[Stampede ITT (b)]]</f>
        <v>20</v>
      </c>
      <c r="O27" s="23">
        <f>racers7[[#This Row],[RMCC - Omnium (B)]]+racers7[[#This Row],[Tour de Bowness - Omnium (B)]]</f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>
        <v>20</v>
      </c>
    </row>
    <row r="28" spans="1:35" ht="15.75" thickBot="1" x14ac:dyDescent="0.3">
      <c r="A28" s="14">
        <v>27</v>
      </c>
      <c r="B28" s="26" t="s">
        <v>758</v>
      </c>
      <c r="C28" s="26" t="s">
        <v>182</v>
      </c>
      <c r="D28" s="26" t="s">
        <v>648</v>
      </c>
      <c r="E28" s="20">
        <f>SUM(M28,N28,O28)</f>
        <v>20</v>
      </c>
      <c r="F28" s="43">
        <f>SUM(G28,H28,I28,K28,M28)</f>
        <v>50</v>
      </c>
      <c r="G28" s="44">
        <f>+IF(SUM(J28,L28,N28)&gt;20,20,SUM(J28,L28,N28))</f>
        <v>14</v>
      </c>
      <c r="H28" s="58"/>
      <c r="I28" s="43">
        <v>16</v>
      </c>
      <c r="J28" s="44">
        <v>14</v>
      </c>
      <c r="K28" s="21"/>
      <c r="L28" s="21"/>
      <c r="M2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20</v>
      </c>
      <c r="N28" s="22">
        <f>racers7[[#This Row],[Tour de Bowness - Hill Climb (B)]]+racers7[[#This Row],[CABC ITT Provincial Championships (A)]]+racers7[[#This Row],[Stampede ITT (b)]]</f>
        <v>0</v>
      </c>
      <c r="O28" s="23">
        <f>racers7[[#This Row],[RMCC - Omnium (B)]]+racers7[[#This Row],[Tour de Bowness - Omnium (B)]]</f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>
        <v>20</v>
      </c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15.75" thickBot="1" x14ac:dyDescent="0.3">
      <c r="A29" s="131">
        <v>28</v>
      </c>
      <c r="B29" s="26" t="s">
        <v>703</v>
      </c>
      <c r="C29" s="26" t="s">
        <v>125</v>
      </c>
      <c r="D29" s="26" t="s">
        <v>211</v>
      </c>
      <c r="E29" s="20">
        <f>SUM(M29,N29,O29)</f>
        <v>20</v>
      </c>
      <c r="F29" s="84">
        <f>SUM(G29,H29,I29,K29,M29)</f>
        <v>50</v>
      </c>
      <c r="G29" s="44">
        <f>+IF(SUM(J29,L29,N29)&gt;20,20,SUM(J29,L29,N29))</f>
        <v>0</v>
      </c>
      <c r="H29" s="58">
        <v>5</v>
      </c>
      <c r="I29" s="46">
        <v>25</v>
      </c>
      <c r="J29" s="44">
        <v>0</v>
      </c>
      <c r="K29" s="21"/>
      <c r="L29" s="21"/>
      <c r="M2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20</v>
      </c>
      <c r="N29" s="22">
        <f>racers7[[#This Row],[Tour de Bowness - Hill Climb (B)]]+racers7[[#This Row],[CABC ITT Provincial Championships (A)]]+racers7[[#This Row],[Stampede ITT (b)]]</f>
        <v>0</v>
      </c>
      <c r="O29" s="23">
        <f>racers7[[#This Row],[RMCC - Omnium (B)]]+racers7[[#This Row],[Tour de Bowness - Omnium (B)]]</f>
        <v>0</v>
      </c>
      <c r="P29" s="25">
        <v>6</v>
      </c>
      <c r="Q29" s="25">
        <v>10</v>
      </c>
      <c r="R29" s="25"/>
      <c r="S29" s="25"/>
      <c r="T29" s="25">
        <v>4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15.75" thickBot="1" x14ac:dyDescent="0.3">
      <c r="A30" s="14">
        <v>29</v>
      </c>
      <c r="B30" s="26" t="s">
        <v>381</v>
      </c>
      <c r="C30" s="26" t="s">
        <v>215</v>
      </c>
      <c r="D30" s="26" t="s">
        <v>19</v>
      </c>
      <c r="E30" s="20">
        <f>SUM(M30,N30,O30)</f>
        <v>16</v>
      </c>
      <c r="F30" s="46">
        <f>SUM(G30,H30,I30,K30,M30)</f>
        <v>16</v>
      </c>
      <c r="G30" s="44">
        <f>+IF(SUM(J30,L30,N30)&gt;20,20,SUM(J30,L30,N30))</f>
        <v>8</v>
      </c>
      <c r="H30" s="58"/>
      <c r="I30" s="46">
        <v>0</v>
      </c>
      <c r="J30" s="44">
        <v>0</v>
      </c>
      <c r="K30" s="21"/>
      <c r="L30" s="21"/>
      <c r="M3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8</v>
      </c>
      <c r="N30" s="22">
        <f>racers7[[#This Row],[Tour de Bowness - Hill Climb (B)]]+racers7[[#This Row],[CABC ITT Provincial Championships (A)]]+racers7[[#This Row],[Stampede ITT (b)]]</f>
        <v>8</v>
      </c>
      <c r="O30" s="23">
        <f>racers7[[#This Row],[RMCC - Omnium (B)]]+racers7[[#This Row],[Tour de Bowness - Omnium (B)]]</f>
        <v>0</v>
      </c>
      <c r="P30" s="25"/>
      <c r="Q30" s="25"/>
      <c r="R30" s="25"/>
      <c r="S30" s="25"/>
      <c r="T30" s="25"/>
      <c r="U30" s="25">
        <v>6</v>
      </c>
      <c r="V30" s="25"/>
      <c r="W30" s="25"/>
      <c r="X30" s="25"/>
      <c r="Y30" s="25">
        <v>2</v>
      </c>
      <c r="Z30" s="25"/>
      <c r="AA30" s="25"/>
      <c r="AB30" s="25"/>
      <c r="AC30" s="25"/>
      <c r="AD30" s="25"/>
      <c r="AE30" s="25"/>
      <c r="AF30" s="25"/>
      <c r="AG30" s="25"/>
      <c r="AH30" s="25"/>
      <c r="AI30" s="25">
        <v>8</v>
      </c>
    </row>
    <row r="31" spans="1:35" ht="15.75" thickBot="1" x14ac:dyDescent="0.3">
      <c r="A31" s="14">
        <v>30</v>
      </c>
      <c r="B31" s="26" t="s">
        <v>951</v>
      </c>
      <c r="C31" s="26" t="s">
        <v>386</v>
      </c>
      <c r="D31" s="26" t="s">
        <v>19</v>
      </c>
      <c r="E31" s="20">
        <f>SUM(M31,N31,O31)</f>
        <v>16</v>
      </c>
      <c r="F31" s="46">
        <f>SUM(G31,H31,I31,K31,M31)</f>
        <v>16</v>
      </c>
      <c r="G31" s="44">
        <f>+IF(SUM(J31,L31,N31)&gt;20,20,SUM(J31,L31,N31))</f>
        <v>0</v>
      </c>
      <c r="H31" s="58"/>
      <c r="I31" s="46"/>
      <c r="J31" s="46"/>
      <c r="K31" s="21"/>
      <c r="L31" s="21"/>
      <c r="M3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16</v>
      </c>
      <c r="N31" s="22">
        <f>racers7[[#This Row],[Tour de Bowness - Hill Climb (B)]]+racers7[[#This Row],[CABC ITT Provincial Championships (A)]]+racers7[[#This Row],[Stampede ITT (b)]]</f>
        <v>0</v>
      </c>
      <c r="O31" s="23">
        <f>racers7[[#This Row],[RMCC - Omnium (B)]]+racers7[[#This Row],[Tour de Bowness - Omnium (B)]]</f>
        <v>0</v>
      </c>
      <c r="P31" s="25"/>
      <c r="Q31" s="25"/>
      <c r="R31" s="25"/>
      <c r="S31" s="25">
        <v>2</v>
      </c>
      <c r="T31" s="25"/>
      <c r="U31" s="25"/>
      <c r="V31" s="25"/>
      <c r="W31" s="25">
        <v>2</v>
      </c>
      <c r="X31" s="25">
        <v>2</v>
      </c>
      <c r="Y31" s="25">
        <v>10</v>
      </c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15.75" thickBot="1" x14ac:dyDescent="0.3">
      <c r="A32" s="131">
        <v>31</v>
      </c>
      <c r="B32" s="26" t="s">
        <v>1004</v>
      </c>
      <c r="C32" s="26" t="s">
        <v>1005</v>
      </c>
      <c r="D32" s="26" t="s">
        <v>724</v>
      </c>
      <c r="E32" s="20">
        <f>SUM(M32,N32,O32)</f>
        <v>15</v>
      </c>
      <c r="F32" s="43">
        <f>SUM(G32,H32,I32,K32,M32)</f>
        <v>15</v>
      </c>
      <c r="G32" s="44">
        <f>+IF(SUM(J32,L32,N32)&gt;20,20,SUM(J32,L32,N32))</f>
        <v>15</v>
      </c>
      <c r="H32" s="58"/>
      <c r="I32" s="43">
        <v>0</v>
      </c>
      <c r="J32" s="44">
        <v>0</v>
      </c>
      <c r="K32" s="21"/>
      <c r="L32" s="21"/>
      <c r="M3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32" s="22">
        <f>racers7[[#This Row],[Tour de Bowness - Hill Climb (B)]]+racers7[[#This Row],[CABC ITT Provincial Championships (A)]]+racers7[[#This Row],[Stampede ITT (b)]]</f>
        <v>15</v>
      </c>
      <c r="O32" s="23">
        <f>racers7[[#This Row],[RMCC - Omnium (B)]]+racers7[[#This Row],[Tour de Bowness - Omnium (B)]]</f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>
        <v>15</v>
      </c>
    </row>
    <row r="33" spans="1:35" ht="15.75" thickBot="1" x14ac:dyDescent="0.3">
      <c r="A33" s="14">
        <v>32</v>
      </c>
      <c r="B33" s="15" t="s">
        <v>436</v>
      </c>
      <c r="C33" s="15" t="s">
        <v>35</v>
      </c>
      <c r="D33" s="15" t="s">
        <v>53</v>
      </c>
      <c r="E33" s="17">
        <f>SUM(M33,N33,O33)</f>
        <v>14</v>
      </c>
      <c r="F33" s="85">
        <f>SUM(G33,H33,I33,K33,M33)</f>
        <v>58</v>
      </c>
      <c r="G33" s="39">
        <f>+IF(SUM(J33,L33,N33)&gt;20,20,SUM(J33,L33,N33))</f>
        <v>15</v>
      </c>
      <c r="H33" s="57">
        <v>5</v>
      </c>
      <c r="I33" s="46">
        <v>24</v>
      </c>
      <c r="J33" s="44">
        <v>15</v>
      </c>
      <c r="K33" s="49"/>
      <c r="L33" s="9"/>
      <c r="M33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14</v>
      </c>
      <c r="N33" s="10">
        <f>racers7[[#This Row],[Tour de Bowness - Hill Climb (B)]]+racers7[[#This Row],[CABC ITT Provincial Championships (A)]]+racers7[[#This Row],[Stampede ITT (b)]]</f>
        <v>0</v>
      </c>
      <c r="O33" s="11">
        <f>racers7[[#This Row],[RMCC - Omnium (B)]]+racers7[[#This Row],[Tour de Bowness - Omnium (B)]]</f>
        <v>0</v>
      </c>
      <c r="P33" s="13">
        <v>4</v>
      </c>
      <c r="Q33" s="13"/>
      <c r="R33" s="13"/>
      <c r="S33" s="13">
        <v>10</v>
      </c>
      <c r="T33" s="25"/>
      <c r="U33" s="13"/>
      <c r="V33" s="25"/>
      <c r="W33" s="13"/>
      <c r="X33" s="13"/>
      <c r="Y33" s="25"/>
      <c r="Z33" s="13"/>
      <c r="AA33" s="13"/>
      <c r="AB33" s="25"/>
      <c r="AC33" s="25"/>
      <c r="AD33" s="25"/>
      <c r="AE33" s="13"/>
      <c r="AF33" s="13"/>
      <c r="AG33" s="13"/>
      <c r="AH33" s="13"/>
      <c r="AI33" s="13"/>
    </row>
    <row r="34" spans="1:35" ht="15.75" thickBot="1" x14ac:dyDescent="0.3">
      <c r="A34" s="14">
        <v>33</v>
      </c>
      <c r="B34" s="15" t="s">
        <v>814</v>
      </c>
      <c r="C34" s="15" t="s">
        <v>154</v>
      </c>
      <c r="D34" s="15" t="s">
        <v>234</v>
      </c>
      <c r="E34" s="17">
        <f>SUM(M34,N34,O34)</f>
        <v>14</v>
      </c>
      <c r="F34" s="38">
        <f>SUM(G34,H34,I34,K34,M34)</f>
        <v>39</v>
      </c>
      <c r="G34" s="39">
        <f>+IF(SUM(J34,L34,N34)&gt;20,20,SUM(J34,L34,N34))</f>
        <v>10</v>
      </c>
      <c r="H34" s="57">
        <v>5</v>
      </c>
      <c r="I34" s="46">
        <v>10</v>
      </c>
      <c r="J34" s="44">
        <v>10</v>
      </c>
      <c r="K34" s="49"/>
      <c r="L34" s="9"/>
      <c r="M3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14</v>
      </c>
      <c r="N34" s="10">
        <f>racers7[[#This Row],[Tour de Bowness - Hill Climb (B)]]+racers7[[#This Row],[CABC ITT Provincial Championships (A)]]+racers7[[#This Row],[Stampede ITT (b)]]</f>
        <v>0</v>
      </c>
      <c r="O34" s="11">
        <f>racers7[[#This Row],[RMCC - Omnium (B)]]+racers7[[#This Row],[Tour de Bowness - Omnium (B)]]</f>
        <v>0</v>
      </c>
      <c r="P34" s="13"/>
      <c r="Q34" s="13"/>
      <c r="R34" s="13">
        <v>6</v>
      </c>
      <c r="S34" s="13"/>
      <c r="T34" s="25">
        <v>6</v>
      </c>
      <c r="U34" s="13">
        <v>2</v>
      </c>
      <c r="V34" s="25"/>
      <c r="W34" s="13"/>
      <c r="X34" s="13"/>
      <c r="Y34" s="25"/>
      <c r="Z34" s="13"/>
      <c r="AA34" s="13"/>
      <c r="AB34" s="25"/>
      <c r="AC34" s="25"/>
      <c r="AD34" s="25"/>
      <c r="AE34" s="13"/>
      <c r="AF34" s="13"/>
      <c r="AG34" s="13"/>
      <c r="AH34" s="13"/>
      <c r="AI34" s="13"/>
    </row>
    <row r="35" spans="1:35" ht="15.75" thickBot="1" x14ac:dyDescent="0.3">
      <c r="A35" s="131">
        <v>34</v>
      </c>
      <c r="B35" s="15" t="s">
        <v>747</v>
      </c>
      <c r="C35" s="15" t="s">
        <v>748</v>
      </c>
      <c r="D35" s="15" t="s">
        <v>728</v>
      </c>
      <c r="E35" s="17">
        <f>SUM(M35,N35,O35)</f>
        <v>14</v>
      </c>
      <c r="F35" s="85">
        <f>SUM(G35,H35,I35,K35,M35)</f>
        <v>53</v>
      </c>
      <c r="G35" s="39">
        <f>+IF(SUM(J35,L35,N35)&gt;20,20,SUM(J35,L35,N35))</f>
        <v>12</v>
      </c>
      <c r="H35" s="57">
        <v>5</v>
      </c>
      <c r="I35" s="46">
        <v>22</v>
      </c>
      <c r="J35" s="46">
        <v>12</v>
      </c>
      <c r="K35" s="49"/>
      <c r="L35" s="9"/>
      <c r="M3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14</v>
      </c>
      <c r="N35" s="10">
        <f>racers7[[#This Row],[Tour de Bowness - Hill Climb (B)]]+racers7[[#This Row],[CABC ITT Provincial Championships (A)]]+racers7[[#This Row],[Stampede ITT (b)]]</f>
        <v>0</v>
      </c>
      <c r="O35" s="11">
        <f>racers7[[#This Row],[RMCC - Omnium (B)]]+racers7[[#This Row],[Tour de Bowness - Omnium (B)]]</f>
        <v>0</v>
      </c>
      <c r="P35" s="13"/>
      <c r="Q35" s="13">
        <v>6</v>
      </c>
      <c r="R35" s="13"/>
      <c r="S35" s="13"/>
      <c r="T35" s="25"/>
      <c r="U35" s="13"/>
      <c r="V35" s="25"/>
      <c r="W35" s="13"/>
      <c r="X35" s="13"/>
      <c r="Y35" s="25"/>
      <c r="Z35" s="13">
        <v>8</v>
      </c>
      <c r="AA35" s="13"/>
      <c r="AB35" s="25"/>
      <c r="AC35" s="25"/>
      <c r="AD35" s="25"/>
      <c r="AE35" s="13"/>
      <c r="AF35" s="13"/>
      <c r="AG35" s="13"/>
      <c r="AH35" s="13"/>
      <c r="AI35" s="13"/>
    </row>
    <row r="36" spans="1:35" ht="15.75" thickBot="1" x14ac:dyDescent="0.3">
      <c r="A36" s="14">
        <v>35</v>
      </c>
      <c r="B36" s="26" t="s">
        <v>388</v>
      </c>
      <c r="C36" s="26" t="s">
        <v>153</v>
      </c>
      <c r="D36" s="26" t="s">
        <v>53</v>
      </c>
      <c r="E36" s="20">
        <f>SUM(M36,N36,O36)</f>
        <v>12</v>
      </c>
      <c r="F36" s="46">
        <f>SUM(G36,H36,I36,K36,M36)</f>
        <v>25</v>
      </c>
      <c r="G36" s="44">
        <f>+IF(SUM(J36,L36,N36)&gt;20,20,SUM(J36,L36,N36))</f>
        <v>20</v>
      </c>
      <c r="H36" s="58">
        <v>5</v>
      </c>
      <c r="I36" s="46">
        <v>0</v>
      </c>
      <c r="J36" s="44">
        <v>12</v>
      </c>
      <c r="K36" s="21"/>
      <c r="L36" s="21"/>
      <c r="M3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36" s="22">
        <f>racers7[[#This Row],[Tour de Bowness - Hill Climb (B)]]+racers7[[#This Row],[CABC ITT Provincial Championships (A)]]+racers7[[#This Row],[Stampede ITT (b)]]</f>
        <v>12</v>
      </c>
      <c r="O36" s="23">
        <f>racers7[[#This Row],[RMCC - Omnium (B)]]+racers7[[#This Row],[Tour de Bowness - Omnium (B)]]</f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>
        <v>12</v>
      </c>
    </row>
    <row r="37" spans="1:35" ht="15.75" thickBot="1" x14ac:dyDescent="0.3">
      <c r="A37" s="14">
        <v>36</v>
      </c>
      <c r="B37" s="26" t="s">
        <v>965</v>
      </c>
      <c r="C37" s="26" t="s">
        <v>153</v>
      </c>
      <c r="D37" s="26" t="s">
        <v>730</v>
      </c>
      <c r="E37" s="20">
        <f>SUM(M37,N37,O37)</f>
        <v>12</v>
      </c>
      <c r="F37" s="46">
        <f>SUM(G37,H37,I37,K37,M37)</f>
        <v>12</v>
      </c>
      <c r="G37" s="44">
        <f>+IF(SUM(J37,L37,N37)&gt;20,20,SUM(J37,L37,N37))</f>
        <v>0</v>
      </c>
      <c r="H37" s="58"/>
      <c r="I37" s="46">
        <v>0</v>
      </c>
      <c r="J37" s="44">
        <v>0</v>
      </c>
      <c r="K37" s="21"/>
      <c r="L37" s="21"/>
      <c r="M3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37" s="22">
        <f>racers7[[#This Row],[Tour de Bowness - Hill Climb (B)]]+racers7[[#This Row],[CABC ITT Provincial Championships (A)]]+racers7[[#This Row],[Stampede ITT (b)]]</f>
        <v>0</v>
      </c>
      <c r="O37" s="23">
        <f>racers7[[#This Row],[RMCC - Omnium (B)]]+racers7[[#This Row],[Tour de Bowness - Omnium (B)]]</f>
        <v>0</v>
      </c>
      <c r="P37" s="25"/>
      <c r="Q37" s="25"/>
      <c r="R37" s="25"/>
      <c r="S37" s="25"/>
      <c r="T37" s="25"/>
      <c r="U37" s="25"/>
      <c r="V37" s="25"/>
      <c r="W37" s="25"/>
      <c r="X37" s="25">
        <v>4</v>
      </c>
      <c r="Y37" s="25">
        <v>8</v>
      </c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.75" thickBot="1" x14ac:dyDescent="0.3">
      <c r="A38" s="131">
        <v>37</v>
      </c>
      <c r="B38" s="26" t="s">
        <v>946</v>
      </c>
      <c r="C38" s="26" t="s">
        <v>363</v>
      </c>
      <c r="D38" s="26" t="s">
        <v>724</v>
      </c>
      <c r="E38" s="20">
        <f>SUM(M38,N38,O38)</f>
        <v>12</v>
      </c>
      <c r="F38" s="46">
        <f>SUM(G38,H38,I38,K38,M38)</f>
        <v>12</v>
      </c>
      <c r="G38" s="44">
        <f>+IF(SUM(J38,L38,N38)&gt;20,20,SUM(J38,L38,N38))</f>
        <v>0</v>
      </c>
      <c r="H38" s="58"/>
      <c r="I38" s="46">
        <v>0</v>
      </c>
      <c r="J38" s="44">
        <v>0</v>
      </c>
      <c r="K38" s="21"/>
      <c r="L38" s="21"/>
      <c r="M3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38" s="22">
        <f>racers7[[#This Row],[Tour de Bowness - Hill Climb (B)]]+racers7[[#This Row],[CABC ITT Provincial Championships (A)]]+racers7[[#This Row],[Stampede ITT (b)]]</f>
        <v>0</v>
      </c>
      <c r="O38" s="23">
        <f>racers7[[#This Row],[RMCC - Omnium (B)]]+racers7[[#This Row],[Tour de Bowness - Omnium (B)]]</f>
        <v>0</v>
      </c>
      <c r="P38" s="25"/>
      <c r="Q38" s="25"/>
      <c r="R38" s="25">
        <v>12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.75" thickBot="1" x14ac:dyDescent="0.3">
      <c r="A39" s="14">
        <v>38</v>
      </c>
      <c r="B39" s="15" t="s">
        <v>968</v>
      </c>
      <c r="C39" s="15" t="s">
        <v>969</v>
      </c>
      <c r="D39" s="15" t="s">
        <v>724</v>
      </c>
      <c r="E39" s="17">
        <f>SUM(M39,N39,O39)</f>
        <v>12</v>
      </c>
      <c r="F39" s="38">
        <f>SUM(G39,H39,I39,K39,M39)</f>
        <v>12</v>
      </c>
      <c r="G39" s="39">
        <f>+IF(SUM(J39,L39,N39)&gt;20,20,SUM(J39,L39,N39))</f>
        <v>0</v>
      </c>
      <c r="H39" s="57"/>
      <c r="I39" s="46">
        <v>0</v>
      </c>
      <c r="J39" s="44">
        <v>0</v>
      </c>
      <c r="K39" s="49"/>
      <c r="L39" s="9"/>
      <c r="M39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39" s="10">
        <f>racers7[[#This Row],[Tour de Bowness - Hill Climb (B)]]+racers7[[#This Row],[CABC ITT Provincial Championships (A)]]+racers7[[#This Row],[Stampede ITT (b)]]</f>
        <v>0</v>
      </c>
      <c r="O39" s="11">
        <f>racers7[[#This Row],[RMCC - Omnium (B)]]+racers7[[#This Row],[Tour de Bowness - Omnium (B)]]</f>
        <v>0</v>
      </c>
      <c r="P39" s="13"/>
      <c r="Q39" s="13"/>
      <c r="R39" s="13"/>
      <c r="S39" s="13"/>
      <c r="T39" s="25"/>
      <c r="U39" s="13"/>
      <c r="V39" s="25"/>
      <c r="W39" s="13"/>
      <c r="X39" s="13"/>
      <c r="Y39" s="25">
        <v>12</v>
      </c>
      <c r="Z39" s="13"/>
      <c r="AA39" s="13"/>
      <c r="AB39" s="25"/>
      <c r="AC39" s="25"/>
      <c r="AD39" s="25"/>
      <c r="AE39" s="13"/>
      <c r="AF39" s="13"/>
      <c r="AG39" s="13"/>
      <c r="AH39" s="13"/>
      <c r="AI39" s="13"/>
    </row>
    <row r="40" spans="1:35" ht="15.75" thickBot="1" x14ac:dyDescent="0.3">
      <c r="A40" s="14">
        <v>39</v>
      </c>
      <c r="B40" s="26" t="s">
        <v>896</v>
      </c>
      <c r="C40" s="26" t="s">
        <v>897</v>
      </c>
      <c r="D40" s="26" t="s">
        <v>862</v>
      </c>
      <c r="E40" s="20">
        <f>SUM(M40,N40,O40)</f>
        <v>12</v>
      </c>
      <c r="F40" s="46">
        <f>SUM(G40,H40,I40,K40,M40)</f>
        <v>12</v>
      </c>
      <c r="G40" s="44">
        <f>+IF(SUM(J40,L40,N40)&gt;20,20,SUM(J40,L40,N40))</f>
        <v>0</v>
      </c>
      <c r="H40" s="58"/>
      <c r="I40" s="46"/>
      <c r="J40" s="46"/>
      <c r="K40" s="21"/>
      <c r="L40" s="21"/>
      <c r="M4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12</v>
      </c>
      <c r="N40" s="22">
        <f>racers7[[#This Row],[Tour de Bowness - Hill Climb (B)]]+racers7[[#This Row],[CABC ITT Provincial Championships (A)]]+racers7[[#This Row],[Stampede ITT (b)]]</f>
        <v>0</v>
      </c>
      <c r="O40" s="23">
        <f>racers7[[#This Row],[RMCC - Omnium (B)]]+racers7[[#This Row],[Tour de Bowness - Omnium (B)]]</f>
        <v>0</v>
      </c>
      <c r="P40" s="25">
        <v>12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.75" thickBot="1" x14ac:dyDescent="0.3">
      <c r="A41" s="131">
        <v>40</v>
      </c>
      <c r="B41" s="26" t="s">
        <v>1006</v>
      </c>
      <c r="C41" s="26" t="s">
        <v>1007</v>
      </c>
      <c r="D41" s="26" t="s">
        <v>718</v>
      </c>
      <c r="E41" s="20">
        <f>SUM(M41,N41,O41)</f>
        <v>10</v>
      </c>
      <c r="F41" s="46">
        <f>SUM(G41,H41,I41,K41,M41)</f>
        <v>10</v>
      </c>
      <c r="G41" s="44">
        <f>+IF(SUM(J41,L41,N41)&gt;20,20,SUM(J41,L41,N41))</f>
        <v>10</v>
      </c>
      <c r="H41" s="58"/>
      <c r="I41" s="46">
        <v>0</v>
      </c>
      <c r="J41" s="44">
        <v>0</v>
      </c>
      <c r="K41" s="21"/>
      <c r="L41" s="21"/>
      <c r="M4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41" s="22">
        <f>racers7[[#This Row],[Tour de Bowness - Hill Climb (B)]]+racers7[[#This Row],[CABC ITT Provincial Championships (A)]]+racers7[[#This Row],[Stampede ITT (b)]]</f>
        <v>10</v>
      </c>
      <c r="O41" s="23">
        <f>racers7[[#This Row],[RMCC - Omnium (B)]]+racers7[[#This Row],[Tour de Bowness - Omnium (B)]]</f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>
        <v>10</v>
      </c>
    </row>
    <row r="42" spans="1:35" ht="15.75" thickBot="1" x14ac:dyDescent="0.3">
      <c r="A42" s="14">
        <v>41</v>
      </c>
      <c r="B42" s="26" t="s">
        <v>947</v>
      </c>
      <c r="C42" s="26" t="s">
        <v>200</v>
      </c>
      <c r="D42" s="26" t="s">
        <v>868</v>
      </c>
      <c r="E42" s="20">
        <f>SUM(M42,N42,O42)</f>
        <v>10</v>
      </c>
      <c r="F42" s="84">
        <f>SUM(G42,H42,I42,K42,M42)</f>
        <v>10</v>
      </c>
      <c r="G42" s="44">
        <f>+IF(SUM(J42,L42,N42)&gt;20,20,SUM(J42,L42,N42))</f>
        <v>0</v>
      </c>
      <c r="H42" s="58"/>
      <c r="I42" s="46">
        <v>0</v>
      </c>
      <c r="J42" s="44">
        <v>0</v>
      </c>
      <c r="K42" s="21"/>
      <c r="L42" s="21"/>
      <c r="M4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10</v>
      </c>
      <c r="N42" s="22">
        <f>racers7[[#This Row],[Tour de Bowness - Hill Climb (B)]]+racers7[[#This Row],[CABC ITT Provincial Championships (A)]]+racers7[[#This Row],[Stampede ITT (b)]]</f>
        <v>0</v>
      </c>
      <c r="O42" s="23">
        <f>racers7[[#This Row],[RMCC - Omnium (B)]]+racers7[[#This Row],[Tour de Bowness - Omnium (B)]]</f>
        <v>0</v>
      </c>
      <c r="P42" s="25"/>
      <c r="Q42" s="25"/>
      <c r="R42" s="25">
        <v>10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.75" thickBot="1" x14ac:dyDescent="0.3">
      <c r="A43" s="14">
        <v>42</v>
      </c>
      <c r="B43" s="19" t="s">
        <v>666</v>
      </c>
      <c r="C43" s="19" t="s">
        <v>335</v>
      </c>
      <c r="D43" s="19" t="s">
        <v>667</v>
      </c>
      <c r="E43" s="20">
        <f>SUM(M43,N43,O43)</f>
        <v>8</v>
      </c>
      <c r="F43" s="46">
        <f>SUM(G43,H43,I43,K43,M43)</f>
        <v>14</v>
      </c>
      <c r="G43" s="44">
        <f>+IF(SUM(J43,L43,N43)&gt;20,20,SUM(J43,L43,N43))</f>
        <v>0</v>
      </c>
      <c r="H43" s="58"/>
      <c r="I43" s="46">
        <v>6</v>
      </c>
      <c r="J43" s="44">
        <v>0</v>
      </c>
      <c r="K43" s="21"/>
      <c r="L43" s="21"/>
      <c r="M4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8</v>
      </c>
      <c r="N43" s="22">
        <f>racers7[[#This Row],[Tour de Bowness - Hill Climb (B)]]+racers7[[#This Row],[CABC ITT Provincial Championships (A)]]+racers7[[#This Row],[Stampede ITT (b)]]</f>
        <v>0</v>
      </c>
      <c r="O43" s="23">
        <f>racers7[[#This Row],[RMCC - Omnium (B)]]+racers7[[#This Row],[Tour de Bowness - Omnium (B)]]</f>
        <v>0</v>
      </c>
      <c r="P43" s="25">
        <v>8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.75" thickBot="1" x14ac:dyDescent="0.3">
      <c r="A44" s="131">
        <v>43</v>
      </c>
      <c r="B44" s="26" t="s">
        <v>987</v>
      </c>
      <c r="C44" s="26" t="s">
        <v>988</v>
      </c>
      <c r="D44" s="26" t="s">
        <v>19</v>
      </c>
      <c r="E44" s="20">
        <f>SUM(M44,N44,O44)</f>
        <v>8</v>
      </c>
      <c r="F44" s="46">
        <f>SUM(G44,H44,I44,K44,M44)</f>
        <v>8</v>
      </c>
      <c r="G44" s="44">
        <f>+IF(SUM(J44,L44,N44)&gt;20,20,SUM(J44,L44,N44))</f>
        <v>0</v>
      </c>
      <c r="H44" s="58"/>
      <c r="I44" s="46"/>
      <c r="J44" s="46"/>
      <c r="K44" s="21"/>
      <c r="L44" s="21"/>
      <c r="M4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8</v>
      </c>
      <c r="N44" s="22">
        <f>racers7[[#This Row],[Tour de Bowness - Hill Climb (B)]]+racers7[[#This Row],[CABC ITT Provincial Championships (A)]]+racers7[[#This Row],[Stampede ITT (b)]]</f>
        <v>0</v>
      </c>
      <c r="O44" s="23">
        <f>racers7[[#This Row],[RMCC - Omnium (B)]]+racers7[[#This Row],[Tour de Bowness - Omnium (B)]]</f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>
        <v>8</v>
      </c>
      <c r="AE44" s="25"/>
      <c r="AF44" s="25"/>
      <c r="AG44" s="25"/>
      <c r="AH44" s="25"/>
      <c r="AI44" s="25"/>
    </row>
    <row r="45" spans="1:35" ht="15.75" thickBot="1" x14ac:dyDescent="0.3">
      <c r="A45" s="14">
        <v>44</v>
      </c>
      <c r="B45" s="26" t="s">
        <v>1008</v>
      </c>
      <c r="C45" s="26" t="s">
        <v>1009</v>
      </c>
      <c r="D45" s="26" t="s">
        <v>648</v>
      </c>
      <c r="E45" s="20">
        <f>SUM(M45,N45,O45)</f>
        <v>6</v>
      </c>
      <c r="F45" s="46">
        <f>SUM(G45,H45,I45,K45,M45)</f>
        <v>6</v>
      </c>
      <c r="G45" s="44">
        <f>+IF(SUM(J45,L45,N45)&gt;20,20,SUM(J45,L45,N45))</f>
        <v>6</v>
      </c>
      <c r="H45" s="58"/>
      <c r="I45" s="46">
        <v>0</v>
      </c>
      <c r="J45" s="44">
        <v>0</v>
      </c>
      <c r="K45" s="21"/>
      <c r="L45" s="21"/>
      <c r="M4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45" s="22">
        <f>racers7[[#This Row],[Tour de Bowness - Hill Climb (B)]]+racers7[[#This Row],[CABC ITT Provincial Championships (A)]]+racers7[[#This Row],[Stampede ITT (b)]]</f>
        <v>6</v>
      </c>
      <c r="O45" s="23">
        <f>racers7[[#This Row],[RMCC - Omnium (B)]]+racers7[[#This Row],[Tour de Bowness - Omnium (B)]]</f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>
        <v>6</v>
      </c>
    </row>
    <row r="46" spans="1:35" ht="15.75" thickBot="1" x14ac:dyDescent="0.3">
      <c r="A46" s="14">
        <v>45</v>
      </c>
      <c r="B46" s="137" t="s">
        <v>780</v>
      </c>
      <c r="C46" s="137" t="s">
        <v>781</v>
      </c>
      <c r="D46" s="15"/>
      <c r="E46" s="17">
        <f>SUM(M46,N46,O46)</f>
        <v>6</v>
      </c>
      <c r="F46" s="76">
        <f>SUM(G46,H46,I46,K46,M46)</f>
        <v>11</v>
      </c>
      <c r="G46" s="39">
        <f>+IF(SUM(J46,L46,N46)&gt;20,20,SUM(J46,L46,N46))</f>
        <v>0</v>
      </c>
      <c r="H46" s="57">
        <v>5</v>
      </c>
      <c r="I46" s="43">
        <v>0</v>
      </c>
      <c r="J46" s="46">
        <v>0</v>
      </c>
      <c r="K46" s="49"/>
      <c r="L46" s="9"/>
      <c r="M46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</v>
      </c>
      <c r="N46" s="10">
        <f>racers7[[#This Row],[Tour de Bowness - Hill Climb (B)]]+racers7[[#This Row],[CABC ITT Provincial Championships (A)]]+racers7[[#This Row],[Stampede ITT (b)]]</f>
        <v>0</v>
      </c>
      <c r="O46" s="11">
        <f>racers7[[#This Row],[RMCC - Omnium (B)]]+racers7[[#This Row],[Tour de Bowness - Omnium (B)]]</f>
        <v>0</v>
      </c>
      <c r="P46" s="13"/>
      <c r="Q46" s="13"/>
      <c r="R46" s="13"/>
      <c r="S46" s="13"/>
      <c r="T46" s="25"/>
      <c r="U46" s="13"/>
      <c r="V46" s="25"/>
      <c r="W46" s="13"/>
      <c r="X46" s="13"/>
      <c r="Y46" s="25">
        <v>6</v>
      </c>
      <c r="Z46" s="13"/>
      <c r="AA46" s="13"/>
      <c r="AB46" s="25"/>
      <c r="AC46" s="25"/>
      <c r="AD46" s="25"/>
      <c r="AE46" s="13"/>
      <c r="AF46" s="13"/>
      <c r="AG46" s="13"/>
      <c r="AH46" s="13"/>
      <c r="AI46" s="13"/>
    </row>
    <row r="47" spans="1:35" ht="15.75" thickBot="1" x14ac:dyDescent="0.3">
      <c r="A47" s="131">
        <v>46</v>
      </c>
      <c r="B47" s="26" t="s">
        <v>378</v>
      </c>
      <c r="C47" s="26" t="s">
        <v>379</v>
      </c>
      <c r="D47" s="26" t="s">
        <v>25</v>
      </c>
      <c r="E47" s="20">
        <f>SUM(M47,N47,O47)</f>
        <v>6</v>
      </c>
      <c r="F47" s="84">
        <f>SUM(G47,H47,I47,K47,M47)</f>
        <v>51</v>
      </c>
      <c r="G47" s="44">
        <f>+IF(SUM(J47,L47,N47)&gt;20,20,SUM(J47,L47,N47))</f>
        <v>10</v>
      </c>
      <c r="H47" s="58">
        <v>5</v>
      </c>
      <c r="I47" s="46">
        <v>30</v>
      </c>
      <c r="J47" s="44">
        <v>10</v>
      </c>
      <c r="K47" s="21"/>
      <c r="L47" s="21"/>
      <c r="M4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</v>
      </c>
      <c r="N47" s="22">
        <f>racers7[[#This Row],[Tour de Bowness - Hill Climb (B)]]+racers7[[#This Row],[CABC ITT Provincial Championships (A)]]+racers7[[#This Row],[Stampede ITT (b)]]</f>
        <v>0</v>
      </c>
      <c r="O47" s="23">
        <f>racers7[[#This Row],[RMCC - Omnium (B)]]+racers7[[#This Row],[Tour de Bowness - Omnium (B)]]</f>
        <v>0</v>
      </c>
      <c r="P47" s="25"/>
      <c r="Q47" s="25"/>
      <c r="R47" s="25"/>
      <c r="S47" s="25">
        <v>6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.75" thickBot="1" x14ac:dyDescent="0.3">
      <c r="A48" s="14">
        <v>47</v>
      </c>
      <c r="B48" s="26" t="s">
        <v>996</v>
      </c>
      <c r="C48" s="26" t="s">
        <v>763</v>
      </c>
      <c r="D48" s="26" t="s">
        <v>19</v>
      </c>
      <c r="E48" s="20">
        <f>SUM(M48,N48,O48)</f>
        <v>6</v>
      </c>
      <c r="F48" s="46">
        <f>SUM(G48,H48,I48,K48,M48)</f>
        <v>6</v>
      </c>
      <c r="G48" s="44">
        <f>+IF(SUM(J48,L48,N48)&gt;20,20,SUM(J48,L48,N48))</f>
        <v>0</v>
      </c>
      <c r="H48" s="58"/>
      <c r="I48" s="46"/>
      <c r="J48" s="46"/>
      <c r="K48" s="21"/>
      <c r="L48" s="21"/>
      <c r="M4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6</v>
      </c>
      <c r="N48" s="22">
        <f>racers7[[#This Row],[Tour de Bowness - Hill Climb (B)]]+racers7[[#This Row],[CABC ITT Provincial Championships (A)]]+racers7[[#This Row],[Stampede ITT (b)]]</f>
        <v>0</v>
      </c>
      <c r="O48" s="23">
        <f>racers7[[#This Row],[RMCC - Omnium (B)]]+racers7[[#This Row],[Tour de Bowness - Omnium (B)]]</f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>
        <v>2</v>
      </c>
      <c r="AF48" s="25"/>
      <c r="AG48" s="25">
        <v>4</v>
      </c>
      <c r="AH48" s="25"/>
      <c r="AI48" s="25"/>
    </row>
    <row r="49" spans="1:35" ht="15.75" thickBot="1" x14ac:dyDescent="0.3">
      <c r="A49" s="14">
        <v>48</v>
      </c>
      <c r="B49" s="26" t="s">
        <v>396</v>
      </c>
      <c r="C49" s="26" t="s">
        <v>110</v>
      </c>
      <c r="D49" s="26" t="s">
        <v>397</v>
      </c>
      <c r="E49" s="20">
        <f>SUM(M49,N49,O49)</f>
        <v>4</v>
      </c>
      <c r="F49" s="46">
        <f>SUM(G49,H49,I49,K49,M49)</f>
        <v>4</v>
      </c>
      <c r="G49" s="44">
        <f>+IF(SUM(J49,L49,N49)&gt;20,20,SUM(J49,L49,N49))</f>
        <v>0</v>
      </c>
      <c r="H49" s="58"/>
      <c r="I49" s="46">
        <v>0</v>
      </c>
      <c r="J49" s="44">
        <v>0</v>
      </c>
      <c r="K49" s="21"/>
      <c r="L49" s="21"/>
      <c r="M4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4</v>
      </c>
      <c r="N49" s="22">
        <f>racers7[[#This Row],[Tour de Bowness - Hill Climb (B)]]+racers7[[#This Row],[CABC ITT Provincial Championships (A)]]+racers7[[#This Row],[Stampede ITT (b)]]</f>
        <v>0</v>
      </c>
      <c r="O49" s="23">
        <f>racers7[[#This Row],[RMCC - Omnium (B)]]+racers7[[#This Row],[Tour de Bowness - Omnium (B)]]</f>
        <v>0</v>
      </c>
      <c r="P49" s="25"/>
      <c r="Q49" s="25"/>
      <c r="R49" s="25"/>
      <c r="S49" s="25"/>
      <c r="T49" s="25"/>
      <c r="U49" s="25"/>
      <c r="V49" s="25"/>
      <c r="W49" s="25"/>
      <c r="X49" s="25"/>
      <c r="Y49" s="25">
        <v>4</v>
      </c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.75" thickBot="1" x14ac:dyDescent="0.3">
      <c r="A50" s="131">
        <v>49</v>
      </c>
      <c r="B50" s="26" t="s">
        <v>977</v>
      </c>
      <c r="C50" s="26" t="s">
        <v>978</v>
      </c>
      <c r="D50" s="26" t="s">
        <v>713</v>
      </c>
      <c r="E50" s="20">
        <f>SUM(M50,N50,O50)</f>
        <v>4</v>
      </c>
      <c r="F50" s="46">
        <f>SUM(G50,H50,I50,K50,M50)</f>
        <v>4</v>
      </c>
      <c r="G50" s="44">
        <f>+IF(SUM(J50,L50,N50)&gt;20,20,SUM(J50,L50,N50))</f>
        <v>4</v>
      </c>
      <c r="H50" s="58"/>
      <c r="I50" s="46"/>
      <c r="J50" s="46"/>
      <c r="K50" s="21"/>
      <c r="L50" s="21"/>
      <c r="M5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0" s="22">
        <f>racers7[[#This Row],[Tour de Bowness - Hill Climb (B)]]+racers7[[#This Row],[CABC ITT Provincial Championships (A)]]+racers7[[#This Row],[Stampede ITT (b)]]</f>
        <v>4</v>
      </c>
      <c r="O50" s="23">
        <f>racers7[[#This Row],[RMCC - Omnium (B)]]+racers7[[#This Row],[Tour de Bowness - Omnium (B)]]</f>
        <v>0</v>
      </c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>
        <v>4</v>
      </c>
      <c r="AB50" s="25"/>
      <c r="AC50" s="25"/>
      <c r="AD50" s="25"/>
      <c r="AE50" s="25"/>
      <c r="AF50" s="25"/>
      <c r="AG50" s="25"/>
      <c r="AH50" s="25"/>
      <c r="AI50" s="25"/>
    </row>
    <row r="51" spans="1:35" ht="15.75" thickBot="1" x14ac:dyDescent="0.3">
      <c r="A51" s="14">
        <v>50</v>
      </c>
      <c r="B51" s="26" t="s">
        <v>398</v>
      </c>
      <c r="C51" s="26" t="s">
        <v>399</v>
      </c>
      <c r="D51" s="26" t="s">
        <v>173</v>
      </c>
      <c r="E51" s="20">
        <f>SUM(M51,N51,O51)</f>
        <v>2</v>
      </c>
      <c r="F51" s="46">
        <f>SUM(G51,H51,I51,K51,M51)</f>
        <v>2</v>
      </c>
      <c r="G51" s="44">
        <f>+IF(SUM(J51,L51,N51)&gt;20,20,SUM(J51,L51,N51))</f>
        <v>2</v>
      </c>
      <c r="H51" s="58"/>
      <c r="I51" s="46">
        <v>0</v>
      </c>
      <c r="J51" s="44">
        <v>0</v>
      </c>
      <c r="K51" s="21"/>
      <c r="L51" s="21"/>
      <c r="M5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1" s="22">
        <f>racers7[[#This Row],[Tour de Bowness - Hill Climb (B)]]+racers7[[#This Row],[CABC ITT Provincial Championships (A)]]+racers7[[#This Row],[Stampede ITT (b)]]</f>
        <v>2</v>
      </c>
      <c r="O51" s="23">
        <f>racers7[[#This Row],[RMCC - Omnium (B)]]+racers7[[#This Row],[Tour de Bowness - Omnium (B)]]</f>
        <v>0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>
        <v>2</v>
      </c>
      <c r="AG51" s="25"/>
      <c r="AH51" s="25"/>
      <c r="AI51" s="25"/>
    </row>
    <row r="52" spans="1:35" ht="15.75" thickBot="1" x14ac:dyDescent="0.3">
      <c r="A52" s="14">
        <v>51</v>
      </c>
      <c r="B52" s="26" t="s">
        <v>989</v>
      </c>
      <c r="C52" s="26" t="s">
        <v>224</v>
      </c>
      <c r="D52" s="26" t="s">
        <v>667</v>
      </c>
      <c r="E52" s="20">
        <f>SUM(M52,N52,O52)</f>
        <v>2</v>
      </c>
      <c r="F52" s="46">
        <f>SUM(G52,H52,I52,K52,M52)</f>
        <v>2</v>
      </c>
      <c r="G52" s="44">
        <f>+IF(SUM(J52,L52,N52)&gt;20,20,SUM(J52,L52,N52))</f>
        <v>0</v>
      </c>
      <c r="H52" s="58"/>
      <c r="I52" s="46"/>
      <c r="J52" s="46"/>
      <c r="K52" s="21"/>
      <c r="L52" s="21"/>
      <c r="M5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</v>
      </c>
      <c r="N52" s="22">
        <f>racers7[[#This Row],[Tour de Bowness - Hill Climb (B)]]+racers7[[#This Row],[CABC ITT Provincial Championships (A)]]+racers7[[#This Row],[Stampede ITT (b)]]</f>
        <v>0</v>
      </c>
      <c r="O52" s="23">
        <f>racers7[[#This Row],[RMCC - Omnium (B)]]+racers7[[#This Row],[Tour de Bowness - Omnium (B)]]</f>
        <v>0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>
        <v>2</v>
      </c>
      <c r="AE52" s="25"/>
      <c r="AF52" s="25"/>
      <c r="AG52" s="25"/>
      <c r="AH52" s="25"/>
      <c r="AI52" s="25"/>
    </row>
    <row r="53" spans="1:35" ht="15.75" thickBot="1" x14ac:dyDescent="0.3">
      <c r="A53" s="131">
        <v>52</v>
      </c>
      <c r="B53" s="26" t="s">
        <v>983</v>
      </c>
      <c r="C53" s="26" t="s">
        <v>144</v>
      </c>
      <c r="D53" s="26" t="s">
        <v>713</v>
      </c>
      <c r="E53" s="20">
        <f>SUM(M53,N53,O53)</f>
        <v>2</v>
      </c>
      <c r="F53" s="46">
        <f>SUM(G53,H53,I53,K53,M53)</f>
        <v>2</v>
      </c>
      <c r="G53" s="44">
        <f>+IF(SUM(J53,L53,N53)&gt;20,20,SUM(J53,L53,N53))</f>
        <v>0</v>
      </c>
      <c r="H53" s="58"/>
      <c r="I53" s="46"/>
      <c r="J53" s="46"/>
      <c r="K53" s="21"/>
      <c r="L53" s="21"/>
      <c r="M5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2</v>
      </c>
      <c r="N53" s="22">
        <f>racers7[[#This Row],[Tour de Bowness - Hill Climb (B)]]+racers7[[#This Row],[CABC ITT Provincial Championships (A)]]+racers7[[#This Row],[Stampede ITT (b)]]</f>
        <v>0</v>
      </c>
      <c r="O53" s="23">
        <f>racers7[[#This Row],[RMCC - Omnium (B)]]+racers7[[#This Row],[Tour de Bowness - Omnium (B)]]</f>
        <v>0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>
        <v>2</v>
      </c>
      <c r="AD53" s="25"/>
      <c r="AE53" s="25"/>
      <c r="AF53" s="25"/>
      <c r="AG53" s="25"/>
      <c r="AH53" s="25"/>
      <c r="AI53" s="25"/>
    </row>
    <row r="54" spans="1:35" ht="15.75" thickBot="1" x14ac:dyDescent="0.3">
      <c r="A54" s="14"/>
      <c r="B54" s="26" t="s">
        <v>754</v>
      </c>
      <c r="C54" s="26" t="s">
        <v>755</v>
      </c>
      <c r="D54" s="26"/>
      <c r="E54" s="20">
        <f>SUM(M54,N54,O54)</f>
        <v>0</v>
      </c>
      <c r="F54" s="46">
        <f>SUM(G54,H54,I54,K54,M54)</f>
        <v>43</v>
      </c>
      <c r="G54" s="145">
        <f>+IF(SUM(J54,L54,N54)&gt;20,20,SUM(J54,L54,N54))</f>
        <v>20</v>
      </c>
      <c r="H54" s="58"/>
      <c r="I54" s="46">
        <v>23</v>
      </c>
      <c r="J54" s="46">
        <v>20</v>
      </c>
      <c r="K54" s="21"/>
      <c r="L54" s="21"/>
      <c r="M5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4" s="22">
        <f>racers7[[#This Row],[Tour de Bowness - Hill Climb (B)]]+racers7[[#This Row],[CABC ITT Provincial Championships (A)]]+racers7[[#This Row],[Stampede ITT (b)]]</f>
        <v>0</v>
      </c>
      <c r="O54" s="23">
        <f>racers7[[#This Row],[RMCC - Omnium (B)]]+racers7[[#This Row],[Tour de Bowness - Omnium (B)]]</f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.75" thickBot="1" x14ac:dyDescent="0.3">
      <c r="A55" s="14"/>
      <c r="B55" s="26" t="s">
        <v>118</v>
      </c>
      <c r="C55" s="26" t="s">
        <v>193</v>
      </c>
      <c r="D55" s="26" t="s">
        <v>19</v>
      </c>
      <c r="E55" s="20">
        <f>SUM(M55,N55,O55)</f>
        <v>0</v>
      </c>
      <c r="F55" s="46">
        <f>SUM(G55,H55,I55,K55,M55)</f>
        <v>25</v>
      </c>
      <c r="G55" s="44">
        <f>+IF(SUM(J55,L55,N55)&gt;20,20,SUM(J55,L55,N55))</f>
        <v>0</v>
      </c>
      <c r="H55" s="58"/>
      <c r="I55" s="46">
        <v>25</v>
      </c>
      <c r="J55" s="44">
        <v>0</v>
      </c>
      <c r="K55" s="21"/>
      <c r="L55" s="21"/>
      <c r="M5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5" s="22">
        <f>racers7[[#This Row],[Tour de Bowness - Hill Climb (B)]]+racers7[[#This Row],[CABC ITT Provincial Championships (A)]]+racers7[[#This Row],[Stampede ITT (b)]]</f>
        <v>0</v>
      </c>
      <c r="O55" s="23">
        <f>racers7[[#This Row],[RMCC - Omnium (B)]]+racers7[[#This Row],[Tour de Bowness - Omnium (B)]]</f>
        <v>0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.75" thickBot="1" x14ac:dyDescent="0.3">
      <c r="A56" s="14"/>
      <c r="B56" s="26" t="s">
        <v>367</v>
      </c>
      <c r="C56" s="26" t="s">
        <v>368</v>
      </c>
      <c r="D56" s="26" t="s">
        <v>19</v>
      </c>
      <c r="E56" s="20">
        <f>SUM(M56,N56,O56)</f>
        <v>0</v>
      </c>
      <c r="F56" s="46">
        <f>SUM(G56,H56,I56,K56,M56)</f>
        <v>8</v>
      </c>
      <c r="G56" s="44">
        <f>+IF(SUM(J56,L56,N56)&gt;20,20,SUM(J56,L56,N56))</f>
        <v>0</v>
      </c>
      <c r="H56" s="58"/>
      <c r="I56" s="46">
        <v>8</v>
      </c>
      <c r="J56" s="44">
        <v>0</v>
      </c>
      <c r="K56" s="21"/>
      <c r="L56" s="21"/>
      <c r="M5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6" s="22">
        <f>racers7[[#This Row],[Tour de Bowness - Hill Climb (B)]]+racers7[[#This Row],[CABC ITT Provincial Championships (A)]]+racers7[[#This Row],[Stampede ITT (b)]]</f>
        <v>0</v>
      </c>
      <c r="O56" s="23">
        <f>racers7[[#This Row],[RMCC - Omnium (B)]]+racers7[[#This Row],[Tour de Bowness - Omnium (B)]]</f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.75" thickBot="1" x14ac:dyDescent="0.3">
      <c r="A57" s="14"/>
      <c r="B57" s="15" t="s">
        <v>408</v>
      </c>
      <c r="C57" s="15" t="s">
        <v>175</v>
      </c>
      <c r="D57" s="15" t="s">
        <v>333</v>
      </c>
      <c r="E57" s="20">
        <f>SUM(M57,N57,O57)</f>
        <v>0</v>
      </c>
      <c r="F57" s="46">
        <f>SUM(G57,H57,I57,K57,M57)</f>
        <v>0</v>
      </c>
      <c r="G57" s="44">
        <f>+IF(SUM(J57,L57,N57)&gt;20,20,SUM(J57,L57,N57))</f>
        <v>0</v>
      </c>
      <c r="H57" s="58"/>
      <c r="I57" s="46">
        <v>0</v>
      </c>
      <c r="J57" s="44">
        <v>0</v>
      </c>
      <c r="K57" s="21"/>
      <c r="L57" s="21"/>
      <c r="M5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7" s="22">
        <f>racers7[[#This Row],[Tour de Bowness - Hill Climb (B)]]+racers7[[#This Row],[CABC ITT Provincial Championships (A)]]+racers7[[#This Row],[Stampede ITT (b)]]</f>
        <v>0</v>
      </c>
      <c r="O57" s="23">
        <f>racers7[[#This Row],[RMCC - Omnium (B)]]+racers7[[#This Row],[Tour de Bowness - Omnium (B)]]</f>
        <v>0</v>
      </c>
      <c r="P57" s="13"/>
      <c r="Q57" s="13"/>
      <c r="R57" s="13"/>
      <c r="S57" s="13"/>
      <c r="T57" s="13"/>
      <c r="U57" s="13"/>
      <c r="V57" s="13"/>
      <c r="W57" s="13"/>
      <c r="X57" s="13"/>
      <c r="Y57" s="25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ht="15.75" thickBot="1" x14ac:dyDescent="0.3">
      <c r="A58" s="14"/>
      <c r="B58" s="15" t="s">
        <v>707</v>
      </c>
      <c r="C58" s="15" t="s">
        <v>363</v>
      </c>
      <c r="D58" s="15" t="s">
        <v>724</v>
      </c>
      <c r="E58" s="20">
        <f>SUM(M58,N58,O58)</f>
        <v>0</v>
      </c>
      <c r="F58" s="43">
        <f>SUM(G58,H58,I58,K58,M58)</f>
        <v>41</v>
      </c>
      <c r="G58" s="44">
        <f>+IF(SUM(J58,L58,N58)&gt;20,20,SUM(J58,L58,N58))</f>
        <v>0</v>
      </c>
      <c r="H58" s="58"/>
      <c r="I58" s="43">
        <v>41</v>
      </c>
      <c r="J58" s="46">
        <v>0</v>
      </c>
      <c r="K58" s="21"/>
      <c r="L58" s="21"/>
      <c r="M5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8" s="22">
        <f>racers7[[#This Row],[Tour de Bowness - Hill Climb (B)]]+racers7[[#This Row],[CABC ITT Provincial Championships (A)]]+racers7[[#This Row],[Stampede ITT (b)]]</f>
        <v>0</v>
      </c>
      <c r="O58" s="23">
        <f>racers7[[#This Row],[RMCC - Omnium (B)]]+racers7[[#This Row],[Tour de Bowness - Omnium (B)]]</f>
        <v>0</v>
      </c>
      <c r="P58" s="13"/>
      <c r="Q58" s="13"/>
      <c r="R58" s="13"/>
      <c r="S58" s="13"/>
      <c r="T58" s="13"/>
      <c r="U58" s="13"/>
      <c r="V58" s="13"/>
      <c r="W58" s="13"/>
      <c r="X58" s="13"/>
      <c r="Y58" s="25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ht="15.75" thickBot="1" x14ac:dyDescent="0.3">
      <c r="A59" s="14"/>
      <c r="B59" s="15" t="s">
        <v>437</v>
      </c>
      <c r="C59" s="15" t="s">
        <v>335</v>
      </c>
      <c r="D59" s="15" t="s">
        <v>62</v>
      </c>
      <c r="E59" s="20">
        <f>SUM(M59,N59,O59)</f>
        <v>0</v>
      </c>
      <c r="F59" s="46">
        <f>SUM(G59,H59,I59,K59,M59)</f>
        <v>0</v>
      </c>
      <c r="G59" s="44">
        <f>+IF(SUM(J59,L59,N59)&gt;20,20,SUM(J59,L59,N59))</f>
        <v>0</v>
      </c>
      <c r="H59" s="58"/>
      <c r="I59" s="46">
        <v>0</v>
      </c>
      <c r="J59" s="44">
        <v>0</v>
      </c>
      <c r="K59" s="21"/>
      <c r="L59" s="21"/>
      <c r="M5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59" s="22">
        <f>racers7[[#This Row],[Tour de Bowness - Hill Climb (B)]]+racers7[[#This Row],[CABC ITT Provincial Championships (A)]]+racers7[[#This Row],[Stampede ITT (b)]]</f>
        <v>0</v>
      </c>
      <c r="O59" s="23">
        <f>racers7[[#This Row],[RMCC - Omnium (B)]]+racers7[[#This Row],[Tour de Bowness - Omnium (B)]]</f>
        <v>0</v>
      </c>
      <c r="P59" s="13"/>
      <c r="Q59" s="13"/>
      <c r="R59" s="13"/>
      <c r="S59" s="13"/>
      <c r="T59" s="13"/>
      <c r="U59" s="13"/>
      <c r="V59" s="13"/>
      <c r="W59" s="13"/>
      <c r="X59" s="13"/>
      <c r="Y59" s="25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ht="15.75" thickBot="1" x14ac:dyDescent="0.3">
      <c r="A60" s="14"/>
      <c r="B60" s="15" t="s">
        <v>393</v>
      </c>
      <c r="C60" s="15" t="s">
        <v>394</v>
      </c>
      <c r="D60" s="15" t="s">
        <v>196</v>
      </c>
      <c r="E60" s="20">
        <f>SUM(M60,N60,O60)</f>
        <v>0</v>
      </c>
      <c r="F60" s="46">
        <f>SUM(G60,H60,I60,K60,M60)</f>
        <v>0</v>
      </c>
      <c r="G60" s="44">
        <f>+IF(SUM(J60,L60,N60)&gt;20,20,SUM(J60,L60,N60))</f>
        <v>0</v>
      </c>
      <c r="H60" s="58"/>
      <c r="I60" s="46">
        <v>0</v>
      </c>
      <c r="J60" s="44">
        <v>0</v>
      </c>
      <c r="K60" s="21"/>
      <c r="L60" s="21"/>
      <c r="M6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0" s="22">
        <f>racers7[[#This Row],[Tour de Bowness - Hill Climb (B)]]+racers7[[#This Row],[CABC ITT Provincial Championships (A)]]+racers7[[#This Row],[Stampede ITT (b)]]</f>
        <v>0</v>
      </c>
      <c r="O60" s="23">
        <f>racers7[[#This Row],[RMCC - Omnium (B)]]+racers7[[#This Row],[Tour de Bowness - Omnium (B)]]</f>
        <v>0</v>
      </c>
      <c r="P60" s="13"/>
      <c r="Q60" s="13"/>
      <c r="R60" s="13"/>
      <c r="S60" s="13"/>
      <c r="T60" s="13"/>
      <c r="U60" s="13"/>
      <c r="V60" s="13"/>
      <c r="W60" s="13"/>
      <c r="X60" s="13"/>
      <c r="Y60" s="25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ht="15.75" thickBot="1" x14ac:dyDescent="0.3">
      <c r="A61" s="14"/>
      <c r="B61" s="15" t="s">
        <v>407</v>
      </c>
      <c r="C61" s="15" t="s">
        <v>231</v>
      </c>
      <c r="D61" s="15" t="s">
        <v>209</v>
      </c>
      <c r="E61" s="20">
        <f>SUM(M61,N61,O61)</f>
        <v>0</v>
      </c>
      <c r="F61" s="46">
        <f>SUM(G61,H61,I61,K61,M61)</f>
        <v>0</v>
      </c>
      <c r="G61" s="44">
        <f>+IF(SUM(J61,L61,N61)&gt;20,20,SUM(J61,L61,N61))</f>
        <v>0</v>
      </c>
      <c r="H61" s="58"/>
      <c r="I61" s="46">
        <v>0</v>
      </c>
      <c r="J61" s="44">
        <v>0</v>
      </c>
      <c r="K61" s="21"/>
      <c r="L61" s="21"/>
      <c r="M6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1" s="22">
        <f>racers7[[#This Row],[Tour de Bowness - Hill Climb (B)]]+racers7[[#This Row],[CABC ITT Provincial Championships (A)]]+racers7[[#This Row],[Stampede ITT (b)]]</f>
        <v>0</v>
      </c>
      <c r="O61" s="23">
        <f>racers7[[#This Row],[RMCC - Omnium (B)]]+racers7[[#This Row],[Tour de Bowness - Omnium (B)]]</f>
        <v>0</v>
      </c>
      <c r="P61" s="13"/>
      <c r="Q61" s="13"/>
      <c r="R61" s="13"/>
      <c r="S61" s="13"/>
      <c r="T61" s="13"/>
      <c r="U61" s="13"/>
      <c r="V61" s="13"/>
      <c r="W61" s="13"/>
      <c r="X61" s="13"/>
      <c r="Y61" s="25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ht="15.75" thickBot="1" x14ac:dyDescent="0.3">
      <c r="A62" s="14"/>
      <c r="B62" s="15" t="s">
        <v>380</v>
      </c>
      <c r="C62" s="15" t="s">
        <v>169</v>
      </c>
      <c r="D62" s="15" t="s">
        <v>111</v>
      </c>
      <c r="E62" s="20">
        <f>SUM(M62,N62,O62)</f>
        <v>0</v>
      </c>
      <c r="F62" s="46">
        <f>SUM(G62,H62,I62,K62,M62)</f>
        <v>0</v>
      </c>
      <c r="G62" s="44">
        <f>+IF(SUM(J62,L62,N62)&gt;20,20,SUM(J62,L62,N62))</f>
        <v>0</v>
      </c>
      <c r="H62" s="58"/>
      <c r="I62" s="46">
        <v>0</v>
      </c>
      <c r="J62" s="44">
        <v>0</v>
      </c>
      <c r="K62" s="21"/>
      <c r="L62" s="21"/>
      <c r="M6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2" s="22">
        <f>racers7[[#This Row],[Tour de Bowness - Hill Climb (B)]]+racers7[[#This Row],[CABC ITT Provincial Championships (A)]]+racers7[[#This Row],[Stampede ITT (b)]]</f>
        <v>0</v>
      </c>
      <c r="O62" s="23">
        <f>racers7[[#This Row],[RMCC - Omnium (B)]]+racers7[[#This Row],[Tour de Bowness - Omnium (B)]]</f>
        <v>0</v>
      </c>
      <c r="P62" s="13"/>
      <c r="Q62" s="13"/>
      <c r="R62" s="13"/>
      <c r="S62" s="13"/>
      <c r="T62" s="13"/>
      <c r="U62" s="13"/>
      <c r="V62" s="13"/>
      <c r="W62" s="13"/>
      <c r="X62" s="13"/>
      <c r="Y62" s="25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ht="15.75" thickBot="1" x14ac:dyDescent="0.3">
      <c r="A63" s="18"/>
      <c r="B63" s="26" t="s">
        <v>749</v>
      </c>
      <c r="C63" s="26" t="s">
        <v>750</v>
      </c>
      <c r="D63" s="26"/>
      <c r="E63" s="20">
        <f>SUM(M63,N63,O63)</f>
        <v>0</v>
      </c>
      <c r="F63" s="46">
        <f>SUM(G63,H63,I63,K63,M63)</f>
        <v>5</v>
      </c>
      <c r="G63" s="44">
        <f>+IF(SUM(J63,L63,N63)&gt;20,20,SUM(J63,L63,N63))</f>
        <v>0</v>
      </c>
      <c r="H63" s="58">
        <v>5</v>
      </c>
      <c r="I63" s="46">
        <v>0</v>
      </c>
      <c r="J63" s="46">
        <v>0</v>
      </c>
      <c r="K63" s="21"/>
      <c r="L63" s="21"/>
      <c r="M6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3" s="22">
        <f>racers7[[#This Row],[Tour de Bowness - Hill Climb (B)]]+racers7[[#This Row],[CABC ITT Provincial Championships (A)]]+racers7[[#This Row],[Stampede ITT (b)]]</f>
        <v>0</v>
      </c>
      <c r="O63" s="23">
        <f>racers7[[#This Row],[RMCC - Omnium (B)]]+racers7[[#This Row],[Tour de Bowness - Omnium (B)]]</f>
        <v>0</v>
      </c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.75" thickBot="1" x14ac:dyDescent="0.3">
      <c r="A64" s="14"/>
      <c r="B64" s="15" t="s">
        <v>434</v>
      </c>
      <c r="C64" s="15" t="s">
        <v>435</v>
      </c>
      <c r="D64" s="15" t="s">
        <v>221</v>
      </c>
      <c r="E64" s="20">
        <f>SUM(M64,N64,O64)</f>
        <v>0</v>
      </c>
      <c r="F64" s="46">
        <f>SUM(G64,H64,I64,K64,M64)</f>
        <v>0</v>
      </c>
      <c r="G64" s="44">
        <f>+IF(SUM(J64,L64,N64)&gt;20,20,SUM(J64,L64,N64))</f>
        <v>0</v>
      </c>
      <c r="H64" s="58"/>
      <c r="I64" s="46">
        <v>0</v>
      </c>
      <c r="J64" s="44">
        <v>0</v>
      </c>
      <c r="K64" s="21"/>
      <c r="L64" s="21"/>
      <c r="M6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4" s="22">
        <f>racers7[[#This Row],[Tour de Bowness - Hill Climb (B)]]+racers7[[#This Row],[CABC ITT Provincial Championships (A)]]+racers7[[#This Row],[Stampede ITT (b)]]</f>
        <v>0</v>
      </c>
      <c r="O64" s="23">
        <f>racers7[[#This Row],[RMCC - Omnium (B)]]+racers7[[#This Row],[Tour de Bowness - Omnium (B)]]</f>
        <v>0</v>
      </c>
      <c r="P64" s="13"/>
      <c r="Q64" s="13"/>
      <c r="R64" s="13"/>
      <c r="S64" s="13"/>
      <c r="T64" s="25"/>
      <c r="U64" s="13"/>
      <c r="V64" s="13"/>
      <c r="W64" s="13"/>
      <c r="X64" s="13"/>
      <c r="Y64" s="25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ht="15.75" thickBot="1" x14ac:dyDescent="0.3">
      <c r="A65" s="18"/>
      <c r="B65" s="26" t="s">
        <v>790</v>
      </c>
      <c r="C65" s="26" t="s">
        <v>789</v>
      </c>
      <c r="D65" s="26"/>
      <c r="E65" s="20">
        <f>SUM(M65,N65,O65)</f>
        <v>0</v>
      </c>
      <c r="F65" s="46">
        <f>SUM(G65,H65,I65,K65,M65)</f>
        <v>4</v>
      </c>
      <c r="G65" s="44">
        <f>+IF(SUM(J65,L65,N65)&gt;20,20,SUM(J65,L65,N65))</f>
        <v>0</v>
      </c>
      <c r="H65" s="58"/>
      <c r="I65" s="46">
        <v>4</v>
      </c>
      <c r="J65" s="44">
        <v>0</v>
      </c>
      <c r="K65" s="21"/>
      <c r="L65" s="21"/>
      <c r="M6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5" s="22">
        <f>racers7[[#This Row],[Tour de Bowness - Hill Climb (B)]]+racers7[[#This Row],[CABC ITT Provincial Championships (A)]]+racers7[[#This Row],[Stampede ITT (b)]]</f>
        <v>0</v>
      </c>
      <c r="O65" s="23">
        <f>racers7[[#This Row],[RMCC - Omnium (B)]]+racers7[[#This Row],[Tour de Bowness - Omnium (B)]]</f>
        <v>0</v>
      </c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.75" thickBot="1" x14ac:dyDescent="0.3">
      <c r="A66" s="14"/>
      <c r="B66" s="15" t="s">
        <v>90</v>
      </c>
      <c r="C66" s="15" t="s">
        <v>98</v>
      </c>
      <c r="D66" s="15"/>
      <c r="E66" s="17">
        <f>SUM(M66,N66,O66)</f>
        <v>0</v>
      </c>
      <c r="F66" s="38">
        <f>SUM(G66,H66,I66,K66,M66)</f>
        <v>5</v>
      </c>
      <c r="G66" s="39">
        <f>+IF(SUM(J66,L66,N66)&gt;20,20,SUM(J66,L66,N66))</f>
        <v>0</v>
      </c>
      <c r="H66" s="57">
        <v>5</v>
      </c>
      <c r="I66" s="46"/>
      <c r="J66" s="46"/>
      <c r="K66" s="49"/>
      <c r="L66" s="9"/>
      <c r="M6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6" s="10">
        <f>racers7[[#This Row],[Tour de Bowness - Hill Climb (B)]]+racers7[[#This Row],[CABC ITT Provincial Championships (A)]]+racers7[[#This Row],[Stampede ITT (b)]]</f>
        <v>0</v>
      </c>
      <c r="O66" s="11">
        <f>racers7[[#This Row],[RMCC - Omnium (B)]]+racers7[[#This Row],[Tour de Bowness - Omnium (B)]]</f>
        <v>0</v>
      </c>
      <c r="P66" s="13"/>
      <c r="Q66" s="13"/>
      <c r="R66" s="13"/>
      <c r="S66" s="13"/>
      <c r="T66" s="25"/>
      <c r="U66" s="13"/>
      <c r="V66" s="25"/>
      <c r="W66" s="13"/>
      <c r="X66" s="13"/>
      <c r="Y66" s="25"/>
      <c r="Z66" s="13"/>
      <c r="AA66" s="13"/>
      <c r="AB66" s="25"/>
      <c r="AC66" s="25"/>
      <c r="AD66" s="25"/>
      <c r="AE66" s="13"/>
      <c r="AF66" s="13"/>
      <c r="AG66" s="13"/>
      <c r="AH66" s="13"/>
      <c r="AI66" s="13"/>
    </row>
    <row r="67" spans="1:35" ht="15.75" thickBot="1" x14ac:dyDescent="0.3">
      <c r="A67" s="18"/>
      <c r="B67" s="26" t="s">
        <v>387</v>
      </c>
      <c r="C67" s="26" t="s">
        <v>389</v>
      </c>
      <c r="D67" s="26" t="s">
        <v>19</v>
      </c>
      <c r="E67" s="20">
        <f>SUM(M67,N67,O67)</f>
        <v>0</v>
      </c>
      <c r="F67" s="46">
        <f>SUM(G67,H67,I67,K67,M67)</f>
        <v>0</v>
      </c>
      <c r="G67" s="44">
        <f>+IF(SUM(J67,L67,N67)&gt;20,20,SUM(J67,L67,N67))</f>
        <v>0</v>
      </c>
      <c r="H67" s="58"/>
      <c r="I67" s="46">
        <v>0</v>
      </c>
      <c r="J67" s="44">
        <v>0</v>
      </c>
      <c r="K67" s="21"/>
      <c r="L67" s="21"/>
      <c r="M6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7" s="22">
        <f>racers7[[#This Row],[Tour de Bowness - Hill Climb (B)]]+racers7[[#This Row],[CABC ITT Provincial Championships (A)]]+racers7[[#This Row],[Stampede ITT (b)]]</f>
        <v>0</v>
      </c>
      <c r="O67" s="23">
        <f>racers7[[#This Row],[RMCC - Omnium (B)]]+racers7[[#This Row],[Tour de Bowness - Omnium (B)]]</f>
        <v>0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.75" thickBot="1" x14ac:dyDescent="0.3">
      <c r="A68" s="14"/>
      <c r="B68" s="15" t="s">
        <v>432</v>
      </c>
      <c r="C68" s="15" t="s">
        <v>433</v>
      </c>
      <c r="D68" s="15" t="s">
        <v>397</v>
      </c>
      <c r="E68" s="20">
        <f>SUM(M68,N68,O68)</f>
        <v>0</v>
      </c>
      <c r="F68" s="46">
        <f>SUM(G68,H68,I68,K68,M68)</f>
        <v>0</v>
      </c>
      <c r="G68" s="44">
        <f>+IF(SUM(J68,L68,N68)&gt;20,20,SUM(J68,L68,N68))</f>
        <v>0</v>
      </c>
      <c r="H68" s="58"/>
      <c r="I68" s="46">
        <v>0</v>
      </c>
      <c r="J68" s="44">
        <v>0</v>
      </c>
      <c r="K68" s="21"/>
      <c r="L68" s="21"/>
      <c r="M6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8" s="22">
        <f>racers7[[#This Row],[Tour de Bowness - Hill Climb (B)]]+racers7[[#This Row],[CABC ITT Provincial Championships (A)]]+racers7[[#This Row],[Stampede ITT (b)]]</f>
        <v>0</v>
      </c>
      <c r="O68" s="23">
        <f>racers7[[#This Row],[RMCC - Omnium (B)]]+racers7[[#This Row],[Tour de Bowness - Omnium (B)]]</f>
        <v>0</v>
      </c>
      <c r="P68" s="13"/>
      <c r="Q68" s="13"/>
      <c r="R68" s="13"/>
      <c r="S68" s="13"/>
      <c r="T68" s="25"/>
      <c r="U68" s="13"/>
      <c r="V68" s="13"/>
      <c r="W68" s="13"/>
      <c r="X68" s="13"/>
      <c r="Y68" s="25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ht="15.75" thickBot="1" x14ac:dyDescent="0.3">
      <c r="A69" s="14"/>
      <c r="B69" s="15" t="s">
        <v>794</v>
      </c>
      <c r="C69" s="15" t="s">
        <v>795</v>
      </c>
      <c r="D69" s="15" t="s">
        <v>19</v>
      </c>
      <c r="E69" s="20">
        <f>SUM(M69,N69,O69)</f>
        <v>0</v>
      </c>
      <c r="F69" s="46">
        <f>SUM(G69,H69,I69,K69,M69)</f>
        <v>28</v>
      </c>
      <c r="G69" s="44">
        <f>+IF(SUM(J69,L69,N69)&gt;20,20,SUM(J69,L69,N69))</f>
        <v>0</v>
      </c>
      <c r="H69" s="58"/>
      <c r="I69" s="46">
        <v>28</v>
      </c>
      <c r="J69" s="44">
        <v>0</v>
      </c>
      <c r="K69" s="21"/>
      <c r="L69" s="21"/>
      <c r="M6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69" s="22">
        <f>racers7[[#This Row],[Tour de Bowness - Hill Climb (B)]]+racers7[[#This Row],[CABC ITT Provincial Championships (A)]]+racers7[[#This Row],[Stampede ITT (b)]]</f>
        <v>0</v>
      </c>
      <c r="O69" s="23">
        <f>racers7[[#This Row],[RMCC - Omnium (B)]]+racers7[[#This Row],[Tour de Bowness - Omnium (B)]]</f>
        <v>0</v>
      </c>
      <c r="P69" s="13"/>
      <c r="Q69" s="13"/>
      <c r="R69" s="13"/>
      <c r="S69" s="13"/>
      <c r="T69" s="25"/>
      <c r="U69" s="13"/>
      <c r="V69" s="13"/>
      <c r="W69" s="13"/>
      <c r="X69" s="13"/>
      <c r="Y69" s="25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ht="15.75" thickBot="1" x14ac:dyDescent="0.3">
      <c r="A70" s="14">
        <v>6</v>
      </c>
      <c r="B70" s="15" t="s">
        <v>686</v>
      </c>
      <c r="C70" s="15" t="s">
        <v>687</v>
      </c>
      <c r="D70" s="15"/>
      <c r="E70" s="20">
        <f>SUM(M70,N70,O70)</f>
        <v>0</v>
      </c>
      <c r="F70" s="46">
        <f>SUM(G70,H70,I70,K70,M70)</f>
        <v>5</v>
      </c>
      <c r="G70" s="44">
        <f>+IF(SUM(J70,L70,N70)&gt;20,20,SUM(J70,L70,N70))</f>
        <v>0</v>
      </c>
      <c r="H70" s="58">
        <v>5</v>
      </c>
      <c r="I70" s="46">
        <v>0</v>
      </c>
      <c r="J70" s="46">
        <v>0</v>
      </c>
      <c r="K70" s="21"/>
      <c r="L70" s="21"/>
      <c r="M7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0" s="22">
        <f>racers7[[#This Row],[Tour de Bowness - Hill Climb (B)]]+racers7[[#This Row],[CABC ITT Provincial Championships (A)]]+racers7[[#This Row],[Stampede ITT (b)]]</f>
        <v>0</v>
      </c>
      <c r="O70" s="23">
        <f>racers7[[#This Row],[RMCC - Omnium (B)]]+racers7[[#This Row],[Tour de Bowness - Omnium (B)]]</f>
        <v>0</v>
      </c>
      <c r="P70" s="13"/>
      <c r="Q70" s="13"/>
      <c r="R70" s="13"/>
      <c r="S70" s="13"/>
      <c r="T70" s="25"/>
      <c r="U70" s="13"/>
      <c r="V70" s="13"/>
      <c r="W70" s="13"/>
      <c r="X70" s="13"/>
      <c r="Y70" s="25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ht="15.75" thickBot="1" x14ac:dyDescent="0.3">
      <c r="A71" s="14"/>
      <c r="B71" s="15" t="s">
        <v>306</v>
      </c>
      <c r="C71" s="15" t="s">
        <v>292</v>
      </c>
      <c r="D71" s="15" t="s">
        <v>65</v>
      </c>
      <c r="E71" s="20">
        <f>SUM(M71,N71,O71)</f>
        <v>0</v>
      </c>
      <c r="F71" s="46">
        <f>SUM(G71,H71,I71,K71,M71)</f>
        <v>0</v>
      </c>
      <c r="G71" s="44">
        <f>+IF(SUM(J71,L71,N71)&gt;20,20,SUM(J71,L71,N71))</f>
        <v>0</v>
      </c>
      <c r="H71" s="58"/>
      <c r="I71" s="46">
        <v>0</v>
      </c>
      <c r="J71" s="44">
        <v>0</v>
      </c>
      <c r="K71" s="21"/>
      <c r="L71" s="21"/>
      <c r="M7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1" s="22">
        <f>racers7[[#This Row],[Tour de Bowness - Hill Climb (B)]]+racers7[[#This Row],[CABC ITT Provincial Championships (A)]]+racers7[[#This Row],[Stampede ITT (b)]]</f>
        <v>0</v>
      </c>
      <c r="O71" s="23">
        <f>racers7[[#This Row],[RMCC - Omnium (B)]]+racers7[[#This Row],[Tour de Bowness - Omnium (B)]]</f>
        <v>0</v>
      </c>
      <c r="P71" s="13"/>
      <c r="Q71" s="13"/>
      <c r="R71" s="13"/>
      <c r="S71" s="13"/>
      <c r="T71" s="25"/>
      <c r="U71" s="13"/>
      <c r="V71" s="13"/>
      <c r="W71" s="13"/>
      <c r="X71" s="13"/>
      <c r="Y71" s="25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ht="15.75" thickBot="1" x14ac:dyDescent="0.3">
      <c r="A72" s="18"/>
      <c r="B72" s="26" t="s">
        <v>681</v>
      </c>
      <c r="C72" s="26" t="s">
        <v>122</v>
      </c>
      <c r="D72" s="26"/>
      <c r="E72" s="20">
        <f>SUM(M72,N72,O72)</f>
        <v>0</v>
      </c>
      <c r="F72" s="46">
        <f>SUM(G72,H72,I72,K72,M72)</f>
        <v>5</v>
      </c>
      <c r="G72" s="44">
        <f>+IF(SUM(J72,L72,N72)&gt;20,20,SUM(J72,L72,N72))</f>
        <v>0</v>
      </c>
      <c r="H72" s="58">
        <v>5</v>
      </c>
      <c r="I72" s="46">
        <v>0</v>
      </c>
      <c r="J72" s="46">
        <v>0</v>
      </c>
      <c r="K72" s="21"/>
      <c r="L72" s="21"/>
      <c r="M7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2" s="22">
        <f>racers7[[#This Row],[Tour de Bowness - Hill Climb (B)]]+racers7[[#This Row],[CABC ITT Provincial Championships (A)]]+racers7[[#This Row],[Stampede ITT (b)]]</f>
        <v>0</v>
      </c>
      <c r="O72" s="23">
        <f>racers7[[#This Row],[RMCC - Omnium (B)]]+racers7[[#This Row],[Tour de Bowness - Omnium (B)]]</f>
        <v>0</v>
      </c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.75" thickBot="1" x14ac:dyDescent="0.3">
      <c r="A73" s="18"/>
      <c r="B73" s="26" t="s">
        <v>375</v>
      </c>
      <c r="C73" s="26" t="s">
        <v>347</v>
      </c>
      <c r="D73" s="26" t="s">
        <v>19</v>
      </c>
      <c r="E73" s="20">
        <f>SUM(M73,N73,O73)</f>
        <v>0</v>
      </c>
      <c r="F73" s="46">
        <f>SUM(G73,H73,I73,K73,M73)</f>
        <v>0</v>
      </c>
      <c r="G73" s="44">
        <f>+IF(SUM(J73,L73,N73)&gt;20,20,SUM(J73,L73,N73))</f>
        <v>0</v>
      </c>
      <c r="H73" s="58"/>
      <c r="I73" s="46">
        <v>0</v>
      </c>
      <c r="J73" s="44">
        <v>0</v>
      </c>
      <c r="K73" s="21"/>
      <c r="L73" s="21"/>
      <c r="M7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3" s="22">
        <f>racers7[[#This Row],[Tour de Bowness - Hill Climb (B)]]+racers7[[#This Row],[CABC ITT Provincial Championships (A)]]+racers7[[#This Row],[Stampede ITT (b)]]</f>
        <v>0</v>
      </c>
      <c r="O73" s="23">
        <f>racers7[[#This Row],[RMCC - Omnium (B)]]+racers7[[#This Row],[Tour de Bowness - Omnium (B)]]</f>
        <v>0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.75" thickBot="1" x14ac:dyDescent="0.3">
      <c r="A74" s="18"/>
      <c r="B74" s="26" t="s">
        <v>402</v>
      </c>
      <c r="C74" s="26" t="s">
        <v>403</v>
      </c>
      <c r="D74" s="26" t="s">
        <v>56</v>
      </c>
      <c r="E74" s="20">
        <f>SUM(M74,N74,O74)</f>
        <v>0</v>
      </c>
      <c r="F74" s="46">
        <f>SUM(G74,H74,I74,K74,M74)</f>
        <v>0</v>
      </c>
      <c r="G74" s="44">
        <f>+IF(SUM(J74,L74,N74)&gt;20,20,SUM(J74,L74,N74))</f>
        <v>0</v>
      </c>
      <c r="H74" s="58"/>
      <c r="I74" s="46">
        <v>0</v>
      </c>
      <c r="J74" s="44">
        <v>0</v>
      </c>
      <c r="K74" s="48"/>
      <c r="L74" s="21"/>
      <c r="M7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4" s="22">
        <f>racers7[[#This Row],[Tour de Bowness - Hill Climb (B)]]+racers7[[#This Row],[CABC ITT Provincial Championships (A)]]+racers7[[#This Row],[Stampede ITT (b)]]</f>
        <v>0</v>
      </c>
      <c r="O74" s="23">
        <f>racers7[[#This Row],[RMCC - Omnium (B)]]+racers7[[#This Row],[Tour de Bowness - Omnium (B)]]</f>
        <v>0</v>
      </c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.75" thickBot="1" x14ac:dyDescent="0.3">
      <c r="A75" s="18"/>
      <c r="B75" s="26" t="s">
        <v>818</v>
      </c>
      <c r="C75" s="26" t="s">
        <v>58</v>
      </c>
      <c r="D75" s="26" t="s">
        <v>733</v>
      </c>
      <c r="E75" s="20">
        <f>SUM(M75,N75,O75)</f>
        <v>0</v>
      </c>
      <c r="F75" s="46">
        <f>SUM(G75,H75,I75,K75,M75)</f>
        <v>29</v>
      </c>
      <c r="G75" s="44">
        <f>+IF(SUM(J75,L75,N75)&gt;20,20,SUM(J75,L75,N75))</f>
        <v>0</v>
      </c>
      <c r="H75" s="58"/>
      <c r="I75" s="46">
        <v>29</v>
      </c>
      <c r="J75" s="44">
        <v>0</v>
      </c>
      <c r="K75" s="48"/>
      <c r="L75" s="21"/>
      <c r="M7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5" s="22">
        <f>racers7[[#This Row],[Tour de Bowness - Hill Climb (B)]]+racers7[[#This Row],[CABC ITT Provincial Championships (A)]]+racers7[[#This Row],[Stampede ITT (b)]]</f>
        <v>0</v>
      </c>
      <c r="O75" s="23">
        <f>racers7[[#This Row],[RMCC - Omnium (B)]]+racers7[[#This Row],[Tour de Bowness - Omnium (B)]]</f>
        <v>0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.75" thickBot="1" x14ac:dyDescent="0.3">
      <c r="A76" s="14"/>
      <c r="B76" s="15" t="s">
        <v>901</v>
      </c>
      <c r="C76" s="15" t="s">
        <v>843</v>
      </c>
      <c r="D76" s="15"/>
      <c r="E76" s="17">
        <f>SUM(M76,N76,O76)</f>
        <v>0</v>
      </c>
      <c r="F76" s="38">
        <f>SUM(G76,H76,I76,K76,M76)</f>
        <v>5</v>
      </c>
      <c r="G76" s="39">
        <f>+IF(SUM(J76,L76,N76)&gt;20,20,SUM(J76,L76,N76))</f>
        <v>0</v>
      </c>
      <c r="H76" s="57">
        <v>5</v>
      </c>
      <c r="I76" s="46"/>
      <c r="J76" s="46"/>
      <c r="K76" s="49"/>
      <c r="L76" s="9"/>
      <c r="M76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6" s="10">
        <f>racers7[[#This Row],[Tour de Bowness - Hill Climb (B)]]+racers7[[#This Row],[CABC ITT Provincial Championships (A)]]+racers7[[#This Row],[Stampede ITT (b)]]</f>
        <v>0</v>
      </c>
      <c r="O76" s="11">
        <f>racers7[[#This Row],[RMCC - Omnium (B)]]+racers7[[#This Row],[Tour de Bowness - Omnium (B)]]</f>
        <v>0</v>
      </c>
      <c r="P76" s="13"/>
      <c r="Q76" s="13"/>
      <c r="R76" s="13"/>
      <c r="S76" s="13"/>
      <c r="T76" s="25"/>
      <c r="U76" s="13"/>
      <c r="V76" s="25"/>
      <c r="W76" s="13"/>
      <c r="X76" s="13"/>
      <c r="Y76" s="25"/>
      <c r="Z76" s="13"/>
      <c r="AA76" s="13"/>
      <c r="AB76" s="25"/>
      <c r="AC76" s="25"/>
      <c r="AD76" s="25"/>
      <c r="AE76" s="13"/>
      <c r="AF76" s="13"/>
      <c r="AG76" s="13"/>
      <c r="AH76" s="13"/>
      <c r="AI76" s="13"/>
    </row>
    <row r="77" spans="1:35" ht="15.75" thickBot="1" x14ac:dyDescent="0.3">
      <c r="A77" s="18"/>
      <c r="B77" s="26" t="s">
        <v>345</v>
      </c>
      <c r="C77" s="26" t="s">
        <v>138</v>
      </c>
      <c r="D77" s="26" t="s">
        <v>339</v>
      </c>
      <c r="E77" s="20">
        <f>SUM(M77,N77,O77)</f>
        <v>0</v>
      </c>
      <c r="F77" s="84">
        <f>SUM(G77,H77,I77,K77,M77)</f>
        <v>20</v>
      </c>
      <c r="G77" s="44">
        <f>+IF(SUM(J77,L77,N77)&gt;20,20,SUM(J77,L77,N77))</f>
        <v>0</v>
      </c>
      <c r="H77" s="58"/>
      <c r="I77" s="46">
        <v>20</v>
      </c>
      <c r="J77" s="44">
        <v>0</v>
      </c>
      <c r="K77" s="48"/>
      <c r="L77" s="21"/>
      <c r="M7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7" s="22">
        <f>racers7[[#This Row],[Tour de Bowness - Hill Climb (B)]]+racers7[[#This Row],[CABC ITT Provincial Championships (A)]]+racers7[[#This Row],[Stampede ITT (b)]]</f>
        <v>0</v>
      </c>
      <c r="O77" s="23">
        <f>racers7[[#This Row],[RMCC - Omnium (B)]]+racers7[[#This Row],[Tour de Bowness - Omnium (B)]]</f>
        <v>0</v>
      </c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.75" thickBot="1" x14ac:dyDescent="0.3">
      <c r="A78" s="18"/>
      <c r="B78" s="26" t="s">
        <v>411</v>
      </c>
      <c r="C78" s="26" t="s">
        <v>35</v>
      </c>
      <c r="D78" s="26" t="s">
        <v>333</v>
      </c>
      <c r="E78" s="20">
        <f>SUM(M78,N78,O78)</f>
        <v>0</v>
      </c>
      <c r="F78" s="46">
        <f>SUM(G78,H78,I78,K78,M78)</f>
        <v>0</v>
      </c>
      <c r="G78" s="44">
        <f>+IF(SUM(J78,L78,N78)&gt;20,20,SUM(J78,L78,N78))</f>
        <v>0</v>
      </c>
      <c r="H78" s="58"/>
      <c r="I78" s="46">
        <v>0</v>
      </c>
      <c r="J78" s="44">
        <v>0</v>
      </c>
      <c r="K78" s="48"/>
      <c r="L78" s="21"/>
      <c r="M7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8" s="22">
        <f>racers7[[#This Row],[Tour de Bowness - Hill Climb (B)]]+racers7[[#This Row],[CABC ITT Provincial Championships (A)]]+racers7[[#This Row],[Stampede ITT (b)]]</f>
        <v>0</v>
      </c>
      <c r="O78" s="23">
        <f>racers7[[#This Row],[RMCC - Omnium (B)]]+racers7[[#This Row],[Tour de Bowness - Omnium (B)]]</f>
        <v>0</v>
      </c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.75" thickBot="1" x14ac:dyDescent="0.3">
      <c r="A79" s="18"/>
      <c r="B79" s="26" t="s">
        <v>1000</v>
      </c>
      <c r="C79" s="26" t="s">
        <v>1001</v>
      </c>
      <c r="D79" s="26"/>
      <c r="E79" s="20">
        <f>SUM(M79,N79,O79)</f>
        <v>0</v>
      </c>
      <c r="F79" s="46">
        <f>SUM(G79,H79,I79,K79,M79)</f>
        <v>0</v>
      </c>
      <c r="G79" s="44">
        <f>+IF(SUM(J79,L79,N79)&gt;20,20,SUM(J79,L79,N79))</f>
        <v>0</v>
      </c>
      <c r="H79" s="58"/>
      <c r="I79" s="46"/>
      <c r="J79" s="46"/>
      <c r="K79" s="48"/>
      <c r="L79" s="21"/>
      <c r="M7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79" s="22">
        <f>racers7[[#This Row],[Tour de Bowness - Hill Climb (B)]]+racers7[[#This Row],[CABC ITT Provincial Championships (A)]]+racers7[[#This Row],[Stampede ITT (b)]]</f>
        <v>0</v>
      </c>
      <c r="O79" s="23">
        <f>racers7[[#This Row],[RMCC - Omnium (B)]]+racers7[[#This Row],[Tour de Bowness - Omnium (B)]]</f>
        <v>0</v>
      </c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.75" thickBot="1" x14ac:dyDescent="0.3">
      <c r="A80" s="18"/>
      <c r="B80" s="26" t="s">
        <v>376</v>
      </c>
      <c r="C80" s="26" t="s">
        <v>377</v>
      </c>
      <c r="D80" s="26" t="s">
        <v>19</v>
      </c>
      <c r="E80" s="20">
        <f>SUM(M80,N80,O80)</f>
        <v>0</v>
      </c>
      <c r="F80" s="46">
        <f>SUM(G80,H80,I80,K80,M80)</f>
        <v>27</v>
      </c>
      <c r="G80" s="44">
        <f>+IF(SUM(J80,L80,N80)&gt;20,20,SUM(J80,L80,N80))</f>
        <v>0</v>
      </c>
      <c r="H80" s="58"/>
      <c r="I80" s="46">
        <v>27</v>
      </c>
      <c r="J80" s="44">
        <v>0</v>
      </c>
      <c r="K80" s="48"/>
      <c r="L80" s="21"/>
      <c r="M8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0" s="22">
        <f>racers7[[#This Row],[Tour de Bowness - Hill Climb (B)]]+racers7[[#This Row],[CABC ITT Provincial Championships (A)]]+racers7[[#This Row],[Stampede ITT (b)]]</f>
        <v>0</v>
      </c>
      <c r="O80" s="23">
        <f>racers7[[#This Row],[RMCC - Omnium (B)]]+racers7[[#This Row],[Tour de Bowness - Omnium (B)]]</f>
        <v>0</v>
      </c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.75" thickBot="1" x14ac:dyDescent="0.3">
      <c r="A81" s="18"/>
      <c r="B81" s="26" t="s">
        <v>998</v>
      </c>
      <c r="C81" s="26" t="s">
        <v>999</v>
      </c>
      <c r="D81" s="26" t="s">
        <v>724</v>
      </c>
      <c r="E81" s="20">
        <f>SUM(M81,N81,O81)</f>
        <v>0</v>
      </c>
      <c r="F81" s="46">
        <f>SUM(G81,H81,I81,K81,M81)</f>
        <v>0</v>
      </c>
      <c r="G81" s="44">
        <f>+IF(SUM(J81,L81,N81)&gt;20,20,SUM(J81,L81,N81))</f>
        <v>0</v>
      </c>
      <c r="H81" s="58"/>
      <c r="I81" s="46"/>
      <c r="J81" s="46"/>
      <c r="K81" s="48"/>
      <c r="L81" s="21"/>
      <c r="M8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1" s="22">
        <f>racers7[[#This Row],[Tour de Bowness - Hill Climb (B)]]+racers7[[#This Row],[CABC ITT Provincial Championships (A)]]+racers7[[#This Row],[Stampede ITT (b)]]</f>
        <v>0</v>
      </c>
      <c r="O81" s="23">
        <f>racers7[[#This Row],[RMCC - Omnium (B)]]+racers7[[#This Row],[Tour de Bowness - Omnium (B)]]</f>
        <v>0</v>
      </c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.75" thickBot="1" x14ac:dyDescent="0.3">
      <c r="A82" s="18"/>
      <c r="B82" s="26" t="s">
        <v>453</v>
      </c>
      <c r="C82" s="26" t="s">
        <v>18</v>
      </c>
      <c r="D82" s="26" t="s">
        <v>728</v>
      </c>
      <c r="E82" s="20">
        <f>SUM(M82,N82,O82)</f>
        <v>0</v>
      </c>
      <c r="F82" s="46">
        <f>SUM(G82,H82,I82,K82,M82)</f>
        <v>4</v>
      </c>
      <c r="G82" s="44">
        <f>+IF(SUM(J82,L82,N82)&gt;20,20,SUM(J82,L82,N82))</f>
        <v>4</v>
      </c>
      <c r="H82" s="58"/>
      <c r="I82" s="46">
        <v>0</v>
      </c>
      <c r="J82" s="44">
        <v>4</v>
      </c>
      <c r="K82" s="48"/>
      <c r="L82" s="21"/>
      <c r="M8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2" s="22">
        <f>racers7[[#This Row],[Tour de Bowness - Hill Climb (B)]]+racers7[[#This Row],[CABC ITT Provincial Championships (A)]]+racers7[[#This Row],[Stampede ITT (b)]]</f>
        <v>0</v>
      </c>
      <c r="O82" s="23">
        <f>racers7[[#This Row],[RMCC - Omnium (B)]]+racers7[[#This Row],[Tour de Bowness - Omnium (B)]]</f>
        <v>0</v>
      </c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.75" thickBot="1" x14ac:dyDescent="0.3">
      <c r="A83" s="18"/>
      <c r="B83" s="26" t="s">
        <v>350</v>
      </c>
      <c r="C83" s="26" t="s">
        <v>351</v>
      </c>
      <c r="D83" s="26" t="s">
        <v>196</v>
      </c>
      <c r="E83" s="20">
        <f>SUM(M83,N83,O83)</f>
        <v>0</v>
      </c>
      <c r="F83" s="46">
        <f>SUM(G83,H83,I83,K83,M83)</f>
        <v>9</v>
      </c>
      <c r="G83" s="44">
        <f>+IF(SUM(J83,L83,N83)&gt;20,20,SUM(J83,L83,N83))</f>
        <v>0</v>
      </c>
      <c r="H83" s="58">
        <v>5</v>
      </c>
      <c r="I83" s="46">
        <v>4</v>
      </c>
      <c r="J83" s="44">
        <v>0</v>
      </c>
      <c r="K83" s="48"/>
      <c r="L83" s="21"/>
      <c r="M8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3" s="22">
        <f>racers7[[#This Row],[Tour de Bowness - Hill Climb (B)]]+racers7[[#This Row],[CABC ITT Provincial Championships (A)]]+racers7[[#This Row],[Stampede ITT (b)]]</f>
        <v>0</v>
      </c>
      <c r="O83" s="23">
        <f>racers7[[#This Row],[RMCC - Omnium (B)]]+racers7[[#This Row],[Tour de Bowness - Omnium (B)]]</f>
        <v>0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.75" thickBot="1" x14ac:dyDescent="0.3">
      <c r="A84" s="18"/>
      <c r="B84" s="26" t="s">
        <v>902</v>
      </c>
      <c r="C84" s="26" t="s">
        <v>903</v>
      </c>
      <c r="D84" s="26"/>
      <c r="E84" s="20">
        <f>SUM(M84,N84,O84)</f>
        <v>0</v>
      </c>
      <c r="F84" s="46">
        <f>SUM(G84,H84,I84,K84,M84)</f>
        <v>5</v>
      </c>
      <c r="G84" s="44">
        <f>+IF(SUM(J84,L84,N84)&gt;20,20,SUM(J84,L84,N84))</f>
        <v>0</v>
      </c>
      <c r="H84" s="58">
        <v>5</v>
      </c>
      <c r="I84" s="46"/>
      <c r="J84" s="46"/>
      <c r="K84" s="48"/>
      <c r="L84" s="21"/>
      <c r="M8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4" s="22">
        <f>racers7[[#This Row],[Tour de Bowness - Hill Climb (B)]]+racers7[[#This Row],[CABC ITT Provincial Championships (A)]]+racers7[[#This Row],[Stampede ITT (b)]]</f>
        <v>0</v>
      </c>
      <c r="O84" s="23">
        <f>racers7[[#This Row],[RMCC - Omnium (B)]]+racers7[[#This Row],[Tour de Bowness - Omnium (B)]]</f>
        <v>0</v>
      </c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.75" thickBot="1" x14ac:dyDescent="0.3">
      <c r="A85" s="18"/>
      <c r="B85" s="26" t="s">
        <v>412</v>
      </c>
      <c r="C85" s="26" t="s">
        <v>410</v>
      </c>
      <c r="D85" s="26" t="s">
        <v>299</v>
      </c>
      <c r="E85" s="20">
        <f>SUM(M85,N85,O85)</f>
        <v>0</v>
      </c>
      <c r="F85" s="46">
        <f>SUM(G85,H85,I85,K85,M85)</f>
        <v>0</v>
      </c>
      <c r="G85" s="44">
        <f>+IF(SUM(J85,L85,N85)&gt;20,20,SUM(J85,L85,N85))</f>
        <v>0</v>
      </c>
      <c r="H85" s="58"/>
      <c r="I85" s="46">
        <v>0</v>
      </c>
      <c r="J85" s="44">
        <v>0</v>
      </c>
      <c r="K85" s="48"/>
      <c r="L85" s="21"/>
      <c r="M8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5" s="22">
        <f>racers7[[#This Row],[Tour de Bowness - Hill Climb (B)]]+racers7[[#This Row],[CABC ITT Provincial Championships (A)]]+racers7[[#This Row],[Stampede ITT (b)]]</f>
        <v>0</v>
      </c>
      <c r="O85" s="23">
        <f>racers7[[#This Row],[RMCC - Omnium (B)]]+racers7[[#This Row],[Tour de Bowness - Omnium (B)]]</f>
        <v>0</v>
      </c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.75" thickBot="1" x14ac:dyDescent="0.3">
      <c r="A86" s="18"/>
      <c r="B86" s="26" t="s">
        <v>431</v>
      </c>
      <c r="C86" s="26" t="s">
        <v>292</v>
      </c>
      <c r="D86" s="26" t="s">
        <v>19</v>
      </c>
      <c r="E86" s="20">
        <f>SUM(M86,N86,O86)</f>
        <v>0</v>
      </c>
      <c r="F86" s="46">
        <f>SUM(G86,H86,I86,K86,M86)</f>
        <v>0</v>
      </c>
      <c r="G86" s="44">
        <f>+IF(SUM(J86,L86,N86)&gt;20,20,SUM(J86,L86,N86))</f>
        <v>0</v>
      </c>
      <c r="H86" s="58"/>
      <c r="I86" s="46">
        <v>0</v>
      </c>
      <c r="J86" s="44">
        <v>0</v>
      </c>
      <c r="K86" s="48"/>
      <c r="L86" s="21"/>
      <c r="M8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6" s="22">
        <f>racers7[[#This Row],[Tour de Bowness - Hill Climb (B)]]+racers7[[#This Row],[CABC ITT Provincial Championships (A)]]+racers7[[#This Row],[Stampede ITT (b)]]</f>
        <v>0</v>
      </c>
      <c r="O86" s="23">
        <f>racers7[[#This Row],[RMCC - Omnium (B)]]+racers7[[#This Row],[Tour de Bowness - Omnium (B)]]</f>
        <v>0</v>
      </c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.75" thickBot="1" x14ac:dyDescent="0.3">
      <c r="A87" s="18"/>
      <c r="B87" s="26" t="s">
        <v>352</v>
      </c>
      <c r="C87" s="26" t="s">
        <v>353</v>
      </c>
      <c r="D87" s="26" t="s">
        <v>53</v>
      </c>
      <c r="E87" s="20">
        <f>SUM(M87,N87,O87)</f>
        <v>0</v>
      </c>
      <c r="F87" s="46">
        <f>SUM(G87,H87,I87,K87,M87)</f>
        <v>0</v>
      </c>
      <c r="G87" s="44">
        <f>+IF(SUM(J87,L87,N87)&gt;20,20,SUM(J87,L87,N87))</f>
        <v>0</v>
      </c>
      <c r="H87" s="58"/>
      <c r="I87" s="46">
        <v>0</v>
      </c>
      <c r="J87" s="44">
        <v>0</v>
      </c>
      <c r="K87" s="48"/>
      <c r="L87" s="21"/>
      <c r="M8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7" s="22">
        <f>racers7[[#This Row],[Tour de Bowness - Hill Climb (B)]]+racers7[[#This Row],[CABC ITT Provincial Championships (A)]]+racers7[[#This Row],[Stampede ITT (b)]]</f>
        <v>0</v>
      </c>
      <c r="O87" s="23">
        <f>racers7[[#This Row],[RMCC - Omnium (B)]]+racers7[[#This Row],[Tour de Bowness - Omnium (B)]]</f>
        <v>0</v>
      </c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.75" thickBot="1" x14ac:dyDescent="0.3">
      <c r="A88" s="18"/>
      <c r="B88" s="26" t="s">
        <v>683</v>
      </c>
      <c r="C88" s="26" t="s">
        <v>172</v>
      </c>
      <c r="D88" s="26" t="s">
        <v>738</v>
      </c>
      <c r="E88" s="20">
        <f>SUM(M88,N88,O88)</f>
        <v>0</v>
      </c>
      <c r="F88" s="46">
        <f>SUM(G88,H88,I88,K88,M88)</f>
        <v>9</v>
      </c>
      <c r="G88" s="44">
        <f>+IF(SUM(J88,L88,N88)&gt;20,20,SUM(J88,L88,N88))</f>
        <v>0</v>
      </c>
      <c r="H88" s="58">
        <v>5</v>
      </c>
      <c r="I88" s="46">
        <v>4</v>
      </c>
      <c r="J88" s="44">
        <v>0</v>
      </c>
      <c r="K88" s="48"/>
      <c r="L88" s="21"/>
      <c r="M8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8" s="22">
        <f>racers7[[#This Row],[Tour de Bowness - Hill Climb (B)]]+racers7[[#This Row],[CABC ITT Provincial Championships (A)]]+racers7[[#This Row],[Stampede ITT (b)]]</f>
        <v>0</v>
      </c>
      <c r="O88" s="23">
        <f>racers7[[#This Row],[RMCC - Omnium (B)]]+racers7[[#This Row],[Tour de Bowness - Omnium (B)]]</f>
        <v>0</v>
      </c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.75" thickBot="1" x14ac:dyDescent="0.3">
      <c r="A89" s="18"/>
      <c r="B89" s="26" t="s">
        <v>694</v>
      </c>
      <c r="C89" s="26" t="s">
        <v>160</v>
      </c>
      <c r="D89" s="26" t="s">
        <v>741</v>
      </c>
      <c r="E89" s="20">
        <f>SUM(M89,N89,O89)</f>
        <v>0</v>
      </c>
      <c r="F89" s="46">
        <f>SUM(G89,H89,I89,K89,M89)</f>
        <v>35</v>
      </c>
      <c r="G89" s="44">
        <f>+IF(SUM(J89,L89,N89)&gt;20,20,SUM(J89,L89,N89))</f>
        <v>0</v>
      </c>
      <c r="H89" s="58"/>
      <c r="I89" s="46">
        <v>35</v>
      </c>
      <c r="J89" s="46">
        <v>0</v>
      </c>
      <c r="K89" s="48"/>
      <c r="L89" s="21"/>
      <c r="M8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89" s="22">
        <f>racers7[[#This Row],[Tour de Bowness - Hill Climb (B)]]+racers7[[#This Row],[CABC ITT Provincial Championships (A)]]+racers7[[#This Row],[Stampede ITT (b)]]</f>
        <v>0</v>
      </c>
      <c r="O89" s="23">
        <f>racers7[[#This Row],[RMCC - Omnium (B)]]+racers7[[#This Row],[Tour de Bowness - Omnium (B)]]</f>
        <v>0</v>
      </c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.75" thickBot="1" x14ac:dyDescent="0.3">
      <c r="A90" s="18"/>
      <c r="B90" s="19" t="s">
        <v>820</v>
      </c>
      <c r="C90" s="19" t="s">
        <v>363</v>
      </c>
      <c r="D90" s="19" t="s">
        <v>86</v>
      </c>
      <c r="E90" s="20">
        <f>SUM(M90,N90,O90)</f>
        <v>0</v>
      </c>
      <c r="F90" s="46">
        <f>SUM(G90,H90,I90,K90,M90)</f>
        <v>4</v>
      </c>
      <c r="G90" s="44">
        <f>+IF(SUM(J90,L90,N90)&gt;20,20,SUM(J90,L90,N90))</f>
        <v>0</v>
      </c>
      <c r="H90" s="58"/>
      <c r="I90" s="46">
        <v>4</v>
      </c>
      <c r="J90" s="44">
        <v>0</v>
      </c>
      <c r="K90" s="48"/>
      <c r="L90" s="21"/>
      <c r="M9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0" s="22">
        <f>racers7[[#This Row],[Tour de Bowness - Hill Climb (B)]]+racers7[[#This Row],[CABC ITT Provincial Championships (A)]]+racers7[[#This Row],[Stampede ITT (b)]]</f>
        <v>0</v>
      </c>
      <c r="O90" s="23">
        <f>racers7[[#This Row],[RMCC - Omnium (B)]]+racers7[[#This Row],[Tour de Bowness - Omnium (B)]]</f>
        <v>0</v>
      </c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.75" thickBot="1" x14ac:dyDescent="0.3">
      <c r="A91" s="18"/>
      <c r="B91" s="26" t="s">
        <v>361</v>
      </c>
      <c r="C91" s="26" t="s">
        <v>362</v>
      </c>
      <c r="D91" s="26" t="s">
        <v>19</v>
      </c>
      <c r="E91" s="20">
        <f>SUM(M91,N91,O91)</f>
        <v>0</v>
      </c>
      <c r="F91" s="46">
        <f>SUM(G91,H91,I91,K91,M91)</f>
        <v>0</v>
      </c>
      <c r="G91" s="44">
        <f>+IF(SUM(J91,L91,N91)&gt;20,20,SUM(J91,L91,N91))</f>
        <v>0</v>
      </c>
      <c r="H91" s="58"/>
      <c r="I91" s="46">
        <v>0</v>
      </c>
      <c r="J91" s="44">
        <v>0</v>
      </c>
      <c r="K91" s="48"/>
      <c r="L91" s="21"/>
      <c r="M9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1" s="22">
        <f>racers7[[#This Row],[Tour de Bowness - Hill Climb (B)]]+racers7[[#This Row],[CABC ITT Provincial Championships (A)]]+racers7[[#This Row],[Stampede ITT (b)]]</f>
        <v>0</v>
      </c>
      <c r="O91" s="23">
        <f>racers7[[#This Row],[RMCC - Omnium (B)]]+racers7[[#This Row],[Tour de Bowness - Omnium (B)]]</f>
        <v>0</v>
      </c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.75" thickBot="1" x14ac:dyDescent="0.3">
      <c r="A92" s="18"/>
      <c r="B92" s="26" t="s">
        <v>414</v>
      </c>
      <c r="C92" s="26" t="s">
        <v>415</v>
      </c>
      <c r="D92" s="26" t="s">
        <v>173</v>
      </c>
      <c r="E92" s="20">
        <f>SUM(M92,N92,O92)</f>
        <v>0</v>
      </c>
      <c r="F92" s="46">
        <f>SUM(G92,H92,I92,K92,M92)</f>
        <v>0</v>
      </c>
      <c r="G92" s="44">
        <f>+IF(SUM(J92,L92,N92)&gt;20,20,SUM(J92,L92,N92))</f>
        <v>0</v>
      </c>
      <c r="H92" s="58"/>
      <c r="I92" s="46">
        <v>0</v>
      </c>
      <c r="J92" s="44">
        <v>0</v>
      </c>
      <c r="K92" s="48"/>
      <c r="L92" s="21"/>
      <c r="M9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2" s="22">
        <f>racers7[[#This Row],[Tour de Bowness - Hill Climb (B)]]+racers7[[#This Row],[CABC ITT Provincial Championships (A)]]+racers7[[#This Row],[Stampede ITT (b)]]</f>
        <v>0</v>
      </c>
      <c r="O92" s="23">
        <f>racers7[[#This Row],[RMCC - Omnium (B)]]+racers7[[#This Row],[Tour de Bowness - Omnium (B)]]</f>
        <v>0</v>
      </c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.75" thickBot="1" x14ac:dyDescent="0.3">
      <c r="A93" s="18"/>
      <c r="B93" s="82" t="s">
        <v>776</v>
      </c>
      <c r="C93" s="82" t="s">
        <v>145</v>
      </c>
      <c r="D93" s="26"/>
      <c r="E93" s="20">
        <f>SUM(M93,N93,O93)</f>
        <v>0</v>
      </c>
      <c r="F93" s="43">
        <f>SUM(G93,H93,I93,K93,M93)</f>
        <v>5</v>
      </c>
      <c r="G93" s="44">
        <f>+IF(SUM(J93,L93,N93)&gt;20,20,SUM(J93,L93,N93))</f>
        <v>0</v>
      </c>
      <c r="H93" s="58">
        <v>5</v>
      </c>
      <c r="I93" s="43">
        <v>0</v>
      </c>
      <c r="J93" s="46">
        <v>0</v>
      </c>
      <c r="K93" s="48"/>
      <c r="L93" s="21"/>
      <c r="M9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3" s="22">
        <f>racers7[[#This Row],[Tour de Bowness - Hill Climb (B)]]+racers7[[#This Row],[CABC ITT Provincial Championships (A)]]+racers7[[#This Row],[Stampede ITT (b)]]</f>
        <v>0</v>
      </c>
      <c r="O93" s="23">
        <f>racers7[[#This Row],[RMCC - Omnium (B)]]+racers7[[#This Row],[Tour de Bowness - Omnium (B)]]</f>
        <v>0</v>
      </c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.75" thickBot="1" x14ac:dyDescent="0.3">
      <c r="A94" s="18"/>
      <c r="B94" s="26" t="s">
        <v>702</v>
      </c>
      <c r="C94" s="26" t="s">
        <v>21</v>
      </c>
      <c r="D94" s="26" t="s">
        <v>234</v>
      </c>
      <c r="E94" s="20">
        <f>SUM(M94,N94,O94)</f>
        <v>0</v>
      </c>
      <c r="F94" s="46">
        <f>SUM(G94,H94,I94,K94,M94)</f>
        <v>2</v>
      </c>
      <c r="G94" s="44">
        <f>+IF(SUM(J94,L94,N94)&gt;20,20,SUM(J94,L94,N94))</f>
        <v>0</v>
      </c>
      <c r="H94" s="58"/>
      <c r="I94" s="46">
        <v>2</v>
      </c>
      <c r="J94" s="44">
        <v>0</v>
      </c>
      <c r="K94" s="48"/>
      <c r="L94" s="21"/>
      <c r="M9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4" s="22">
        <f>racers7[[#This Row],[Tour de Bowness - Hill Climb (B)]]+racers7[[#This Row],[CABC ITT Provincial Championships (A)]]+racers7[[#This Row],[Stampede ITT (b)]]</f>
        <v>0</v>
      </c>
      <c r="O94" s="23">
        <f>racers7[[#This Row],[RMCC - Omnium (B)]]+racers7[[#This Row],[Tour de Bowness - Omnium (B)]]</f>
        <v>0</v>
      </c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.75" thickBot="1" x14ac:dyDescent="0.3">
      <c r="A95" s="18"/>
      <c r="B95" s="26" t="s">
        <v>704</v>
      </c>
      <c r="C95" s="26" t="s">
        <v>673</v>
      </c>
      <c r="D95" s="26" t="s">
        <v>31</v>
      </c>
      <c r="E95" s="20">
        <f>SUM(M95,N95,O95)</f>
        <v>0</v>
      </c>
      <c r="F95" s="46">
        <f>SUM(G95,H95,I95,K95,M95)</f>
        <v>5</v>
      </c>
      <c r="G95" s="44">
        <f>+IF(SUM(J95,L95,N95)&gt;20,20,SUM(J95,L95,N95))</f>
        <v>0</v>
      </c>
      <c r="H95" s="58">
        <v>5</v>
      </c>
      <c r="I95" s="46">
        <v>0</v>
      </c>
      <c r="J95" s="44">
        <v>0</v>
      </c>
      <c r="K95" s="48"/>
      <c r="L95" s="21"/>
      <c r="M9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5" s="22">
        <f>racers7[[#This Row],[Tour de Bowness - Hill Climb (B)]]+racers7[[#This Row],[CABC ITT Provincial Championships (A)]]+racers7[[#This Row],[Stampede ITT (b)]]</f>
        <v>0</v>
      </c>
      <c r="O95" s="23">
        <f>racers7[[#This Row],[RMCC - Omnium (B)]]+racers7[[#This Row],[Tour de Bowness - Omnium (B)]]</f>
        <v>0</v>
      </c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.75" thickBot="1" x14ac:dyDescent="0.3">
      <c r="A96" s="18"/>
      <c r="B96" s="26" t="s">
        <v>365</v>
      </c>
      <c r="C96" s="26" t="s">
        <v>366</v>
      </c>
      <c r="D96" s="26" t="s">
        <v>196</v>
      </c>
      <c r="E96" s="20">
        <f>SUM(M96,N96,O96)</f>
        <v>0</v>
      </c>
      <c r="F96" s="46">
        <f>SUM(G96,H96,I96,K96,M96)</f>
        <v>0</v>
      </c>
      <c r="G96" s="44">
        <f>+IF(SUM(J96,L96,N96)&gt;20,20,SUM(J96,L96,N96))</f>
        <v>0</v>
      </c>
      <c r="H96" s="58"/>
      <c r="I96" s="46">
        <v>0</v>
      </c>
      <c r="J96" s="44">
        <v>0</v>
      </c>
      <c r="K96" s="48"/>
      <c r="L96" s="21"/>
      <c r="M9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6" s="22">
        <f>racers7[[#This Row],[Tour de Bowness - Hill Climb (B)]]+racers7[[#This Row],[CABC ITT Provincial Championships (A)]]+racers7[[#This Row],[Stampede ITT (b)]]</f>
        <v>0</v>
      </c>
      <c r="O96" s="23">
        <f>racers7[[#This Row],[RMCC - Omnium (B)]]+racers7[[#This Row],[Tour de Bowness - Omnium (B)]]</f>
        <v>0</v>
      </c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.75" thickBot="1" x14ac:dyDescent="0.3">
      <c r="A97" s="14"/>
      <c r="B97" s="15" t="s">
        <v>364</v>
      </c>
      <c r="C97" s="15" t="s">
        <v>80</v>
      </c>
      <c r="D97" s="15" t="s">
        <v>339</v>
      </c>
      <c r="E97" s="17">
        <f>SUM(M97,N97,O97)</f>
        <v>0</v>
      </c>
      <c r="F97" s="38">
        <f>SUM(G97,H97,I97,K97,M97)</f>
        <v>0</v>
      </c>
      <c r="G97" s="39">
        <f>+IF(SUM(J97,L97,N97)&gt;20,20,SUM(J97,L97,N97))</f>
        <v>0</v>
      </c>
      <c r="H97" s="57"/>
      <c r="I97" s="46">
        <v>0</v>
      </c>
      <c r="J97" s="44">
        <v>0</v>
      </c>
      <c r="K97" s="49"/>
      <c r="L97" s="9"/>
      <c r="M9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7" s="10">
        <f>racers7[[#This Row],[Tour de Bowness - Hill Climb (B)]]+racers7[[#This Row],[CABC ITT Provincial Championships (A)]]+racers7[[#This Row],[Stampede ITT (b)]]</f>
        <v>0</v>
      </c>
      <c r="O97" s="11">
        <f>racers7[[#This Row],[RMCC - Omnium (B)]]+racers7[[#This Row],[Tour de Bowness - Omnium (B)]]</f>
        <v>0</v>
      </c>
      <c r="P97" s="13"/>
      <c r="Q97" s="13"/>
      <c r="R97" s="13"/>
      <c r="S97" s="13"/>
      <c r="T97" s="25"/>
      <c r="U97" s="13"/>
      <c r="V97" s="25"/>
      <c r="W97" s="13"/>
      <c r="X97" s="13"/>
      <c r="Y97" s="25"/>
      <c r="Z97" s="13"/>
      <c r="AA97" s="13"/>
      <c r="AB97" s="25"/>
      <c r="AC97" s="25"/>
      <c r="AD97" s="25"/>
      <c r="AE97" s="13"/>
      <c r="AF97" s="13"/>
      <c r="AG97" s="13"/>
      <c r="AH97" s="13"/>
      <c r="AI97" s="13"/>
    </row>
    <row r="98" spans="1:35" ht="15.75" thickBot="1" x14ac:dyDescent="0.3">
      <c r="A98" s="18"/>
      <c r="B98" s="26" t="s">
        <v>416</v>
      </c>
      <c r="C98" s="26" t="s">
        <v>35</v>
      </c>
      <c r="D98" s="26" t="s">
        <v>25</v>
      </c>
      <c r="E98" s="20">
        <f>SUM(M98,N98,O98)</f>
        <v>0</v>
      </c>
      <c r="F98" s="46">
        <f>SUM(G98,H98,I98,K98,M98)</f>
        <v>0</v>
      </c>
      <c r="G98" s="44">
        <f>+IF(SUM(J98,L98,N98)&gt;20,20,SUM(J98,L98,N98))</f>
        <v>0</v>
      </c>
      <c r="H98" s="58"/>
      <c r="I98" s="46">
        <v>0</v>
      </c>
      <c r="J98" s="44">
        <v>0</v>
      </c>
      <c r="K98" s="48"/>
      <c r="L98" s="21"/>
      <c r="M9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8" s="22">
        <f>racers7[[#This Row],[Tour de Bowness - Hill Climb (B)]]+racers7[[#This Row],[CABC ITT Provincial Championships (A)]]+racers7[[#This Row],[Stampede ITT (b)]]</f>
        <v>0</v>
      </c>
      <c r="O98" s="23">
        <f>racers7[[#This Row],[RMCC - Omnium (B)]]+racers7[[#This Row],[Tour de Bowness - Omnium (B)]]</f>
        <v>0</v>
      </c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.75" thickBot="1" x14ac:dyDescent="0.3">
      <c r="A99" s="18"/>
      <c r="B99" s="26" t="s">
        <v>429</v>
      </c>
      <c r="C99" s="26" t="s">
        <v>283</v>
      </c>
      <c r="D99" s="26" t="s">
        <v>25</v>
      </c>
      <c r="E99" s="20">
        <f>SUM(M99,N99,O99)</f>
        <v>0</v>
      </c>
      <c r="F99" s="46">
        <f>SUM(G99,H99,I99,K99,M99)</f>
        <v>0</v>
      </c>
      <c r="G99" s="44">
        <f>+IF(SUM(J99,L99,N99)&gt;20,20,SUM(J99,L99,N99))</f>
        <v>0</v>
      </c>
      <c r="H99" s="58"/>
      <c r="I99" s="46">
        <v>0</v>
      </c>
      <c r="J99" s="44">
        <v>0</v>
      </c>
      <c r="K99" s="48"/>
      <c r="L99" s="21"/>
      <c r="M9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99" s="22">
        <f>racers7[[#This Row],[Tour de Bowness - Hill Climb (B)]]+racers7[[#This Row],[CABC ITT Provincial Championships (A)]]+racers7[[#This Row],[Stampede ITT (b)]]</f>
        <v>0</v>
      </c>
      <c r="O99" s="23">
        <f>racers7[[#This Row],[RMCC - Omnium (B)]]+racers7[[#This Row],[Tour de Bowness - Omnium (B)]]</f>
        <v>0</v>
      </c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.75" thickBot="1" x14ac:dyDescent="0.3">
      <c r="A100" s="18"/>
      <c r="B100" s="26" t="s">
        <v>680</v>
      </c>
      <c r="C100" s="26" t="s">
        <v>677</v>
      </c>
      <c r="D100" s="26"/>
      <c r="E100" s="20">
        <f>SUM(M100,N100,O100)</f>
        <v>0</v>
      </c>
      <c r="F100" s="46">
        <f>SUM(G100,H100,I100,K100,M100)</f>
        <v>5</v>
      </c>
      <c r="G100" s="44">
        <f>+IF(SUM(J100,L100,N100)&gt;20,20,SUM(J100,L100,N100))</f>
        <v>0</v>
      </c>
      <c r="H100" s="58">
        <v>5</v>
      </c>
      <c r="I100" s="46">
        <v>0</v>
      </c>
      <c r="J100" s="46">
        <v>0</v>
      </c>
      <c r="K100" s="48"/>
      <c r="L100" s="21"/>
      <c r="M10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0" s="22">
        <f>racers7[[#This Row],[Tour de Bowness - Hill Climb (B)]]+racers7[[#This Row],[CABC ITT Provincial Championships (A)]]+racers7[[#This Row],[Stampede ITT (b)]]</f>
        <v>0</v>
      </c>
      <c r="O100" s="23">
        <f>racers7[[#This Row],[RMCC - Omnium (B)]]+racers7[[#This Row],[Tour de Bowness - Omnium (B)]]</f>
        <v>0</v>
      </c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.75" thickBot="1" x14ac:dyDescent="0.3">
      <c r="A101" s="14"/>
      <c r="B101" s="15" t="s">
        <v>804</v>
      </c>
      <c r="C101" s="15" t="s">
        <v>425</v>
      </c>
      <c r="D101" s="15" t="s">
        <v>715</v>
      </c>
      <c r="E101" s="17">
        <f>SUM(M101,N101,O101)</f>
        <v>0</v>
      </c>
      <c r="F101" s="38">
        <f>SUM(G101,H101,I101,K101,M101)</f>
        <v>8</v>
      </c>
      <c r="G101" s="39">
        <f>+IF(SUM(J101,L101,N101)&gt;20,20,SUM(J101,L101,N101))</f>
        <v>8</v>
      </c>
      <c r="H101" s="57"/>
      <c r="I101" s="46">
        <v>0</v>
      </c>
      <c r="J101" s="44">
        <v>8</v>
      </c>
      <c r="K101" s="49"/>
      <c r="L101" s="9"/>
      <c r="M101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1" s="10">
        <f>racers7[[#This Row],[Tour de Bowness - Hill Climb (B)]]+racers7[[#This Row],[CABC ITT Provincial Championships (A)]]+racers7[[#This Row],[Stampede ITT (b)]]</f>
        <v>0</v>
      </c>
      <c r="O101" s="11">
        <f>racers7[[#This Row],[RMCC - Omnium (B)]]+racers7[[#This Row],[Tour de Bowness - Omnium (B)]]</f>
        <v>0</v>
      </c>
      <c r="P101" s="13"/>
      <c r="Q101" s="13"/>
      <c r="R101" s="13"/>
      <c r="S101" s="13"/>
      <c r="T101" s="25"/>
      <c r="U101" s="13"/>
      <c r="V101" s="25"/>
      <c r="W101" s="13"/>
      <c r="X101" s="13"/>
      <c r="Y101" s="25"/>
      <c r="Z101" s="13"/>
      <c r="AA101" s="13"/>
      <c r="AB101" s="25"/>
      <c r="AC101" s="25"/>
      <c r="AD101" s="25"/>
      <c r="AE101" s="13"/>
      <c r="AF101" s="13"/>
      <c r="AG101" s="13"/>
      <c r="AH101" s="13"/>
      <c r="AI101" s="13"/>
    </row>
    <row r="102" spans="1:35" ht="15.75" thickBot="1" x14ac:dyDescent="0.3">
      <c r="A102" s="18"/>
      <c r="B102" s="26" t="s">
        <v>821</v>
      </c>
      <c r="C102" s="26" t="s">
        <v>822</v>
      </c>
      <c r="D102" s="26" t="s">
        <v>19</v>
      </c>
      <c r="E102" s="20">
        <f>SUM(M102,N102,O102)</f>
        <v>0</v>
      </c>
      <c r="F102" s="46">
        <f>SUM(G102,H102,I102,K102,M102)</f>
        <v>20</v>
      </c>
      <c r="G102" s="44">
        <f>+IF(SUM(J102,L102,N102)&gt;20,20,SUM(J102,L102,N102))</f>
        <v>20</v>
      </c>
      <c r="H102" s="58"/>
      <c r="I102" s="46">
        <v>0</v>
      </c>
      <c r="J102" s="44">
        <v>25</v>
      </c>
      <c r="K102" s="48"/>
      <c r="L102" s="21"/>
      <c r="M10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2" s="22">
        <f>racers7[[#This Row],[Tour de Bowness - Hill Climb (B)]]+racers7[[#This Row],[CABC ITT Provincial Championships (A)]]+racers7[[#This Row],[Stampede ITT (b)]]</f>
        <v>0</v>
      </c>
      <c r="O102" s="23">
        <f>racers7[[#This Row],[RMCC - Omnium (B)]]+racers7[[#This Row],[Tour de Bowness - Omnium (B)]]</f>
        <v>0</v>
      </c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.75" thickBot="1" x14ac:dyDescent="0.3">
      <c r="A103" s="18"/>
      <c r="B103" s="26" t="s">
        <v>401</v>
      </c>
      <c r="C103" s="26" t="s">
        <v>172</v>
      </c>
      <c r="D103" s="26" t="s">
        <v>62</v>
      </c>
      <c r="E103" s="20">
        <f>SUM(M103,N103,O103)</f>
        <v>0</v>
      </c>
      <c r="F103" s="46">
        <f>SUM(G103,H103,I103,K103,M103)</f>
        <v>0</v>
      </c>
      <c r="G103" s="44">
        <f>+IF(SUM(J103,L103,N103)&gt;20,20,SUM(J103,L103,N103))</f>
        <v>0</v>
      </c>
      <c r="H103" s="58"/>
      <c r="I103" s="46">
        <v>0</v>
      </c>
      <c r="J103" s="44">
        <v>0</v>
      </c>
      <c r="K103" s="48"/>
      <c r="L103" s="21"/>
      <c r="M10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3" s="22">
        <f>racers7[[#This Row],[Tour de Bowness - Hill Climb (B)]]+racers7[[#This Row],[CABC ITT Provincial Championships (A)]]+racers7[[#This Row],[Stampede ITT (b)]]</f>
        <v>0</v>
      </c>
      <c r="O103" s="23">
        <f>racers7[[#This Row],[RMCC - Omnium (B)]]+racers7[[#This Row],[Tour de Bowness - Omnium (B)]]</f>
        <v>0</v>
      </c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.75" thickBot="1" x14ac:dyDescent="0.3">
      <c r="A104" s="14"/>
      <c r="B104" s="137" t="s">
        <v>783</v>
      </c>
      <c r="C104" s="137" t="s">
        <v>308</v>
      </c>
      <c r="D104" s="15"/>
      <c r="E104" s="17">
        <f>SUM(M104,N104,O104)</f>
        <v>0</v>
      </c>
      <c r="F104" s="76">
        <f>SUM(G104,H104,I104,K104,M104)</f>
        <v>5</v>
      </c>
      <c r="G104" s="39">
        <f>+IF(SUM(J104,L104,N104)&gt;20,20,SUM(J104,L104,N104))</f>
        <v>0</v>
      </c>
      <c r="H104" s="57">
        <v>5</v>
      </c>
      <c r="I104" s="43">
        <v>0</v>
      </c>
      <c r="J104" s="46">
        <v>0</v>
      </c>
      <c r="K104" s="49"/>
      <c r="L104" s="9"/>
      <c r="M10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4" s="10">
        <f>racers7[[#This Row],[Tour de Bowness - Hill Climb (B)]]+racers7[[#This Row],[CABC ITT Provincial Championships (A)]]+racers7[[#This Row],[Stampede ITT (b)]]</f>
        <v>0</v>
      </c>
      <c r="O104" s="11">
        <f>racers7[[#This Row],[RMCC - Omnium (B)]]+racers7[[#This Row],[Tour de Bowness - Omnium (B)]]</f>
        <v>0</v>
      </c>
      <c r="P104" s="13"/>
      <c r="Q104" s="13"/>
      <c r="R104" s="13"/>
      <c r="S104" s="13"/>
      <c r="T104" s="25"/>
      <c r="U104" s="13"/>
      <c r="V104" s="25"/>
      <c r="W104" s="13"/>
      <c r="X104" s="13"/>
      <c r="Y104" s="25"/>
      <c r="Z104" s="13"/>
      <c r="AA104" s="13"/>
      <c r="AB104" s="25"/>
      <c r="AC104" s="25"/>
      <c r="AD104" s="25"/>
      <c r="AE104" s="13"/>
      <c r="AF104" s="13"/>
      <c r="AG104" s="13"/>
      <c r="AH104" s="13"/>
      <c r="AI104" s="13"/>
    </row>
    <row r="105" spans="1:35" ht="15.75" thickBot="1" x14ac:dyDescent="0.3">
      <c r="A105" s="18"/>
      <c r="B105" s="26" t="s">
        <v>409</v>
      </c>
      <c r="C105" s="26" t="s">
        <v>410</v>
      </c>
      <c r="D105" s="26" t="s">
        <v>241</v>
      </c>
      <c r="E105" s="20">
        <f>SUM(M105,N105,O105)</f>
        <v>0</v>
      </c>
      <c r="F105" s="46">
        <f>SUM(G105,H105,I105,K105,M105)</f>
        <v>0</v>
      </c>
      <c r="G105" s="44">
        <f>+IF(SUM(J105,L105,N105)&gt;20,20,SUM(J105,L105,N105))</f>
        <v>0</v>
      </c>
      <c r="H105" s="58"/>
      <c r="I105" s="46">
        <v>0</v>
      </c>
      <c r="J105" s="44">
        <v>0</v>
      </c>
      <c r="K105" s="48"/>
      <c r="L105" s="21"/>
      <c r="M10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5" s="22">
        <f>racers7[[#This Row],[Tour de Bowness - Hill Climb (B)]]+racers7[[#This Row],[CABC ITT Provincial Championships (A)]]+racers7[[#This Row],[Stampede ITT (b)]]</f>
        <v>0</v>
      </c>
      <c r="O105" s="23">
        <f>racers7[[#This Row],[RMCC - Omnium (B)]]+racers7[[#This Row],[Tour de Bowness - Omnium (B)]]</f>
        <v>0</v>
      </c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.75" thickBot="1" x14ac:dyDescent="0.3">
      <c r="A106" s="14"/>
      <c r="B106" s="15" t="s">
        <v>700</v>
      </c>
      <c r="C106" s="15" t="s">
        <v>701</v>
      </c>
      <c r="D106" s="15"/>
      <c r="E106" s="17">
        <f>SUM(M106,N106,O106)</f>
        <v>0</v>
      </c>
      <c r="F106" s="38">
        <f>SUM(G106,H106,I106,K106,M106)</f>
        <v>6</v>
      </c>
      <c r="G106" s="39">
        <f>+IF(SUM(J106,L106,N106)&gt;20,20,SUM(J106,L106,N106))</f>
        <v>0</v>
      </c>
      <c r="H106" s="57"/>
      <c r="I106" s="46">
        <v>6</v>
      </c>
      <c r="J106" s="44">
        <v>0</v>
      </c>
      <c r="K106" s="49"/>
      <c r="L106" s="9"/>
      <c r="M106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6" s="10">
        <f>racers7[[#This Row],[Tour de Bowness - Hill Climb (B)]]+racers7[[#This Row],[CABC ITT Provincial Championships (A)]]+racers7[[#This Row],[Stampede ITT (b)]]</f>
        <v>0</v>
      </c>
      <c r="O106" s="11">
        <f>racers7[[#This Row],[RMCC - Omnium (B)]]+racers7[[#This Row],[Tour de Bowness - Omnium (B)]]</f>
        <v>0</v>
      </c>
      <c r="P106" s="13"/>
      <c r="Q106" s="13"/>
      <c r="R106" s="13"/>
      <c r="S106" s="13"/>
      <c r="T106" s="25"/>
      <c r="U106" s="13"/>
      <c r="V106" s="25"/>
      <c r="W106" s="13"/>
      <c r="X106" s="13"/>
      <c r="Y106" s="25"/>
      <c r="Z106" s="13"/>
      <c r="AA106" s="13"/>
      <c r="AB106" s="25"/>
      <c r="AC106" s="25"/>
      <c r="AD106" s="25"/>
      <c r="AE106" s="13"/>
      <c r="AF106" s="13"/>
      <c r="AG106" s="13"/>
      <c r="AH106" s="13"/>
      <c r="AI106" s="13"/>
    </row>
    <row r="107" spans="1:35" ht="15.75" thickBot="1" x14ac:dyDescent="0.3">
      <c r="A107" s="18"/>
      <c r="B107" s="82" t="s">
        <v>782</v>
      </c>
      <c r="C107" s="82" t="s">
        <v>191</v>
      </c>
      <c r="D107" s="26"/>
      <c r="E107" s="20">
        <f>SUM(M107,N107,O107)</f>
        <v>0</v>
      </c>
      <c r="F107" s="43">
        <f>SUM(G107,H107,I107,K107,M107)</f>
        <v>5</v>
      </c>
      <c r="G107" s="44">
        <f>+IF(SUM(J107,L107,N107)&gt;20,20,SUM(J107,L107,N107))</f>
        <v>0</v>
      </c>
      <c r="H107" s="58">
        <v>5</v>
      </c>
      <c r="I107" s="43">
        <v>0</v>
      </c>
      <c r="J107" s="46">
        <v>0</v>
      </c>
      <c r="K107" s="48"/>
      <c r="L107" s="21"/>
      <c r="M10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7" s="22">
        <f>racers7[[#This Row],[Tour de Bowness - Hill Climb (B)]]+racers7[[#This Row],[CABC ITT Provincial Championships (A)]]+racers7[[#This Row],[Stampede ITT (b)]]</f>
        <v>0</v>
      </c>
      <c r="O107" s="23">
        <f>racers7[[#This Row],[RMCC - Omnium (B)]]+racers7[[#This Row],[Tour de Bowness - Omnium (B)]]</f>
        <v>0</v>
      </c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.75" thickBot="1" x14ac:dyDescent="0.3">
      <c r="A108" s="18"/>
      <c r="B108" s="26" t="s">
        <v>359</v>
      </c>
      <c r="C108" s="26" t="s">
        <v>360</v>
      </c>
      <c r="D108" s="26" t="s">
        <v>19</v>
      </c>
      <c r="E108" s="20">
        <f>SUM(M108,N108,O108)</f>
        <v>0</v>
      </c>
      <c r="F108" s="84">
        <f>SUM(G108,H108,I108,K108,M108)</f>
        <v>0</v>
      </c>
      <c r="G108" s="44">
        <f>+IF(SUM(J108,L108,N108)&gt;20,20,SUM(J108,L108,N108))</f>
        <v>0</v>
      </c>
      <c r="H108" s="58"/>
      <c r="I108" s="46">
        <v>0</v>
      </c>
      <c r="J108" s="44">
        <v>0</v>
      </c>
      <c r="K108" s="48"/>
      <c r="L108" s="21"/>
      <c r="M10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8" s="22">
        <f>racers7[[#This Row],[Tour de Bowness - Hill Climb (B)]]+racers7[[#This Row],[CABC ITT Provincial Championships (A)]]+racers7[[#This Row],[Stampede ITT (b)]]</f>
        <v>0</v>
      </c>
      <c r="O108" s="23">
        <f>racers7[[#This Row],[RMCC - Omnium (B)]]+racers7[[#This Row],[Tour de Bowness - Omnium (B)]]</f>
        <v>0</v>
      </c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.75" thickBot="1" x14ac:dyDescent="0.3">
      <c r="A109" s="18"/>
      <c r="B109" s="26" t="s">
        <v>904</v>
      </c>
      <c r="C109" s="26" t="s">
        <v>420</v>
      </c>
      <c r="D109" s="26"/>
      <c r="E109" s="20">
        <f>SUM(M109,N109,O109)</f>
        <v>0</v>
      </c>
      <c r="F109" s="46">
        <f>SUM(G109,H109,I109,K109,M109)</f>
        <v>5</v>
      </c>
      <c r="G109" s="44">
        <f>+IF(SUM(J109,L109,N109)&gt;20,20,SUM(J109,L109,N109))</f>
        <v>0</v>
      </c>
      <c r="H109" s="58">
        <v>5</v>
      </c>
      <c r="I109" s="46"/>
      <c r="J109" s="46"/>
      <c r="K109" s="48"/>
      <c r="L109" s="21"/>
      <c r="M10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09" s="22">
        <f>racers7[[#This Row],[Tour de Bowness - Hill Climb (B)]]+racers7[[#This Row],[CABC ITT Provincial Championships (A)]]+racers7[[#This Row],[Stampede ITT (b)]]</f>
        <v>0</v>
      </c>
      <c r="O109" s="23">
        <f>racers7[[#This Row],[RMCC - Omnium (B)]]+racers7[[#This Row],[Tour de Bowness - Omnium (B)]]</f>
        <v>0</v>
      </c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.75" thickBot="1" x14ac:dyDescent="0.3">
      <c r="A110" s="18"/>
      <c r="B110" s="26" t="s">
        <v>426</v>
      </c>
      <c r="C110" s="26" t="s">
        <v>308</v>
      </c>
      <c r="D110" s="26" t="s">
        <v>293</v>
      </c>
      <c r="E110" s="20">
        <f>SUM(M110,N110,O110)</f>
        <v>0</v>
      </c>
      <c r="F110" s="46">
        <f>SUM(G110,H110,I110,K110,M110)</f>
        <v>0</v>
      </c>
      <c r="G110" s="44">
        <f>+IF(SUM(J110,L110,N110)&gt;20,20,SUM(J110,L110,N110))</f>
        <v>0</v>
      </c>
      <c r="H110" s="58"/>
      <c r="I110" s="46">
        <v>0</v>
      </c>
      <c r="J110" s="44">
        <v>0</v>
      </c>
      <c r="K110" s="48"/>
      <c r="L110" s="21"/>
      <c r="M11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0" s="22">
        <f>racers7[[#This Row],[Tour de Bowness - Hill Climb (B)]]+racers7[[#This Row],[CABC ITT Provincial Championships (A)]]+racers7[[#This Row],[Stampede ITT (b)]]</f>
        <v>0</v>
      </c>
      <c r="O110" s="23">
        <f>racers7[[#This Row],[RMCC - Omnium (B)]]+racers7[[#This Row],[Tour de Bowness - Omnium (B)]]</f>
        <v>0</v>
      </c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.75" thickBot="1" x14ac:dyDescent="0.3">
      <c r="A111" s="14"/>
      <c r="B111" s="15" t="s">
        <v>417</v>
      </c>
      <c r="C111" s="15" t="s">
        <v>138</v>
      </c>
      <c r="D111" s="15" t="s">
        <v>209</v>
      </c>
      <c r="E111" s="17">
        <f>SUM(M111,N111,O111)</f>
        <v>0</v>
      </c>
      <c r="F111" s="76">
        <f>SUM(G111,H111,I111,K111,M111)</f>
        <v>0</v>
      </c>
      <c r="G111" s="39">
        <f>+IF(SUM(J111,L111,N111)&gt;20,20,SUM(J111,L111,N111))</f>
        <v>0</v>
      </c>
      <c r="H111" s="57"/>
      <c r="I111" s="43">
        <v>0</v>
      </c>
      <c r="J111" s="44">
        <v>0</v>
      </c>
      <c r="K111" s="49"/>
      <c r="L111" s="9"/>
      <c r="M11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1" s="22">
        <f>racers7[[#This Row],[Tour de Bowness - Hill Climb (B)]]+racers7[[#This Row],[CABC ITT Provincial Championships (A)]]+racers7[[#This Row],[Stampede ITT (b)]]</f>
        <v>0</v>
      </c>
      <c r="O111" s="23">
        <f>racers7[[#This Row],[RMCC - Omnium (B)]]+racers7[[#This Row],[Tour de Bowness - Omnium (B)]]</f>
        <v>0</v>
      </c>
      <c r="P111" s="13"/>
      <c r="Q111" s="13"/>
      <c r="R111" s="13"/>
      <c r="S111" s="13"/>
      <c r="T111" s="25"/>
      <c r="U111" s="13"/>
      <c r="V111" s="25"/>
      <c r="W111" s="13"/>
      <c r="X111" s="13"/>
      <c r="Y111" s="25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ht="15.75" thickBot="1" x14ac:dyDescent="0.3">
      <c r="A112" s="14"/>
      <c r="B112" s="15" t="s">
        <v>413</v>
      </c>
      <c r="C112" s="144" t="s">
        <v>298</v>
      </c>
      <c r="D112" s="15" t="s">
        <v>284</v>
      </c>
      <c r="E112" s="17">
        <f>SUM(M112,N112,O112)</f>
        <v>0</v>
      </c>
      <c r="F112" s="76">
        <f>SUM(G112,H112,I112,K112,M112)</f>
        <v>0</v>
      </c>
      <c r="G112" s="39">
        <f>+IF(SUM(J112,L112,N112)&gt;20,20,SUM(J112,L112,N112))</f>
        <v>0</v>
      </c>
      <c r="H112" s="57"/>
      <c r="I112" s="43">
        <v>0</v>
      </c>
      <c r="J112" s="44">
        <v>0</v>
      </c>
      <c r="K112" s="49"/>
      <c r="L112" s="9"/>
      <c r="M11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2" s="22">
        <f>racers7[[#This Row],[Tour de Bowness - Hill Climb (B)]]+racers7[[#This Row],[CABC ITT Provincial Championships (A)]]+racers7[[#This Row],[Stampede ITT (b)]]</f>
        <v>0</v>
      </c>
      <c r="O112" s="23">
        <f>racers7[[#This Row],[RMCC - Omnium (B)]]+racers7[[#This Row],[Tour de Bowness - Omnium (B)]]</f>
        <v>0</v>
      </c>
      <c r="P112" s="13"/>
      <c r="Q112" s="13"/>
      <c r="R112" s="13"/>
      <c r="S112" s="13"/>
      <c r="T112" s="25"/>
      <c r="U112" s="13"/>
      <c r="V112" s="25"/>
      <c r="W112" s="13"/>
      <c r="X112" s="13"/>
      <c r="Y112" s="25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ht="15.75" thickBot="1" x14ac:dyDescent="0.3">
      <c r="A113" s="14"/>
      <c r="B113" s="15" t="s">
        <v>427</v>
      </c>
      <c r="C113" s="15" t="s">
        <v>428</v>
      </c>
      <c r="D113" s="15" t="s">
        <v>241</v>
      </c>
      <c r="E113" s="17">
        <f>SUM(M113,N113,O113)</f>
        <v>0</v>
      </c>
      <c r="F113" s="38">
        <f>SUM(G113,H113,I113,K113,M113)</f>
        <v>0</v>
      </c>
      <c r="G113" s="39">
        <f>+IF(SUM(J113,L113,N113)&gt;20,20,SUM(J113,L113,N113))</f>
        <v>0</v>
      </c>
      <c r="H113" s="57"/>
      <c r="I113" s="46">
        <v>0</v>
      </c>
      <c r="J113" s="44">
        <v>0</v>
      </c>
      <c r="K113" s="49"/>
      <c r="L113" s="9"/>
      <c r="M11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3" s="22">
        <f>racers7[[#This Row],[Tour de Bowness - Hill Climb (B)]]+racers7[[#This Row],[CABC ITT Provincial Championships (A)]]+racers7[[#This Row],[Stampede ITT (b)]]</f>
        <v>0</v>
      </c>
      <c r="O113" s="23">
        <f>racers7[[#This Row],[RMCC - Omnium (B)]]+racers7[[#This Row],[Tour de Bowness - Omnium (B)]]</f>
        <v>0</v>
      </c>
      <c r="P113" s="13"/>
      <c r="Q113" s="13"/>
      <c r="R113" s="13"/>
      <c r="S113" s="13"/>
      <c r="T113" s="25"/>
      <c r="U113" s="13"/>
      <c r="V113" s="25"/>
      <c r="W113" s="13"/>
      <c r="X113" s="13"/>
      <c r="Y113" s="25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ht="15.75" thickBot="1" x14ac:dyDescent="0.3">
      <c r="A114" s="14"/>
      <c r="B114" s="15" t="s">
        <v>369</v>
      </c>
      <c r="C114" s="15" t="s">
        <v>370</v>
      </c>
      <c r="D114" s="15" t="s">
        <v>65</v>
      </c>
      <c r="E114" s="17">
        <f>SUM(M114,N114,O114)</f>
        <v>0</v>
      </c>
      <c r="F114" s="38">
        <f>SUM(G114,H114,I114,K114,M114)</f>
        <v>0</v>
      </c>
      <c r="G114" s="39">
        <f>+IF(SUM(J114,L114,N114)&gt;20,20,SUM(J114,L114,N114))</f>
        <v>0</v>
      </c>
      <c r="H114" s="57"/>
      <c r="I114" s="46">
        <v>0</v>
      </c>
      <c r="J114" s="44">
        <v>0</v>
      </c>
      <c r="K114" s="49"/>
      <c r="L114" s="9"/>
      <c r="M11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4" s="22">
        <f>racers7[[#This Row],[Tour de Bowness - Hill Climb (B)]]+racers7[[#This Row],[CABC ITT Provincial Championships (A)]]+racers7[[#This Row],[Stampede ITT (b)]]</f>
        <v>0</v>
      </c>
      <c r="O114" s="23">
        <f>racers7[[#This Row],[RMCC - Omnium (B)]]+racers7[[#This Row],[Tour de Bowness - Omnium (B)]]</f>
        <v>0</v>
      </c>
      <c r="P114" s="13"/>
      <c r="Q114" s="13"/>
      <c r="R114" s="13"/>
      <c r="S114" s="13"/>
      <c r="T114" s="25"/>
      <c r="U114" s="13"/>
      <c r="V114" s="25"/>
      <c r="W114" s="13"/>
      <c r="X114" s="13"/>
      <c r="Y114" s="25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ht="15.75" thickBot="1" x14ac:dyDescent="0.3">
      <c r="A115" s="14"/>
      <c r="B115" s="15" t="s">
        <v>346</v>
      </c>
      <c r="C115" s="15" t="s">
        <v>347</v>
      </c>
      <c r="D115" s="15" t="s">
        <v>59</v>
      </c>
      <c r="E115" s="17">
        <f>SUM(M115,N115,O115)</f>
        <v>0</v>
      </c>
      <c r="F115" s="38">
        <f>SUM(G115,H115,I115,K115,M115)</f>
        <v>0</v>
      </c>
      <c r="G115" s="39">
        <f>+IF(SUM(J115,L115,N115)&gt;20,20,SUM(J115,L115,N115))</f>
        <v>0</v>
      </c>
      <c r="H115" s="57"/>
      <c r="I115" s="46">
        <v>0</v>
      </c>
      <c r="J115" s="44">
        <v>0</v>
      </c>
      <c r="K115" s="49"/>
      <c r="L115" s="9"/>
      <c r="M11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5" s="22">
        <f>racers7[[#This Row],[Tour de Bowness - Hill Climb (B)]]+racers7[[#This Row],[CABC ITT Provincial Championships (A)]]+racers7[[#This Row],[Stampede ITT (b)]]</f>
        <v>0</v>
      </c>
      <c r="O115" s="23">
        <f>racers7[[#This Row],[RMCC - Omnium (B)]]+racers7[[#This Row],[Tour de Bowness - Omnium (B)]]</f>
        <v>0</v>
      </c>
      <c r="P115" s="13"/>
      <c r="Q115" s="13"/>
      <c r="R115" s="13"/>
      <c r="S115" s="13"/>
      <c r="T115" s="25"/>
      <c r="U115" s="13"/>
      <c r="V115" s="25"/>
      <c r="W115" s="13"/>
      <c r="X115" s="13"/>
      <c r="Y115" s="25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ht="15.75" thickBot="1" x14ac:dyDescent="0.3">
      <c r="A116" s="18"/>
      <c r="B116" s="26" t="s">
        <v>84</v>
      </c>
      <c r="C116" s="26" t="s">
        <v>363</v>
      </c>
      <c r="D116" s="26" t="s">
        <v>86</v>
      </c>
      <c r="E116" s="20">
        <f>SUM(M116,N116,O116)</f>
        <v>0</v>
      </c>
      <c r="F116" s="46">
        <f>SUM(G116,H116,I116,K116,M116)</f>
        <v>6</v>
      </c>
      <c r="G116" s="44">
        <f>+IF(SUM(J116,L116,N116)&gt;20,20,SUM(J116,L116,N116))</f>
        <v>6</v>
      </c>
      <c r="H116" s="57"/>
      <c r="I116" s="46">
        <v>0</v>
      </c>
      <c r="J116" s="44">
        <v>6</v>
      </c>
      <c r="K116" s="48"/>
      <c r="L116" s="21"/>
      <c r="M11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6" s="22">
        <f>racers7[[#This Row],[Tour de Bowness - Hill Climb (B)]]+racers7[[#This Row],[CABC ITT Provincial Championships (A)]]+racers7[[#This Row],[Stampede ITT (b)]]</f>
        <v>0</v>
      </c>
      <c r="O116" s="23">
        <f>racers7[[#This Row],[RMCC - Omnium (B)]]+racers7[[#This Row],[Tour de Bowness - Omnium (B)]]</f>
        <v>0</v>
      </c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.75" thickBot="1" x14ac:dyDescent="0.3">
      <c r="A117" s="18"/>
      <c r="B117" s="26" t="s">
        <v>756</v>
      </c>
      <c r="C117" s="26" t="s">
        <v>757</v>
      </c>
      <c r="D117" s="26" t="s">
        <v>31</v>
      </c>
      <c r="E117" s="20">
        <f>SUM(M117,N117,O117)</f>
        <v>0</v>
      </c>
      <c r="F117" s="46">
        <f>SUM(G117,H117,I117,K117,M117)</f>
        <v>35</v>
      </c>
      <c r="G117" s="44">
        <f>+IF(SUM(J117,L117,N117)&gt;20,20,SUM(J117,L117,N117))</f>
        <v>15</v>
      </c>
      <c r="H117" s="57"/>
      <c r="I117" s="46">
        <v>20</v>
      </c>
      <c r="J117" s="46">
        <v>15</v>
      </c>
      <c r="K117" s="48"/>
      <c r="L117" s="21"/>
      <c r="M11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7" s="22">
        <f>racers7[[#This Row],[Tour de Bowness - Hill Climb (B)]]+racers7[[#This Row],[CABC ITT Provincial Championships (A)]]+racers7[[#This Row],[Stampede ITT (b)]]</f>
        <v>0</v>
      </c>
      <c r="O117" s="23">
        <f>racers7[[#This Row],[RMCC - Omnium (B)]]+racers7[[#This Row],[Tour de Bowness - Omnium (B)]]</f>
        <v>0</v>
      </c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.75" thickBot="1" x14ac:dyDescent="0.3">
      <c r="A118" s="14"/>
      <c r="B118" s="15" t="s">
        <v>900</v>
      </c>
      <c r="C118" s="15" t="s">
        <v>840</v>
      </c>
      <c r="D118" s="15"/>
      <c r="E118" s="17">
        <f>SUM(M118,N118,O118)</f>
        <v>0</v>
      </c>
      <c r="F118" s="38">
        <f>SUM(G118,H118,I118,K118,M118)</f>
        <v>5</v>
      </c>
      <c r="G118" s="39">
        <f>+IF(SUM(J118,L118,N118)&gt;20,20,SUM(J118,L118,N118))</f>
        <v>0</v>
      </c>
      <c r="H118" s="57">
        <v>5</v>
      </c>
      <c r="I118" s="46"/>
      <c r="J118" s="46"/>
      <c r="K118" s="49"/>
      <c r="L118" s="9"/>
      <c r="M11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8" s="22">
        <f>racers7[[#This Row],[Tour de Bowness - Hill Climb (B)]]+racers7[[#This Row],[CABC ITT Provincial Championships (A)]]+racers7[[#This Row],[Stampede ITT (b)]]</f>
        <v>0</v>
      </c>
      <c r="O118" s="23">
        <f>racers7[[#This Row],[RMCC - Omnium (B)]]+racers7[[#This Row],[Tour de Bowness - Omnium (B)]]</f>
        <v>0</v>
      </c>
      <c r="P118" s="13"/>
      <c r="Q118" s="13"/>
      <c r="R118" s="13"/>
      <c r="S118" s="13"/>
      <c r="T118" s="25"/>
      <c r="U118" s="13"/>
      <c r="V118" s="25"/>
      <c r="W118" s="13"/>
      <c r="X118" s="13"/>
      <c r="Y118" s="25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ht="15.75" thickBot="1" x14ac:dyDescent="0.3">
      <c r="A119" s="14"/>
      <c r="B119" s="8" t="s">
        <v>419</v>
      </c>
      <c r="C119" s="8" t="s">
        <v>420</v>
      </c>
      <c r="D119" s="8" t="s">
        <v>62</v>
      </c>
      <c r="E119" s="17">
        <f>SUM(M119,N119,O119)</f>
        <v>0</v>
      </c>
      <c r="F119" s="38">
        <f>SUM(G119,H119,I119,K119,M119)</f>
        <v>0</v>
      </c>
      <c r="G119" s="39">
        <f>+IF(SUM(J119,L119,N119)&gt;20,20,SUM(J119,L119,N119))</f>
        <v>0</v>
      </c>
      <c r="H119" s="57"/>
      <c r="I119" s="46">
        <v>0</v>
      </c>
      <c r="J119" s="44">
        <v>0</v>
      </c>
      <c r="K119" s="49"/>
      <c r="L119" s="9"/>
      <c r="M11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19" s="22">
        <f>racers7[[#This Row],[Tour de Bowness - Hill Climb (B)]]+racers7[[#This Row],[CABC ITT Provincial Championships (A)]]+racers7[[#This Row],[Stampede ITT (b)]]</f>
        <v>0</v>
      </c>
      <c r="O119" s="23">
        <f>racers7[[#This Row],[RMCC - Omnium (B)]]+racers7[[#This Row],[Tour de Bowness - Omnium (B)]]</f>
        <v>0</v>
      </c>
      <c r="P119" s="13"/>
      <c r="Q119" s="13"/>
      <c r="R119" s="13"/>
      <c r="S119" s="13"/>
      <c r="T119" s="25"/>
      <c r="U119" s="13"/>
      <c r="V119" s="25"/>
      <c r="W119" s="13"/>
      <c r="X119" s="13"/>
      <c r="Y119" s="25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ht="15.75" thickBot="1" x14ac:dyDescent="0.3">
      <c r="A120" s="14"/>
      <c r="B120" s="15" t="s">
        <v>421</v>
      </c>
      <c r="C120" s="15" t="s">
        <v>422</v>
      </c>
      <c r="D120" s="15" t="s">
        <v>53</v>
      </c>
      <c r="E120" s="17">
        <f>SUM(M120,N120,O120)</f>
        <v>0</v>
      </c>
      <c r="F120" s="38">
        <f>SUM(G120,H120,I120,K120,M120)</f>
        <v>0</v>
      </c>
      <c r="G120" s="39">
        <f>+IF(SUM(J120,L120,N120)&gt;20,20,SUM(J120,L120,N120))</f>
        <v>0</v>
      </c>
      <c r="H120" s="57"/>
      <c r="I120" s="46">
        <v>0</v>
      </c>
      <c r="J120" s="44">
        <v>0</v>
      </c>
      <c r="K120" s="49"/>
      <c r="L120" s="9"/>
      <c r="M12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0" s="22">
        <f>racers7[[#This Row],[Tour de Bowness - Hill Climb (B)]]+racers7[[#This Row],[CABC ITT Provincial Championships (A)]]+racers7[[#This Row],[Stampede ITT (b)]]</f>
        <v>0</v>
      </c>
      <c r="O120" s="23">
        <f>racers7[[#This Row],[RMCC - Omnium (B)]]+racers7[[#This Row],[Tour de Bowness - Omnium (B)]]</f>
        <v>0</v>
      </c>
      <c r="P120" s="13"/>
      <c r="Q120" s="13"/>
      <c r="R120" s="13"/>
      <c r="S120" s="13"/>
      <c r="T120" s="25"/>
      <c r="U120" s="13"/>
      <c r="V120" s="25"/>
      <c r="W120" s="13"/>
      <c r="X120" s="13"/>
      <c r="Y120" s="25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ht="15.75" thickBot="1" x14ac:dyDescent="0.3">
      <c r="A121" s="14"/>
      <c r="B121" s="15" t="s">
        <v>385</v>
      </c>
      <c r="C121" s="15" t="s">
        <v>386</v>
      </c>
      <c r="D121" s="15" t="s">
        <v>25</v>
      </c>
      <c r="E121" s="17">
        <f>SUM(M121,N121,O121)</f>
        <v>0</v>
      </c>
      <c r="F121" s="38">
        <f>SUM(G121,H121,I121,K121,M121)</f>
        <v>0</v>
      </c>
      <c r="G121" s="39">
        <f>+IF(SUM(J121,L121,N121)&gt;20,20,SUM(J121,L121,N121))</f>
        <v>0</v>
      </c>
      <c r="H121" s="57"/>
      <c r="I121" s="46">
        <v>0</v>
      </c>
      <c r="J121" s="44">
        <v>0</v>
      </c>
      <c r="K121" s="49"/>
      <c r="L121" s="9"/>
      <c r="M12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1" s="22">
        <f>racers7[[#This Row],[Tour de Bowness - Hill Climb (B)]]+racers7[[#This Row],[CABC ITT Provincial Championships (A)]]+racers7[[#This Row],[Stampede ITT (b)]]</f>
        <v>0</v>
      </c>
      <c r="O121" s="23">
        <f>racers7[[#This Row],[RMCC - Omnium (B)]]+racers7[[#This Row],[Tour de Bowness - Omnium (B)]]</f>
        <v>0</v>
      </c>
      <c r="P121" s="13"/>
      <c r="Q121" s="13"/>
      <c r="R121" s="13"/>
      <c r="S121" s="13"/>
      <c r="T121" s="25"/>
      <c r="U121" s="13"/>
      <c r="V121" s="25"/>
      <c r="W121" s="13"/>
      <c r="X121" s="13"/>
      <c r="Y121" s="25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ht="15.75" thickBot="1" x14ac:dyDescent="0.3">
      <c r="A122" s="14"/>
      <c r="B122" s="15" t="s">
        <v>805</v>
      </c>
      <c r="C122" s="15" t="s">
        <v>806</v>
      </c>
      <c r="D122" s="15" t="s">
        <v>59</v>
      </c>
      <c r="E122" s="17">
        <f>SUM(M122,N122,O122)</f>
        <v>0</v>
      </c>
      <c r="F122" s="38">
        <f>SUM(G122,H122,I122,K122,M122)</f>
        <v>4</v>
      </c>
      <c r="G122" s="39">
        <f>+IF(SUM(J122,L122,N122)&gt;20,20,SUM(J122,L122,N122))</f>
        <v>4</v>
      </c>
      <c r="H122" s="57"/>
      <c r="I122" s="46">
        <v>0</v>
      </c>
      <c r="J122" s="44">
        <v>4</v>
      </c>
      <c r="K122" s="49"/>
      <c r="L122" s="9"/>
      <c r="M12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2" s="22">
        <f>racers7[[#This Row],[Tour de Bowness - Hill Climb (B)]]+racers7[[#This Row],[CABC ITT Provincial Championships (A)]]+racers7[[#This Row],[Stampede ITT (b)]]</f>
        <v>0</v>
      </c>
      <c r="O122" s="23">
        <f>racers7[[#This Row],[RMCC - Omnium (B)]]+racers7[[#This Row],[Tour de Bowness - Omnium (B)]]</f>
        <v>0</v>
      </c>
      <c r="P122" s="13"/>
      <c r="Q122" s="13"/>
      <c r="R122" s="13"/>
      <c r="S122" s="13"/>
      <c r="T122" s="25"/>
      <c r="U122" s="13"/>
      <c r="V122" s="25"/>
      <c r="W122" s="13"/>
      <c r="X122" s="13"/>
      <c r="Y122" s="25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ht="15.75" thickBot="1" x14ac:dyDescent="0.3">
      <c r="A123" s="14"/>
      <c r="B123" s="8" t="s">
        <v>696</v>
      </c>
      <c r="C123" s="8" t="s">
        <v>110</v>
      </c>
      <c r="D123" s="8" t="s">
        <v>25</v>
      </c>
      <c r="E123" s="17">
        <f>SUM(M123,N123,O123)</f>
        <v>0</v>
      </c>
      <c r="F123" s="76">
        <f>SUM(G123,H123,I123,K123,M123)</f>
        <v>2</v>
      </c>
      <c r="G123" s="39">
        <f>+IF(SUM(J123,L123,N123)&gt;20,20,SUM(J123,L123,N123))</f>
        <v>0</v>
      </c>
      <c r="H123" s="57"/>
      <c r="I123" s="43">
        <v>2</v>
      </c>
      <c r="J123" s="44">
        <v>0</v>
      </c>
      <c r="K123" s="49"/>
      <c r="L123" s="9"/>
      <c r="M12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3" s="22">
        <f>racers7[[#This Row],[Tour de Bowness - Hill Climb (B)]]+racers7[[#This Row],[CABC ITT Provincial Championships (A)]]+racers7[[#This Row],[Stampede ITT (b)]]</f>
        <v>0</v>
      </c>
      <c r="O123" s="23">
        <f>racers7[[#This Row],[RMCC - Omnium (B)]]+racers7[[#This Row],[Tour de Bowness - Omnium (B)]]</f>
        <v>0</v>
      </c>
      <c r="P123" s="13"/>
      <c r="Q123" s="13"/>
      <c r="R123" s="13"/>
      <c r="S123" s="13"/>
      <c r="T123" s="25"/>
      <c r="U123" s="13"/>
      <c r="V123" s="25"/>
      <c r="W123" s="13"/>
      <c r="X123" s="13"/>
      <c r="Y123" s="25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ht="15.75" thickBot="1" x14ac:dyDescent="0.3">
      <c r="A124" s="14"/>
      <c r="B124" s="26" t="s">
        <v>808</v>
      </c>
      <c r="C124" s="26" t="s">
        <v>809</v>
      </c>
      <c r="D124" s="15" t="s">
        <v>56</v>
      </c>
      <c r="E124" s="17">
        <f>SUM(M124,N124,O124)</f>
        <v>0</v>
      </c>
      <c r="F124" s="38">
        <f>SUM(G124,H124,I124,K124,M124)</f>
        <v>9</v>
      </c>
      <c r="G124" s="39">
        <f>+IF(SUM(J124,L124,N124)&gt;20,20,SUM(J124,L124,N124))</f>
        <v>0</v>
      </c>
      <c r="H124" s="57">
        <v>5</v>
      </c>
      <c r="I124" s="46">
        <v>4</v>
      </c>
      <c r="J124" s="44">
        <v>0</v>
      </c>
      <c r="K124" s="49"/>
      <c r="L124" s="9"/>
      <c r="M12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4" s="22">
        <f>racers7[[#This Row],[Tour de Bowness - Hill Climb (B)]]+racers7[[#This Row],[CABC ITT Provincial Championships (A)]]+racers7[[#This Row],[Stampede ITT (b)]]</f>
        <v>0</v>
      </c>
      <c r="O124" s="23">
        <f>racers7[[#This Row],[RMCC - Omnium (B)]]+racers7[[#This Row],[Tour de Bowness - Omnium (B)]]</f>
        <v>0</v>
      </c>
      <c r="P124" s="13"/>
      <c r="Q124" s="13"/>
      <c r="R124" s="13"/>
      <c r="S124" s="13"/>
      <c r="T124" s="25"/>
      <c r="U124" s="13"/>
      <c r="V124" s="25"/>
      <c r="W124" s="13"/>
      <c r="X124" s="13"/>
      <c r="Y124" s="25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ht="15.75" thickBot="1" x14ac:dyDescent="0.3">
      <c r="A125" s="110"/>
      <c r="B125" s="113" t="s">
        <v>807</v>
      </c>
      <c r="C125" s="114" t="s">
        <v>406</v>
      </c>
      <c r="D125" s="111" t="s">
        <v>718</v>
      </c>
      <c r="E125" s="17">
        <f>SUM(M125,N125,O125)</f>
        <v>0</v>
      </c>
      <c r="F125" s="38">
        <f>SUM(G125,H125,I125,K125,M125)</f>
        <v>4</v>
      </c>
      <c r="G125" s="39">
        <f>+IF(SUM(J125,L125,N125)&gt;20,20,SUM(J125,L125,N125))</f>
        <v>2</v>
      </c>
      <c r="H125" s="57"/>
      <c r="I125" s="46">
        <v>2</v>
      </c>
      <c r="J125" s="44">
        <v>2</v>
      </c>
      <c r="K125" s="49"/>
      <c r="L125" s="9"/>
      <c r="M12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5" s="22">
        <f>racers7[[#This Row],[Tour de Bowness - Hill Climb (B)]]+racers7[[#This Row],[CABC ITT Provincial Championships (A)]]+racers7[[#This Row],[Stampede ITT (b)]]</f>
        <v>0</v>
      </c>
      <c r="O125" s="23">
        <f>racers7[[#This Row],[RMCC - Omnium (B)]]+racers7[[#This Row],[Tour de Bowness - Omnium (B)]]</f>
        <v>0</v>
      </c>
      <c r="P125" s="13"/>
      <c r="Q125" s="13"/>
      <c r="R125" s="13"/>
      <c r="S125" s="13"/>
      <c r="T125" s="25"/>
      <c r="U125" s="13"/>
      <c r="V125" s="25"/>
      <c r="W125" s="13"/>
      <c r="X125" s="13"/>
      <c r="Y125" s="25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ht="15.75" thickBot="1" x14ac:dyDescent="0.3">
      <c r="A126" s="110"/>
      <c r="B126" s="113" t="s">
        <v>348</v>
      </c>
      <c r="C126" s="114" t="s">
        <v>301</v>
      </c>
      <c r="D126" s="111" t="s">
        <v>19</v>
      </c>
      <c r="E126" s="17">
        <f>SUM(M126,N126,O126)</f>
        <v>0</v>
      </c>
      <c r="F126" s="38">
        <f>SUM(G126,H126,I126,K126,M126)</f>
        <v>5</v>
      </c>
      <c r="G126" s="39">
        <f>+IF(SUM(J126,L126,N126)&gt;20,20,SUM(J126,L126,N126))</f>
        <v>0</v>
      </c>
      <c r="H126" s="57">
        <v>5</v>
      </c>
      <c r="I126" s="46">
        <v>0</v>
      </c>
      <c r="J126" s="46">
        <v>0</v>
      </c>
      <c r="K126" s="49"/>
      <c r="L126" s="9"/>
      <c r="M12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6" s="22">
        <f>racers7[[#This Row],[Tour de Bowness - Hill Climb (B)]]+racers7[[#This Row],[CABC ITT Provincial Championships (A)]]+racers7[[#This Row],[Stampede ITT (b)]]</f>
        <v>0</v>
      </c>
      <c r="O126" s="23">
        <f>racers7[[#This Row],[RMCC - Omnium (B)]]+racers7[[#This Row],[Tour de Bowness - Omnium (B)]]</f>
        <v>0</v>
      </c>
      <c r="P126" s="13"/>
      <c r="Q126" s="13"/>
      <c r="R126" s="13"/>
      <c r="S126" s="13"/>
      <c r="T126" s="25"/>
      <c r="U126" s="13"/>
      <c r="V126" s="25"/>
      <c r="W126" s="13"/>
      <c r="X126" s="13"/>
      <c r="Y126" s="25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ht="15.75" thickBot="1" x14ac:dyDescent="0.3">
      <c r="A127" s="110"/>
      <c r="B127" s="113" t="s">
        <v>348</v>
      </c>
      <c r="C127" s="114" t="s">
        <v>349</v>
      </c>
      <c r="D127" s="111" t="s">
        <v>56</v>
      </c>
      <c r="E127" s="17">
        <f>SUM(M127,N127,O127)</f>
        <v>0</v>
      </c>
      <c r="F127" s="85">
        <f>SUM(G127,H127,I127,K127,M127)</f>
        <v>32</v>
      </c>
      <c r="G127" s="39">
        <f>+IF(SUM(J127,L127,N127)&gt;20,20,SUM(J127,L127,N127))</f>
        <v>0</v>
      </c>
      <c r="H127" s="57">
        <v>5</v>
      </c>
      <c r="I127" s="46">
        <v>27</v>
      </c>
      <c r="J127" s="44">
        <v>0</v>
      </c>
      <c r="K127" s="49"/>
      <c r="L127" s="9"/>
      <c r="M12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7" s="22">
        <f>racers7[[#This Row],[Tour de Bowness - Hill Climb (B)]]+racers7[[#This Row],[CABC ITT Provincial Championships (A)]]+racers7[[#This Row],[Stampede ITT (b)]]</f>
        <v>0</v>
      </c>
      <c r="O127" s="23">
        <f>racers7[[#This Row],[RMCC - Omnium (B)]]+racers7[[#This Row],[Tour de Bowness - Omnium (B)]]</f>
        <v>0</v>
      </c>
      <c r="P127" s="13"/>
      <c r="Q127" s="13"/>
      <c r="R127" s="13"/>
      <c r="S127" s="13"/>
      <c r="T127" s="25"/>
      <c r="U127" s="13"/>
      <c r="V127" s="25"/>
      <c r="W127" s="13"/>
      <c r="X127" s="13"/>
      <c r="Y127" s="25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ht="15.75" thickBot="1" x14ac:dyDescent="0.3">
      <c r="A128" s="110"/>
      <c r="B128" s="113" t="s">
        <v>787</v>
      </c>
      <c r="C128" s="114" t="s">
        <v>788</v>
      </c>
      <c r="D128" s="111" t="s">
        <v>724</v>
      </c>
      <c r="E128" s="17">
        <f>SUM(M128,N128,O128)</f>
        <v>0</v>
      </c>
      <c r="F128" s="38">
        <f>SUM(G128,H128,I128,K128,M128)</f>
        <v>6</v>
      </c>
      <c r="G128" s="39">
        <f>+IF(SUM(J128,L128,N128)&gt;20,20,SUM(J128,L128,N128))</f>
        <v>0</v>
      </c>
      <c r="H128" s="57"/>
      <c r="I128" s="46">
        <v>6</v>
      </c>
      <c r="J128" s="44">
        <v>0</v>
      </c>
      <c r="K128" s="49"/>
      <c r="L128" s="9"/>
      <c r="M12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8" s="22">
        <f>racers7[[#This Row],[Tour de Bowness - Hill Climb (B)]]+racers7[[#This Row],[CABC ITT Provincial Championships (A)]]+racers7[[#This Row],[Stampede ITT (b)]]</f>
        <v>0</v>
      </c>
      <c r="O128" s="23">
        <f>racers7[[#This Row],[RMCC - Omnium (B)]]+racers7[[#This Row],[Tour de Bowness - Omnium (B)]]</f>
        <v>0</v>
      </c>
      <c r="P128" s="13"/>
      <c r="Q128" s="13"/>
      <c r="R128" s="13"/>
      <c r="S128" s="13"/>
      <c r="T128" s="25"/>
      <c r="U128" s="13"/>
      <c r="V128" s="25"/>
      <c r="W128" s="13"/>
      <c r="X128" s="13"/>
      <c r="Y128" s="25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ht="15.75" thickBot="1" x14ac:dyDescent="0.3">
      <c r="A129" s="110"/>
      <c r="B129" s="113" t="s">
        <v>684</v>
      </c>
      <c r="C129" s="114" t="s">
        <v>358</v>
      </c>
      <c r="D129" s="111"/>
      <c r="E129" s="17">
        <f>SUM(M129,N129,O129)</f>
        <v>0</v>
      </c>
      <c r="F129" s="38">
        <f>SUM(G129,H129,I129,K129,M129)</f>
        <v>5</v>
      </c>
      <c r="G129" s="39">
        <f>+IF(SUM(J129,L129,N129)&gt;20,20,SUM(J129,L129,N129))</f>
        <v>0</v>
      </c>
      <c r="H129" s="57">
        <v>5</v>
      </c>
      <c r="I129" s="46">
        <v>0</v>
      </c>
      <c r="J129" s="46">
        <v>0</v>
      </c>
      <c r="K129" s="49"/>
      <c r="L129" s="9"/>
      <c r="M12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29" s="22">
        <f>racers7[[#This Row],[Tour de Bowness - Hill Climb (B)]]+racers7[[#This Row],[CABC ITT Provincial Championships (A)]]+racers7[[#This Row],[Stampede ITT (b)]]</f>
        <v>0</v>
      </c>
      <c r="O129" s="23">
        <f>racers7[[#This Row],[RMCC - Omnium (B)]]+racers7[[#This Row],[Tour de Bowness - Omnium (B)]]</f>
        <v>0</v>
      </c>
      <c r="P129" s="13"/>
      <c r="Q129" s="13"/>
      <c r="R129" s="13"/>
      <c r="S129" s="13"/>
      <c r="T129" s="25"/>
      <c r="U129" s="13"/>
      <c r="V129" s="25"/>
      <c r="W129" s="13"/>
      <c r="X129" s="13"/>
      <c r="Y129" s="25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ht="15.75" thickBot="1" x14ac:dyDescent="0.3">
      <c r="A130" s="14"/>
      <c r="B130" s="112" t="s">
        <v>810</v>
      </c>
      <c r="C130" s="112" t="s">
        <v>811</v>
      </c>
      <c r="D130" s="15" t="s">
        <v>19</v>
      </c>
      <c r="E130" s="17">
        <f>SUM(M130,N130,O130)</f>
        <v>0</v>
      </c>
      <c r="F130" s="38">
        <f>SUM(G130,H130,I130,K130,M130)</f>
        <v>2</v>
      </c>
      <c r="G130" s="39">
        <f>+IF(SUM(J130,L130,N130)&gt;20,20,SUM(J130,L130,N130))</f>
        <v>0</v>
      </c>
      <c r="H130" s="57"/>
      <c r="I130" s="46">
        <v>2</v>
      </c>
      <c r="J130" s="44">
        <v>0</v>
      </c>
      <c r="K130" s="49"/>
      <c r="L130" s="9"/>
      <c r="M13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0" s="22">
        <f>racers7[[#This Row],[Tour de Bowness - Hill Climb (B)]]+racers7[[#This Row],[CABC ITT Provincial Championships (A)]]+racers7[[#This Row],[Stampede ITT (b)]]</f>
        <v>0</v>
      </c>
      <c r="O130" s="23">
        <f>racers7[[#This Row],[RMCC - Omnium (B)]]+racers7[[#This Row],[Tour de Bowness - Omnium (B)]]</f>
        <v>0</v>
      </c>
      <c r="P130" s="13"/>
      <c r="Q130" s="13"/>
      <c r="R130" s="13"/>
      <c r="S130" s="13"/>
      <c r="T130" s="25"/>
      <c r="U130" s="13"/>
      <c r="V130" s="25"/>
      <c r="W130" s="13"/>
      <c r="X130" s="13"/>
      <c r="Y130" s="25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ht="15.75" thickBot="1" x14ac:dyDescent="0.3">
      <c r="A131" s="14"/>
      <c r="B131" s="143" t="s">
        <v>382</v>
      </c>
      <c r="C131" s="15" t="s">
        <v>383</v>
      </c>
      <c r="D131" s="15" t="s">
        <v>19</v>
      </c>
      <c r="E131" s="17">
        <f>SUM(M131,N131,O131)</f>
        <v>0</v>
      </c>
      <c r="F131" s="38">
        <f>SUM(G131,H131,I131,K131,M131)</f>
        <v>0</v>
      </c>
      <c r="G131" s="39">
        <f>+IF(SUM(J131,L131,N131)&gt;20,20,SUM(J131,L131,N131))</f>
        <v>0</v>
      </c>
      <c r="H131" s="57"/>
      <c r="I131" s="46">
        <v>0</v>
      </c>
      <c r="J131" s="44">
        <v>0</v>
      </c>
      <c r="K131" s="49"/>
      <c r="L131" s="9"/>
      <c r="M13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1" s="22">
        <f>racers7[[#This Row],[Tour de Bowness - Hill Climb (B)]]+racers7[[#This Row],[CABC ITT Provincial Championships (A)]]+racers7[[#This Row],[Stampede ITT (b)]]</f>
        <v>0</v>
      </c>
      <c r="O131" s="23">
        <f>racers7[[#This Row],[RMCC - Omnium (B)]]+racers7[[#This Row],[Tour de Bowness - Omnium (B)]]</f>
        <v>0</v>
      </c>
      <c r="P131" s="13"/>
      <c r="Q131" s="13"/>
      <c r="R131" s="13"/>
      <c r="S131" s="13"/>
      <c r="T131" s="25"/>
      <c r="U131" s="13"/>
      <c r="V131" s="25"/>
      <c r="W131" s="13"/>
      <c r="X131" s="13"/>
      <c r="Y131" s="25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ht="15.75" thickBot="1" x14ac:dyDescent="0.3">
      <c r="A132" s="14"/>
      <c r="B132" s="15" t="s">
        <v>685</v>
      </c>
      <c r="C132" s="15" t="s">
        <v>114</v>
      </c>
      <c r="D132" s="15"/>
      <c r="E132" s="17">
        <f>SUM(M132,N132,O132)</f>
        <v>0</v>
      </c>
      <c r="F132" s="38">
        <f>SUM(G132,H132,I132,K132,M132)</f>
        <v>5</v>
      </c>
      <c r="G132" s="39">
        <f>+IF(SUM(J132,L132,N132)&gt;20,20,SUM(J132,L132,N132))</f>
        <v>0</v>
      </c>
      <c r="H132" s="57">
        <v>5</v>
      </c>
      <c r="I132" s="46">
        <v>0</v>
      </c>
      <c r="J132" s="46">
        <v>0</v>
      </c>
      <c r="K132" s="49"/>
      <c r="L132" s="9"/>
      <c r="M13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2" s="22">
        <f>racers7[[#This Row],[Tour de Bowness - Hill Climb (B)]]+racers7[[#This Row],[CABC ITT Provincial Championships (A)]]+racers7[[#This Row],[Stampede ITT (b)]]</f>
        <v>0</v>
      </c>
      <c r="O132" s="23">
        <f>racers7[[#This Row],[RMCC - Omnium (B)]]+racers7[[#This Row],[Tour de Bowness - Omnium (B)]]</f>
        <v>0</v>
      </c>
      <c r="P132" s="13"/>
      <c r="Q132" s="13"/>
      <c r="R132" s="13"/>
      <c r="S132" s="13"/>
      <c r="T132" s="25"/>
      <c r="U132" s="13"/>
      <c r="V132" s="25"/>
      <c r="W132" s="13"/>
      <c r="X132" s="13"/>
      <c r="Y132" s="25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ht="15.75" thickBot="1" x14ac:dyDescent="0.3">
      <c r="A133" s="14"/>
      <c r="B133" s="15" t="s">
        <v>997</v>
      </c>
      <c r="C133" s="15" t="s">
        <v>93</v>
      </c>
      <c r="D133" s="15" t="s">
        <v>734</v>
      </c>
      <c r="E133" s="17">
        <f>SUM(M133,N133,O133)</f>
        <v>0</v>
      </c>
      <c r="F133" s="38">
        <f>SUM(G133,H133,I133,K133,M133)</f>
        <v>0</v>
      </c>
      <c r="G133" s="39">
        <f>+IF(SUM(J133,L133,N133)&gt;20,20,SUM(J133,L133,N133))</f>
        <v>0</v>
      </c>
      <c r="H133" s="57"/>
      <c r="I133" s="46"/>
      <c r="J133" s="46"/>
      <c r="K133" s="49"/>
      <c r="L133" s="9"/>
      <c r="M13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3" s="22">
        <f>racers7[[#This Row],[Tour de Bowness - Hill Climb (B)]]+racers7[[#This Row],[CABC ITT Provincial Championships (A)]]+racers7[[#This Row],[Stampede ITT (b)]]</f>
        <v>0</v>
      </c>
      <c r="O133" s="23">
        <f>racers7[[#This Row],[RMCC - Omnium (B)]]+racers7[[#This Row],[Tour de Bowness - Omnium (B)]]</f>
        <v>0</v>
      </c>
      <c r="P133" s="13"/>
      <c r="Q133" s="13"/>
      <c r="R133" s="13"/>
      <c r="S133" s="13"/>
      <c r="T133" s="25"/>
      <c r="U133" s="13"/>
      <c r="V133" s="25"/>
      <c r="W133" s="13"/>
      <c r="X133" s="13"/>
      <c r="Y133" s="25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ht="15.75" thickBot="1" x14ac:dyDescent="0.3">
      <c r="A134" s="14"/>
      <c r="B134" s="15" t="s">
        <v>759</v>
      </c>
      <c r="C134" s="15" t="s">
        <v>750</v>
      </c>
      <c r="D134" s="15"/>
      <c r="E134" s="17">
        <f>SUM(M134,N134,O134)</f>
        <v>0</v>
      </c>
      <c r="F134" s="38">
        <f>SUM(G134,H134,I134,K134,M134)</f>
        <v>20</v>
      </c>
      <c r="G134" s="39">
        <f>+IF(SUM(J134,L134,N134)&gt;20,20,SUM(J134,L134,N134))</f>
        <v>20</v>
      </c>
      <c r="H134" s="57"/>
      <c r="I134" s="46">
        <v>0</v>
      </c>
      <c r="J134" s="44">
        <v>28</v>
      </c>
      <c r="K134" s="49"/>
      <c r="L134" s="9"/>
      <c r="M13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4" s="22">
        <f>racers7[[#This Row],[Tour de Bowness - Hill Climb (B)]]+racers7[[#This Row],[CABC ITT Provincial Championships (A)]]+racers7[[#This Row],[Stampede ITT (b)]]</f>
        <v>0</v>
      </c>
      <c r="O134" s="23">
        <f>racers7[[#This Row],[RMCC - Omnium (B)]]+racers7[[#This Row],[Tour de Bowness - Omnium (B)]]</f>
        <v>0</v>
      </c>
      <c r="P134" s="13"/>
      <c r="Q134" s="13"/>
      <c r="R134" s="13"/>
      <c r="S134" s="13"/>
      <c r="T134" s="25"/>
      <c r="U134" s="13"/>
      <c r="V134" s="25"/>
      <c r="W134" s="13"/>
      <c r="X134" s="13"/>
      <c r="Y134" s="25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ht="15.75" thickBot="1" x14ac:dyDescent="0.3">
      <c r="A135" s="14"/>
      <c r="B135" s="15" t="s">
        <v>682</v>
      </c>
      <c r="C135" s="15" t="s">
        <v>292</v>
      </c>
      <c r="D135" s="15"/>
      <c r="E135" s="17">
        <f>SUM(M135,N135,O135)</f>
        <v>0</v>
      </c>
      <c r="F135" s="38">
        <f>SUM(G135,H135,I135,K135,M135)</f>
        <v>5</v>
      </c>
      <c r="G135" s="39">
        <f>+IF(SUM(J135,L135,N135)&gt;20,20,SUM(J135,L135,N135))</f>
        <v>0</v>
      </c>
      <c r="H135" s="57">
        <v>5</v>
      </c>
      <c r="I135" s="46">
        <v>0</v>
      </c>
      <c r="J135" s="44">
        <v>0</v>
      </c>
      <c r="K135" s="49"/>
      <c r="L135" s="9"/>
      <c r="M135" s="9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5" s="10">
        <f>racers7[[#This Row],[Tour de Bowness - Hill Climb (B)]]+racers7[[#This Row],[CABC ITT Provincial Championships (A)]]+racers7[[#This Row],[Stampede ITT (b)]]</f>
        <v>0</v>
      </c>
      <c r="O135" s="11">
        <f>racers7[[#This Row],[RMCC - Omnium (B)]]+racers7[[#This Row],[Tour de Bowness - Omnium (B)]]</f>
        <v>0</v>
      </c>
      <c r="P135" s="13"/>
      <c r="Q135" s="13"/>
      <c r="R135" s="13"/>
      <c r="S135" s="13"/>
      <c r="T135" s="25"/>
      <c r="U135" s="13"/>
      <c r="V135" s="25"/>
      <c r="W135" s="13"/>
      <c r="X135" s="13"/>
      <c r="Y135" s="25"/>
      <c r="Z135" s="13"/>
      <c r="AA135" s="13"/>
      <c r="AB135" s="25"/>
      <c r="AC135" s="25"/>
      <c r="AD135" s="25"/>
      <c r="AE135" s="13"/>
      <c r="AF135" s="13"/>
      <c r="AG135" s="13"/>
      <c r="AH135" s="13"/>
      <c r="AI135" s="13"/>
    </row>
    <row r="136" spans="1:35" ht="15.75" thickBot="1" x14ac:dyDescent="0.3">
      <c r="A136" s="14"/>
      <c r="B136" s="15" t="s">
        <v>418</v>
      </c>
      <c r="C136" s="15" t="s">
        <v>153</v>
      </c>
      <c r="D136" s="15" t="s">
        <v>53</v>
      </c>
      <c r="E136" s="17">
        <f>SUM(M136,N136,O136)</f>
        <v>0</v>
      </c>
      <c r="F136" s="38">
        <f>SUM(G136,H136,I136,K136,M136)</f>
        <v>0</v>
      </c>
      <c r="G136" s="39">
        <f>+IF(SUM(J136,L136,N136)&gt;20,20,SUM(J136,L136,N136))</f>
        <v>0</v>
      </c>
      <c r="H136" s="57"/>
      <c r="I136" s="46">
        <v>0</v>
      </c>
      <c r="J136" s="44">
        <v>0</v>
      </c>
      <c r="K136" s="49"/>
      <c r="L136" s="9"/>
      <c r="M13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6" s="22">
        <f>racers7[[#This Row],[Tour de Bowness - Hill Climb (B)]]+racers7[[#This Row],[CABC ITT Provincial Championships (A)]]+racers7[[#This Row],[Stampede ITT (b)]]</f>
        <v>0</v>
      </c>
      <c r="O136" s="23">
        <f>racers7[[#This Row],[RMCC - Omnium (B)]]+racers7[[#This Row],[Tour de Bowness - Omnium (B)]]</f>
        <v>0</v>
      </c>
      <c r="P136" s="13"/>
      <c r="Q136" s="13"/>
      <c r="R136" s="13"/>
      <c r="S136" s="13"/>
      <c r="T136" s="25"/>
      <c r="U136" s="13"/>
      <c r="V136" s="25"/>
      <c r="W136" s="13"/>
      <c r="X136" s="13"/>
      <c r="Y136" s="25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ht="16.5" customHeight="1" thickBot="1" x14ac:dyDescent="0.3">
      <c r="A137" s="18"/>
      <c r="B137" s="26" t="s">
        <v>372</v>
      </c>
      <c r="C137" s="26" t="s">
        <v>373</v>
      </c>
      <c r="D137" s="26" t="s">
        <v>53</v>
      </c>
      <c r="E137" s="20">
        <f>SUM(M137,N137,O137)</f>
        <v>0</v>
      </c>
      <c r="F137" s="46">
        <f>SUM(G137,H137,I137,K137,M137)</f>
        <v>0</v>
      </c>
      <c r="G137" s="44">
        <f>+IF(SUM(J137,L137,N137)&gt;20,20,SUM(J137,L137,N137))</f>
        <v>0</v>
      </c>
      <c r="H137" s="58"/>
      <c r="I137" s="46">
        <v>0</v>
      </c>
      <c r="J137" s="44">
        <v>0</v>
      </c>
      <c r="K137" s="48"/>
      <c r="L137" s="21"/>
      <c r="M13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7" s="22">
        <f>racers7[[#This Row],[Tour de Bowness - Hill Climb (B)]]+racers7[[#This Row],[CABC ITT Provincial Championships (A)]]+racers7[[#This Row],[Stampede ITT (b)]]</f>
        <v>0</v>
      </c>
      <c r="O137" s="23">
        <f>racers7[[#This Row],[RMCC - Omnium (B)]]+racers7[[#This Row],[Tour de Bowness - Omnium (B)]]</f>
        <v>0</v>
      </c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6.5" customHeight="1" thickBot="1" x14ac:dyDescent="0.3">
      <c r="A138" s="14"/>
      <c r="B138" s="15" t="s">
        <v>390</v>
      </c>
      <c r="C138" s="15" t="s">
        <v>312</v>
      </c>
      <c r="D138" s="15" t="s">
        <v>19</v>
      </c>
      <c r="E138" s="17">
        <f>SUM(M138,N138,O138)</f>
        <v>0</v>
      </c>
      <c r="F138" s="38">
        <f>SUM(G138,H138,I138,K138,M138)</f>
        <v>0</v>
      </c>
      <c r="G138" s="39">
        <f>+IF(SUM(J138,L138,N138)&gt;20,20,SUM(J138,L138,N138))</f>
        <v>0</v>
      </c>
      <c r="H138" s="57"/>
      <c r="I138" s="46">
        <v>0</v>
      </c>
      <c r="J138" s="44">
        <v>0</v>
      </c>
      <c r="K138" s="49"/>
      <c r="L138" s="9"/>
      <c r="M13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8" s="10">
        <f>racers7[[#This Row],[Tour de Bowness - Hill Climb (B)]]+racers7[[#This Row],[CABC ITT Provincial Championships (A)]]+racers7[[#This Row],[Stampede ITT (b)]]</f>
        <v>0</v>
      </c>
      <c r="O138" s="11">
        <f>racers7[[#This Row],[RMCC - Omnium (B)]]+racers7[[#This Row],[Tour de Bowness - Omnium (B)]]</f>
        <v>0</v>
      </c>
      <c r="P138" s="13"/>
      <c r="Q138" s="13"/>
      <c r="R138" s="13"/>
      <c r="S138" s="13"/>
      <c r="T138" s="25"/>
      <c r="U138" s="13"/>
      <c r="V138" s="25"/>
      <c r="W138" s="13"/>
      <c r="X138" s="13"/>
      <c r="Y138" s="25"/>
      <c r="Z138" s="13"/>
      <c r="AA138" s="13"/>
      <c r="AB138" s="25"/>
      <c r="AC138" s="25"/>
      <c r="AD138" s="25"/>
      <c r="AE138" s="13"/>
      <c r="AF138" s="13"/>
      <c r="AG138" s="13"/>
      <c r="AH138" s="13"/>
      <c r="AI138" s="13"/>
    </row>
    <row r="139" spans="1:35" ht="16.5" customHeight="1" thickBot="1" x14ac:dyDescent="0.3">
      <c r="A139" s="14"/>
      <c r="B139" s="137" t="s">
        <v>779</v>
      </c>
      <c r="C139" s="137" t="s">
        <v>420</v>
      </c>
      <c r="D139" s="15"/>
      <c r="E139" s="17">
        <f>SUM(M139,N139,O139)</f>
        <v>0</v>
      </c>
      <c r="F139" s="76">
        <f>SUM(G139,H139,I139,K139,M139)</f>
        <v>5</v>
      </c>
      <c r="G139" s="39">
        <f>+IF(SUM(J139,L139,N139)&gt;20,20,SUM(J139,L139,N139))</f>
        <v>0</v>
      </c>
      <c r="H139" s="57">
        <v>5</v>
      </c>
      <c r="I139" s="43">
        <v>0</v>
      </c>
      <c r="J139" s="46">
        <v>0</v>
      </c>
      <c r="K139" s="49"/>
      <c r="L139" s="9"/>
      <c r="M139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39" s="10">
        <f>racers7[[#This Row],[Tour de Bowness - Hill Climb (B)]]+racers7[[#This Row],[CABC ITT Provincial Championships (A)]]+racers7[[#This Row],[Stampede ITT (b)]]</f>
        <v>0</v>
      </c>
      <c r="O139" s="11">
        <f>racers7[[#This Row],[RMCC - Omnium (B)]]+racers7[[#This Row],[Tour de Bowness - Omnium (B)]]</f>
        <v>0</v>
      </c>
      <c r="P139" s="13"/>
      <c r="Q139" s="13"/>
      <c r="R139" s="13"/>
      <c r="S139" s="13"/>
      <c r="T139" s="25"/>
      <c r="U139" s="13"/>
      <c r="V139" s="25"/>
      <c r="W139" s="13"/>
      <c r="X139" s="13"/>
      <c r="Y139" s="25"/>
      <c r="Z139" s="13"/>
      <c r="AA139" s="13"/>
      <c r="AB139" s="25"/>
      <c r="AC139" s="25"/>
      <c r="AD139" s="25"/>
      <c r="AE139" s="13"/>
      <c r="AF139" s="13"/>
      <c r="AG139" s="13"/>
      <c r="AH139" s="13"/>
      <c r="AI139" s="13"/>
    </row>
    <row r="140" spans="1:35" ht="16.5" customHeight="1" thickBot="1" x14ac:dyDescent="0.3">
      <c r="A140" s="14"/>
      <c r="B140" s="15" t="s">
        <v>395</v>
      </c>
      <c r="C140" s="15" t="s">
        <v>160</v>
      </c>
      <c r="D140" s="15" t="s">
        <v>196</v>
      </c>
      <c r="E140" s="17">
        <f>SUM(M140,N140,O140)</f>
        <v>0</v>
      </c>
      <c r="F140" s="38">
        <f>SUM(G140,H140,I140,K140,M140)</f>
        <v>0</v>
      </c>
      <c r="G140" s="39">
        <f>+IF(SUM(J140,L140,N140)&gt;20,20,SUM(J140,L140,N140))</f>
        <v>0</v>
      </c>
      <c r="H140" s="57"/>
      <c r="I140" s="46">
        <v>0</v>
      </c>
      <c r="J140" s="44">
        <v>0</v>
      </c>
      <c r="K140" s="49"/>
      <c r="L140" s="9"/>
      <c r="M140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0" s="10">
        <f>racers7[[#This Row],[Tour de Bowness - Hill Climb (B)]]+racers7[[#This Row],[CABC ITT Provincial Championships (A)]]+racers7[[#This Row],[Stampede ITT (b)]]</f>
        <v>0</v>
      </c>
      <c r="O140" s="11">
        <f>racers7[[#This Row],[RMCC - Omnium (B)]]+racers7[[#This Row],[Tour de Bowness - Omnium (B)]]</f>
        <v>0</v>
      </c>
      <c r="P140" s="13"/>
      <c r="Q140" s="13"/>
      <c r="R140" s="13"/>
      <c r="S140" s="13"/>
      <c r="T140" s="25"/>
      <c r="U140" s="13"/>
      <c r="V140" s="25"/>
      <c r="W140" s="13"/>
      <c r="X140" s="13"/>
      <c r="Y140" s="25"/>
      <c r="Z140" s="13"/>
      <c r="AA140" s="13"/>
      <c r="AB140" s="25"/>
      <c r="AC140" s="25"/>
      <c r="AD140" s="25"/>
      <c r="AE140" s="13"/>
      <c r="AF140" s="13"/>
      <c r="AG140" s="13"/>
      <c r="AH140" s="13"/>
      <c r="AI140" s="13"/>
    </row>
    <row r="141" spans="1:35" ht="16.5" customHeight="1" thickBot="1" x14ac:dyDescent="0.3">
      <c r="A141" s="14"/>
      <c r="B141" s="15" t="s">
        <v>354</v>
      </c>
      <c r="C141" s="15" t="s">
        <v>160</v>
      </c>
      <c r="D141" s="15" t="s">
        <v>89</v>
      </c>
      <c r="E141" s="17">
        <f>SUM(M141,N141,O141)</f>
        <v>0</v>
      </c>
      <c r="F141" s="85">
        <f>SUM(G141,H141,I141,K141,M141)</f>
        <v>40</v>
      </c>
      <c r="G141" s="39">
        <f>+IF(SUM(J141,L141,N141)&gt;20,20,SUM(J141,L141,N141))</f>
        <v>4</v>
      </c>
      <c r="H141" s="57"/>
      <c r="I141" s="46">
        <v>36</v>
      </c>
      <c r="J141" s="44">
        <v>4</v>
      </c>
      <c r="K141" s="49"/>
      <c r="L141" s="9"/>
      <c r="M141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1" s="10">
        <f>racers7[[#This Row],[Tour de Bowness - Hill Climb (B)]]+racers7[[#This Row],[CABC ITT Provincial Championships (A)]]+racers7[[#This Row],[Stampede ITT (b)]]</f>
        <v>0</v>
      </c>
      <c r="O141" s="11">
        <f>racers7[[#This Row],[RMCC - Omnium (B)]]+racers7[[#This Row],[Tour de Bowness - Omnium (B)]]</f>
        <v>0</v>
      </c>
      <c r="P141" s="13"/>
      <c r="Q141" s="13"/>
      <c r="R141" s="13"/>
      <c r="S141" s="13"/>
      <c r="T141" s="25"/>
      <c r="U141" s="13"/>
      <c r="V141" s="25"/>
      <c r="W141" s="13"/>
      <c r="X141" s="13"/>
      <c r="Y141" s="25"/>
      <c r="Z141" s="13"/>
      <c r="AA141" s="13"/>
      <c r="AB141" s="25"/>
      <c r="AC141" s="25"/>
      <c r="AD141" s="25"/>
      <c r="AE141" s="13"/>
      <c r="AF141" s="13"/>
      <c r="AG141" s="13"/>
      <c r="AH141" s="13"/>
      <c r="AI141" s="13"/>
    </row>
    <row r="142" spans="1:35" ht="16.5" customHeight="1" thickBot="1" x14ac:dyDescent="0.3">
      <c r="A142" s="14"/>
      <c r="B142" s="8" t="s">
        <v>282</v>
      </c>
      <c r="C142" s="15" t="s">
        <v>283</v>
      </c>
      <c r="D142" s="15" t="s">
        <v>19</v>
      </c>
      <c r="E142" s="147">
        <f>SUM(M142,N142,O142)</f>
        <v>0</v>
      </c>
      <c r="F142" s="76">
        <f>SUM(G142,H142,I142,K142,M142)</f>
        <v>8</v>
      </c>
      <c r="G142" s="39">
        <f>+IF(SUM(J142,L142,N142)&gt;20,20,SUM(J142,L142,N142))</f>
        <v>8</v>
      </c>
      <c r="H142" s="57"/>
      <c r="I142" s="43">
        <v>0</v>
      </c>
      <c r="J142" s="44">
        <v>8</v>
      </c>
      <c r="K142" s="49"/>
      <c r="L142" s="9"/>
      <c r="M142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2" s="10">
        <f>racers7[[#This Row],[Tour de Bowness - Hill Climb (B)]]+racers7[[#This Row],[CABC ITT Provincial Championships (A)]]+racers7[[#This Row],[Stampede ITT (b)]]</f>
        <v>0</v>
      </c>
      <c r="O142" s="11">
        <f>racers7[[#This Row],[RMCC - Omnium (B)]]+racers7[[#This Row],[Tour de Bowness - Omnium (B)]]</f>
        <v>0</v>
      </c>
      <c r="P142" s="13"/>
      <c r="Q142" s="13"/>
      <c r="R142" s="13"/>
      <c r="S142" s="13"/>
      <c r="T142" s="25"/>
      <c r="U142" s="13"/>
      <c r="V142" s="25"/>
      <c r="W142" s="13"/>
      <c r="X142" s="13"/>
      <c r="Y142" s="25"/>
      <c r="Z142" s="13"/>
      <c r="AA142" s="13"/>
      <c r="AB142" s="25"/>
      <c r="AC142" s="25"/>
      <c r="AD142" s="25"/>
      <c r="AE142" s="13"/>
      <c r="AF142" s="13"/>
      <c r="AG142" s="13"/>
      <c r="AH142" s="13"/>
      <c r="AI142" s="13"/>
    </row>
    <row r="143" spans="1:35" ht="16.5" customHeight="1" thickBot="1" x14ac:dyDescent="0.3">
      <c r="A143" s="14"/>
      <c r="B143" s="15" t="s">
        <v>404</v>
      </c>
      <c r="C143" s="15" t="s">
        <v>405</v>
      </c>
      <c r="D143" s="15" t="s">
        <v>19</v>
      </c>
      <c r="E143" s="17">
        <f>SUM(M143,N143,O143)</f>
        <v>0</v>
      </c>
      <c r="F143" s="38">
        <f>SUM(G143,H143,I143,K143,M143)</f>
        <v>0</v>
      </c>
      <c r="G143" s="39">
        <f>+IF(SUM(J143,L143,N143)&gt;20,20,SUM(J143,L143,N143))</f>
        <v>0</v>
      </c>
      <c r="H143" s="57"/>
      <c r="I143" s="46">
        <v>0</v>
      </c>
      <c r="J143" s="44">
        <v>0</v>
      </c>
      <c r="K143" s="49"/>
      <c r="L143" s="9"/>
      <c r="M143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3" s="10">
        <f>racers7[[#This Row],[Tour de Bowness - Hill Climb (B)]]+racers7[[#This Row],[CABC ITT Provincial Championships (A)]]+racers7[[#This Row],[Stampede ITT (b)]]</f>
        <v>0</v>
      </c>
      <c r="O143" s="11">
        <f>racers7[[#This Row],[RMCC - Omnium (B)]]+racers7[[#This Row],[Tour de Bowness - Omnium (B)]]</f>
        <v>0</v>
      </c>
      <c r="P143" s="13"/>
      <c r="Q143" s="13"/>
      <c r="R143" s="13"/>
      <c r="S143" s="13"/>
      <c r="T143" s="25"/>
      <c r="U143" s="13"/>
      <c r="V143" s="25"/>
      <c r="W143" s="13"/>
      <c r="X143" s="13"/>
      <c r="Y143" s="25"/>
      <c r="Z143" s="13"/>
      <c r="AA143" s="13"/>
      <c r="AB143" s="25"/>
      <c r="AC143" s="25"/>
      <c r="AD143" s="25"/>
      <c r="AE143" s="13"/>
      <c r="AF143" s="13"/>
      <c r="AG143" s="13"/>
      <c r="AH143" s="13"/>
      <c r="AI143" s="13"/>
    </row>
    <row r="144" spans="1:35" ht="16.5" customHeight="1" thickBot="1" x14ac:dyDescent="0.3">
      <c r="A144" s="14"/>
      <c r="B144" s="15" t="s">
        <v>424</v>
      </c>
      <c r="C144" s="15" t="s">
        <v>425</v>
      </c>
      <c r="D144" s="15" t="s">
        <v>196</v>
      </c>
      <c r="E144" s="17">
        <f>SUM(M144,N144,O144)</f>
        <v>0</v>
      </c>
      <c r="F144" s="38">
        <f>SUM(G144,H144,I144,K144,M144)</f>
        <v>0</v>
      </c>
      <c r="G144" s="39">
        <f>+IF(SUM(J144,L144,N144)&gt;20,20,SUM(J144,L144,N144))</f>
        <v>0</v>
      </c>
      <c r="H144" s="57"/>
      <c r="I144" s="46">
        <v>0</v>
      </c>
      <c r="J144" s="44">
        <v>0</v>
      </c>
      <c r="K144" s="49"/>
      <c r="L144" s="9"/>
      <c r="M144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4" s="10">
        <f>racers7[[#This Row],[Tour de Bowness - Hill Climb (B)]]+racers7[[#This Row],[CABC ITT Provincial Championships (A)]]+racers7[[#This Row],[Stampede ITT (b)]]</f>
        <v>0</v>
      </c>
      <c r="O144" s="11">
        <f>racers7[[#This Row],[RMCC - Omnium (B)]]+racers7[[#This Row],[Tour de Bowness - Omnium (B)]]</f>
        <v>0</v>
      </c>
      <c r="P144" s="13"/>
      <c r="Q144" s="13"/>
      <c r="R144" s="13"/>
      <c r="S144" s="13"/>
      <c r="T144" s="25"/>
      <c r="U144" s="13"/>
      <c r="V144" s="25"/>
      <c r="W144" s="13"/>
      <c r="X144" s="13"/>
      <c r="Y144" s="25"/>
      <c r="Z144" s="13"/>
      <c r="AA144" s="13"/>
      <c r="AB144" s="25"/>
      <c r="AC144" s="25"/>
      <c r="AD144" s="25"/>
      <c r="AE144" s="13"/>
      <c r="AF144" s="13"/>
      <c r="AG144" s="13"/>
      <c r="AH144" s="13"/>
      <c r="AI144" s="13"/>
    </row>
    <row r="145" spans="1:35" ht="16.5" customHeight="1" thickBot="1" x14ac:dyDescent="0.3">
      <c r="A145" s="14"/>
      <c r="B145" s="15" t="s">
        <v>400</v>
      </c>
      <c r="C145" s="15" t="s">
        <v>283</v>
      </c>
      <c r="D145" s="15" t="s">
        <v>209</v>
      </c>
      <c r="E145" s="17">
        <f>SUM(M145,N145,O145)</f>
        <v>0</v>
      </c>
      <c r="F145" s="76">
        <f>SUM(G145,H145,I145,K145,M145)</f>
        <v>0</v>
      </c>
      <c r="G145" s="39">
        <f>+IF(SUM(J145,L145,N145)&gt;20,20,SUM(J145,L145,N145))</f>
        <v>0</v>
      </c>
      <c r="H145" s="57"/>
      <c r="I145" s="43">
        <v>0</v>
      </c>
      <c r="J145" s="44">
        <v>0</v>
      </c>
      <c r="K145" s="49"/>
      <c r="L145" s="9"/>
      <c r="M145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5" s="10">
        <f>racers7[[#This Row],[Tour de Bowness - Hill Climb (B)]]+racers7[[#This Row],[CABC ITT Provincial Championships (A)]]+racers7[[#This Row],[Stampede ITT (b)]]</f>
        <v>0</v>
      </c>
      <c r="O145" s="11">
        <f>racers7[[#This Row],[RMCC - Omnium (B)]]+racers7[[#This Row],[Tour de Bowness - Omnium (B)]]</f>
        <v>0</v>
      </c>
      <c r="P145" s="13"/>
      <c r="Q145" s="13"/>
      <c r="R145" s="13"/>
      <c r="S145" s="13"/>
      <c r="T145" s="25"/>
      <c r="U145" s="13"/>
      <c r="V145" s="25"/>
      <c r="W145" s="13"/>
      <c r="X145" s="13"/>
      <c r="Y145" s="25"/>
      <c r="Z145" s="13"/>
      <c r="AA145" s="13"/>
      <c r="AB145" s="25"/>
      <c r="AC145" s="25"/>
      <c r="AD145" s="25"/>
      <c r="AE145" s="13"/>
      <c r="AF145" s="13"/>
      <c r="AG145" s="13"/>
      <c r="AH145" s="13"/>
      <c r="AI145" s="13"/>
    </row>
    <row r="146" spans="1:35" ht="16.5" customHeight="1" thickBot="1" x14ac:dyDescent="0.3">
      <c r="A146" s="14"/>
      <c r="B146" s="15" t="s">
        <v>423</v>
      </c>
      <c r="C146" s="15" t="s">
        <v>363</v>
      </c>
      <c r="D146" s="15" t="s">
        <v>25</v>
      </c>
      <c r="E146" s="17">
        <f>SUM(M146,N146,O146)</f>
        <v>0</v>
      </c>
      <c r="F146" s="38">
        <f>SUM(G146,H146,I146,K146,M146)</f>
        <v>0</v>
      </c>
      <c r="G146" s="39">
        <f>+IF(SUM(J146,L146,N146)&gt;20,20,SUM(J146,L146,N146))</f>
        <v>0</v>
      </c>
      <c r="H146" s="57"/>
      <c r="I146" s="46">
        <v>0</v>
      </c>
      <c r="J146" s="44">
        <v>0</v>
      </c>
      <c r="K146" s="49"/>
      <c r="L146" s="9"/>
      <c r="M146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6" s="10">
        <f>racers7[[#This Row],[Tour de Bowness - Hill Climb (B)]]+racers7[[#This Row],[CABC ITT Provincial Championships (A)]]+racers7[[#This Row],[Stampede ITT (b)]]</f>
        <v>0</v>
      </c>
      <c r="O146" s="11">
        <f>racers7[[#This Row],[RMCC - Omnium (B)]]+racers7[[#This Row],[Tour de Bowness - Omnium (B)]]</f>
        <v>0</v>
      </c>
      <c r="P146" s="13"/>
      <c r="Q146" s="13"/>
      <c r="R146" s="13"/>
      <c r="S146" s="13"/>
      <c r="T146" s="25"/>
      <c r="U146" s="13"/>
      <c r="V146" s="25"/>
      <c r="W146" s="13"/>
      <c r="X146" s="13"/>
      <c r="Y146" s="25"/>
      <c r="Z146" s="13"/>
      <c r="AA146" s="13"/>
      <c r="AB146" s="25"/>
      <c r="AC146" s="25"/>
      <c r="AD146" s="25"/>
      <c r="AE146" s="13"/>
      <c r="AF146" s="13"/>
      <c r="AG146" s="13"/>
      <c r="AH146" s="13"/>
      <c r="AI146" s="13"/>
    </row>
    <row r="147" spans="1:35" ht="16.5" customHeight="1" thickBot="1" x14ac:dyDescent="0.3">
      <c r="A147" s="14"/>
      <c r="B147" s="15" t="s">
        <v>932</v>
      </c>
      <c r="C147" s="15" t="s">
        <v>349</v>
      </c>
      <c r="D147" s="15"/>
      <c r="E147" s="17">
        <f>SUM(M147,N147,O147)</f>
        <v>0</v>
      </c>
      <c r="F147" s="38">
        <f>SUM(G147,H147,I147,K147,M147)</f>
        <v>5</v>
      </c>
      <c r="G147" s="39">
        <f>+IF(SUM(J147,L147,N147)&gt;20,20,SUM(J147,L147,N147))</f>
        <v>0</v>
      </c>
      <c r="H147" s="57">
        <v>5</v>
      </c>
      <c r="I147" s="46"/>
      <c r="J147" s="46"/>
      <c r="K147" s="49"/>
      <c r="L147" s="9"/>
      <c r="M147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7" s="10">
        <f>racers7[[#This Row],[Tour de Bowness - Hill Climb (B)]]+racers7[[#This Row],[CABC ITT Provincial Championships (A)]]+racers7[[#This Row],[Stampede ITT (b)]]</f>
        <v>0</v>
      </c>
      <c r="O147" s="11">
        <f>racers7[[#This Row],[RMCC - Omnium (B)]]+racers7[[#This Row],[Tour de Bowness - Omnium (B)]]</f>
        <v>0</v>
      </c>
      <c r="P147" s="13"/>
      <c r="Q147" s="13"/>
      <c r="R147" s="13"/>
      <c r="S147" s="13"/>
      <c r="T147" s="25"/>
      <c r="U147" s="13"/>
      <c r="V147" s="25"/>
      <c r="W147" s="13"/>
      <c r="X147" s="13"/>
      <c r="Y147" s="25"/>
      <c r="Z147" s="13"/>
      <c r="AA147" s="13"/>
      <c r="AB147" s="25"/>
      <c r="AC147" s="25"/>
      <c r="AD147" s="25"/>
      <c r="AE147" s="13"/>
      <c r="AF147" s="13"/>
      <c r="AG147" s="13"/>
      <c r="AH147" s="13"/>
      <c r="AI147" s="13"/>
    </row>
    <row r="148" spans="1:35" x14ac:dyDescent="0.25">
      <c r="A148" s="18"/>
      <c r="B148" s="26" t="s">
        <v>690</v>
      </c>
      <c r="C148" s="26" t="s">
        <v>104</v>
      </c>
      <c r="D148" s="26"/>
      <c r="E148" s="20">
        <f>SUM(M148,N148,O148)</f>
        <v>0</v>
      </c>
      <c r="F148" s="46">
        <f>SUM(G148,H148,I148,K148,M148)</f>
        <v>5</v>
      </c>
      <c r="G148" s="44">
        <f>+IF(SUM(J148,L148,N148)&gt;20,20,SUM(J148,L148,N148))</f>
        <v>0</v>
      </c>
      <c r="H148" s="58">
        <v>5</v>
      </c>
      <c r="I148" s="46">
        <v>0</v>
      </c>
      <c r="J148" s="46">
        <v>0</v>
      </c>
      <c r="K148" s="48"/>
      <c r="L148" s="21"/>
      <c r="M148" s="21">
        <f>racers7[[#This Row],[Hay City Road Race (B)]]+racers7[[#This Row],[RMCC - Criterium (B)]]+racers7[[#This Row],[Stieda Stage Race - Road Race (B)]]+racers7[[#This Row],[Stieda Stage Race - Criterium (B)]]+racers7[[#This Row],[Pigeon Lake Road Race (B)]]+racers7[[#This Row],[Velocity - Criterium (B)]]+racers7[[#This Row],[iGregari Provincials Masters Crit (A)]]+racers7[[#This Row],[igregari  Crit (B)]]+racers7[[#This Row],[Canada Day Crit (B)]]+racers7[[#This Row],[Stampede Road Race (B)]]+racers7[[#This Row],[Peloton Crit Provincials (A)]]+racers7[[#This Row],[Peloton Points Crit (B)]]+racers7[[#This Row],[Tour de Bowness - Road Race (A)]]+racers7[[#This Row],[Tour de Bowness - Criterium (B)]]+racers7[[#This Row],[Stampede Dash (b)]]</f>
        <v>0</v>
      </c>
      <c r="N148" s="22">
        <f>racers7[[#This Row],[Tour de Bowness - Hill Climb (B)]]+racers7[[#This Row],[CABC ITT Provincial Championships (A)]]+racers7[[#This Row],[Stampede ITT (b)]]</f>
        <v>0</v>
      </c>
      <c r="O148" s="23">
        <f>racers7[[#This Row],[RMCC - Omnium (B)]]+racers7[[#This Row],[Tour de Bowness - Omnium (B)]]</f>
        <v>0</v>
      </c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</sheetData>
  <conditionalFormatting sqref="F1:G148 I2:J148">
    <cfRule type="expression" dxfId="1" priority="8">
      <formula>"AND([@Cat]=""3M"",[@[Total Upgrade Points]]=50)"</formula>
    </cfRule>
  </conditionalFormatting>
  <dataValidations count="1">
    <dataValidation type="list" allowBlank="1" showInputMessage="1" showErrorMessage="1" sqref="D105:D106" xr:uid="{10136C4A-F433-461F-A1BA-555D273A5C14}">
      <formula1>"Vectra Heavy Haulers"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5E5404-DFAA-4330-A872-4681144489E5}">
          <x14:formula1>
            <xm:f>Teams!$A:$A</xm:f>
          </x14:formula1>
          <xm:sqref>D107:D1048576 D78:D104 D1:D76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1156-08F6-45CF-8900-E8D5B9283F3D}">
  <dimension ref="A1:AO93"/>
  <sheetViews>
    <sheetView tabSelected="1" zoomScaleNormal="100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6.85546875" customWidth="1"/>
    <col min="2" max="2" width="14.5703125" customWidth="1"/>
    <col min="3" max="3" width="15.5703125" bestFit="1" customWidth="1"/>
    <col min="4" max="4" width="28.7109375" customWidth="1"/>
    <col min="5" max="10" width="6" customWidth="1"/>
    <col min="11" max="11" width="2.7109375" customWidth="1"/>
    <col min="12" max="12" width="2.42578125" customWidth="1"/>
    <col min="13" max="15" width="6.7109375" customWidth="1"/>
    <col min="16" max="18" width="3.5703125" customWidth="1"/>
    <col min="19" max="21" width="5.42578125" customWidth="1"/>
    <col min="22" max="35" width="4" customWidth="1"/>
    <col min="36" max="37" width="4" hidden="1" customWidth="1"/>
    <col min="38" max="38" width="2.28515625" customWidth="1"/>
    <col min="39" max="39" width="5.5703125" customWidth="1"/>
    <col min="40" max="40" width="7.5703125" customWidth="1"/>
  </cols>
  <sheetData>
    <row r="1" spans="1:41" ht="173.25" customHeight="1" thickBot="1" x14ac:dyDescent="0.3">
      <c r="A1" s="68" t="s">
        <v>0</v>
      </c>
      <c r="B1" s="60" t="s">
        <v>1</v>
      </c>
      <c r="C1" s="60" t="s">
        <v>2</v>
      </c>
      <c r="D1" s="69" t="s">
        <v>3</v>
      </c>
      <c r="E1" s="51" t="s">
        <v>823</v>
      </c>
      <c r="F1" s="52" t="s">
        <v>206</v>
      </c>
      <c r="G1" s="52" t="s">
        <v>207</v>
      </c>
      <c r="H1" s="53" t="s">
        <v>835</v>
      </c>
      <c r="I1" s="54" t="s">
        <v>831</v>
      </c>
      <c r="J1" s="55" t="s">
        <v>4</v>
      </c>
      <c r="K1" s="56" t="s">
        <v>832</v>
      </c>
      <c r="L1" s="56" t="s">
        <v>833</v>
      </c>
      <c r="M1" s="3" t="s">
        <v>824</v>
      </c>
      <c r="N1" s="4" t="s">
        <v>834</v>
      </c>
      <c r="O1" s="4" t="s">
        <v>826</v>
      </c>
      <c r="P1" s="4" t="s">
        <v>5</v>
      </c>
      <c r="Q1" s="5" t="s">
        <v>8</v>
      </c>
      <c r="R1" s="79" t="s">
        <v>6</v>
      </c>
      <c r="S1" s="5" t="s">
        <v>7</v>
      </c>
      <c r="T1" s="5" t="s">
        <v>662</v>
      </c>
      <c r="U1" s="5" t="s">
        <v>827</v>
      </c>
      <c r="V1" s="5" t="s">
        <v>9</v>
      </c>
      <c r="W1" s="79" t="s">
        <v>829</v>
      </c>
      <c r="X1" s="79" t="s">
        <v>828</v>
      </c>
      <c r="Y1" s="115" t="s">
        <v>796</v>
      </c>
      <c r="Z1" s="5" t="s">
        <v>970</v>
      </c>
      <c r="AA1" s="5" t="s">
        <v>837</v>
      </c>
      <c r="AB1" s="5" t="s">
        <v>972</v>
      </c>
      <c r="AC1" s="6" t="s">
        <v>830</v>
      </c>
      <c r="AD1" s="6" t="s">
        <v>11</v>
      </c>
      <c r="AE1" s="5" t="s">
        <v>12</v>
      </c>
      <c r="AF1" s="5" t="s">
        <v>663</v>
      </c>
      <c r="AG1" s="5" t="s">
        <v>664</v>
      </c>
      <c r="AH1" s="5" t="s">
        <v>665</v>
      </c>
      <c r="AI1" s="7" t="s">
        <v>13</v>
      </c>
      <c r="AJ1" s="5" t="s">
        <v>838</v>
      </c>
      <c r="AK1" s="7" t="s">
        <v>839</v>
      </c>
    </row>
    <row r="2" spans="1:41" ht="15.75" thickBot="1" x14ac:dyDescent="0.3">
      <c r="A2" s="17">
        <v>1</v>
      </c>
      <c r="B2" s="15" t="s">
        <v>900</v>
      </c>
      <c r="C2" s="15" t="s">
        <v>840</v>
      </c>
      <c r="D2" s="15" t="s">
        <v>16</v>
      </c>
      <c r="E2" s="17">
        <f t="shared" ref="E2:E33" si="0">SUM(M2,N2,O2)</f>
        <v>92</v>
      </c>
      <c r="F2" s="76">
        <f t="shared" ref="F2:F33" si="1">SUM(G2,H2,I2,K2,M2)</f>
        <v>82</v>
      </c>
      <c r="G2" s="38">
        <f t="shared" ref="G2:G33" si="2">+IF(SUM(J2,L2,N2)&gt;20,20,SUM(J2,L2,N2))</f>
        <v>20</v>
      </c>
      <c r="H2" s="57">
        <v>5</v>
      </c>
      <c r="I2" s="12"/>
      <c r="J2" s="10"/>
      <c r="K2" s="9"/>
      <c r="L2" s="9"/>
      <c r="M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57</v>
      </c>
      <c r="N2" s="10">
        <f>racers43[[#This Row],[Stampede ITT (b)]]+racers43[[#This Row],[Tour de Bowness - Hill Climb (B)]]+racers43[[#This Row],[CABC ITT Provincial Championships (A)]]</f>
        <v>20</v>
      </c>
      <c r="O2" s="11">
        <f>racers43[[#This Row],[Tour de Bowness - Omnium (B)]]</f>
        <v>15</v>
      </c>
      <c r="P2" s="13">
        <v>6</v>
      </c>
      <c r="Q2" s="13"/>
      <c r="R2" s="13"/>
      <c r="S2" s="13"/>
      <c r="T2" s="13">
        <v>15</v>
      </c>
      <c r="U2" s="13"/>
      <c r="V2" s="13"/>
      <c r="W2" s="13"/>
      <c r="X2" s="13"/>
      <c r="Y2" s="13"/>
      <c r="Z2" s="13"/>
      <c r="AA2" s="13"/>
      <c r="AB2" s="13"/>
      <c r="AC2" s="13">
        <v>12</v>
      </c>
      <c r="AD2" s="13">
        <v>2</v>
      </c>
      <c r="AE2" s="13">
        <v>20</v>
      </c>
      <c r="AF2" s="13">
        <v>20</v>
      </c>
      <c r="AG2" s="13">
        <v>2</v>
      </c>
      <c r="AH2" s="13">
        <v>15</v>
      </c>
      <c r="AI2" s="13"/>
      <c r="AJ2" s="13"/>
      <c r="AK2" s="13"/>
    </row>
    <row r="3" spans="1:41" ht="15.75" thickBot="1" x14ac:dyDescent="0.3">
      <c r="A3" s="17">
        <v>2</v>
      </c>
      <c r="B3" s="15" t="s">
        <v>953</v>
      </c>
      <c r="C3" s="15" t="s">
        <v>954</v>
      </c>
      <c r="D3" s="15" t="s">
        <v>882</v>
      </c>
      <c r="E3" s="17">
        <f t="shared" si="0"/>
        <v>74</v>
      </c>
      <c r="F3" s="38">
        <f t="shared" si="1"/>
        <v>72</v>
      </c>
      <c r="G3" s="38">
        <f t="shared" si="2"/>
        <v>12</v>
      </c>
      <c r="H3" s="57"/>
      <c r="I3" s="12"/>
      <c r="J3" s="10"/>
      <c r="K3" s="9"/>
      <c r="L3" s="9"/>
      <c r="M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60</v>
      </c>
      <c r="N3" s="10">
        <f>racers43[[#This Row],[Stampede ITT (b)]]+racers43[[#This Row],[Tour de Bowness - Hill Climb (B)]]+racers43[[#This Row],[CABC ITT Provincial Championships (A)]]</f>
        <v>12</v>
      </c>
      <c r="O3" s="11">
        <f>racers43[[#This Row],[Tour de Bowness - Omnium (B)]]</f>
        <v>2</v>
      </c>
      <c r="P3" s="13"/>
      <c r="Q3" s="13"/>
      <c r="R3" s="13">
        <v>2</v>
      </c>
      <c r="S3" s="13"/>
      <c r="T3" s="13">
        <v>2</v>
      </c>
      <c r="U3" s="13">
        <v>6</v>
      </c>
      <c r="V3" s="13"/>
      <c r="W3" s="13"/>
      <c r="X3" s="13"/>
      <c r="Y3" s="13"/>
      <c r="Z3" s="13"/>
      <c r="AA3" s="13"/>
      <c r="AB3" s="13"/>
      <c r="AC3" s="13">
        <v>15</v>
      </c>
      <c r="AD3" s="13">
        <v>10</v>
      </c>
      <c r="AE3" s="13">
        <v>10</v>
      </c>
      <c r="AF3" s="13">
        <v>12</v>
      </c>
      <c r="AG3" s="13">
        <v>15</v>
      </c>
      <c r="AH3" s="13">
        <v>2</v>
      </c>
      <c r="AI3" s="13"/>
      <c r="AJ3" s="13"/>
      <c r="AK3" s="13"/>
    </row>
    <row r="4" spans="1:41" ht="15.75" thickBot="1" x14ac:dyDescent="0.3">
      <c r="A4" s="17">
        <v>3</v>
      </c>
      <c r="B4" s="15" t="s">
        <v>914</v>
      </c>
      <c r="C4" s="15" t="s">
        <v>915</v>
      </c>
      <c r="D4" s="15" t="s">
        <v>19</v>
      </c>
      <c r="E4" s="17">
        <f t="shared" si="0"/>
        <v>45</v>
      </c>
      <c r="F4" s="76">
        <f t="shared" si="1"/>
        <v>45</v>
      </c>
      <c r="G4" s="38">
        <f t="shared" si="2"/>
        <v>0</v>
      </c>
      <c r="H4" s="57"/>
      <c r="I4" s="12"/>
      <c r="J4" s="10"/>
      <c r="K4" s="9"/>
      <c r="L4" s="9"/>
      <c r="M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45</v>
      </c>
      <c r="N4" s="10">
        <f>racers43[[#This Row],[Stampede ITT (b)]]+racers43[[#This Row],[Tour de Bowness - Hill Climb (B)]]+racers43[[#This Row],[CABC ITT Provincial Championships (A)]]</f>
        <v>0</v>
      </c>
      <c r="O4" s="11">
        <f>racers43[[#This Row],[Tour de Bowness - Omnium (B)]]</f>
        <v>0</v>
      </c>
      <c r="P4" s="13">
        <v>15</v>
      </c>
      <c r="Q4" s="13"/>
      <c r="R4" s="13">
        <v>15</v>
      </c>
      <c r="S4" s="13">
        <v>15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O4" s="78"/>
    </row>
    <row r="5" spans="1:41" ht="15.75" thickBot="1" x14ac:dyDescent="0.3">
      <c r="A5" s="17">
        <v>4</v>
      </c>
      <c r="B5" s="15" t="s">
        <v>745</v>
      </c>
      <c r="C5" s="15" t="s">
        <v>746</v>
      </c>
      <c r="D5" s="15" t="s">
        <v>893</v>
      </c>
      <c r="E5" s="17">
        <f t="shared" si="0"/>
        <v>38</v>
      </c>
      <c r="F5" s="85">
        <f t="shared" si="1"/>
        <v>63</v>
      </c>
      <c r="G5" s="38">
        <f t="shared" si="2"/>
        <v>10</v>
      </c>
      <c r="H5" s="57">
        <v>5</v>
      </c>
      <c r="I5" s="12">
        <v>20</v>
      </c>
      <c r="J5" s="10">
        <v>0</v>
      </c>
      <c r="K5" s="9"/>
      <c r="L5" s="9"/>
      <c r="M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28</v>
      </c>
      <c r="N5" s="10">
        <f>racers43[[#This Row],[Stampede ITT (b)]]+racers43[[#This Row],[Tour de Bowness - Hill Climb (B)]]+racers43[[#This Row],[CABC ITT Provincial Championships (A)]]</f>
        <v>10</v>
      </c>
      <c r="O5" s="11">
        <f>racers43[[#This Row],[Tour de Bowness - Omnium (B)]]</f>
        <v>0</v>
      </c>
      <c r="P5" s="13">
        <v>2</v>
      </c>
      <c r="Q5" s="13">
        <v>10</v>
      </c>
      <c r="R5" s="13">
        <v>10</v>
      </c>
      <c r="S5" s="13"/>
      <c r="T5" s="13"/>
      <c r="U5" s="13"/>
      <c r="V5" s="13"/>
      <c r="W5" s="13"/>
      <c r="X5" s="13">
        <v>6</v>
      </c>
      <c r="Y5" s="13"/>
      <c r="Z5" s="13"/>
      <c r="AA5" s="13">
        <v>10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41" ht="15.75" thickBot="1" x14ac:dyDescent="0.3">
      <c r="A6" s="17">
        <v>5</v>
      </c>
      <c r="B6" s="15" t="s">
        <v>751</v>
      </c>
      <c r="C6" s="15" t="s">
        <v>752</v>
      </c>
      <c r="D6" s="15" t="s">
        <v>710</v>
      </c>
      <c r="E6" s="17">
        <f t="shared" si="0"/>
        <v>34</v>
      </c>
      <c r="F6" s="85">
        <f t="shared" si="1"/>
        <v>73</v>
      </c>
      <c r="G6" s="38">
        <f t="shared" si="2"/>
        <v>20</v>
      </c>
      <c r="H6" s="57">
        <v>5</v>
      </c>
      <c r="I6" s="12">
        <v>14</v>
      </c>
      <c r="J6" s="10">
        <v>26</v>
      </c>
      <c r="K6" s="9"/>
      <c r="L6" s="9"/>
      <c r="M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34</v>
      </c>
      <c r="N6" s="10">
        <f>racers43[[#This Row],[Stampede ITT (b)]]+racers43[[#This Row],[Tour de Bowness - Hill Climb (B)]]+racers43[[#This Row],[CABC ITT Provincial Championships (A)]]</f>
        <v>0</v>
      </c>
      <c r="O6" s="11">
        <f>racers43[[#This Row],[Tour de Bowness - Omnium (B)]]</f>
        <v>0</v>
      </c>
      <c r="P6" s="13"/>
      <c r="Q6" s="13"/>
      <c r="R6" s="13">
        <v>6</v>
      </c>
      <c r="S6" s="13">
        <v>6</v>
      </c>
      <c r="T6" s="13"/>
      <c r="U6" s="13"/>
      <c r="V6" s="13"/>
      <c r="W6" s="13"/>
      <c r="X6" s="13">
        <v>2</v>
      </c>
      <c r="Y6" s="13"/>
      <c r="Z6" s="13">
        <v>10</v>
      </c>
      <c r="AA6" s="13"/>
      <c r="AB6" s="13">
        <v>10</v>
      </c>
      <c r="AC6" s="13"/>
      <c r="AD6" s="13"/>
      <c r="AE6" s="13"/>
      <c r="AF6" s="13"/>
      <c r="AG6" s="13"/>
      <c r="AH6" s="13"/>
      <c r="AI6" s="13"/>
      <c r="AJ6" s="13"/>
      <c r="AK6" s="13"/>
    </row>
    <row r="7" spans="1:41" ht="15.75" thickBot="1" x14ac:dyDescent="0.3">
      <c r="A7" s="17">
        <v>6</v>
      </c>
      <c r="B7" s="15" t="s">
        <v>992</v>
      </c>
      <c r="C7" s="15" t="s">
        <v>465</v>
      </c>
      <c r="D7" s="15" t="s">
        <v>718</v>
      </c>
      <c r="E7" s="17">
        <f t="shared" si="0"/>
        <v>27</v>
      </c>
      <c r="F7" s="38">
        <f t="shared" si="1"/>
        <v>27</v>
      </c>
      <c r="G7" s="38">
        <f t="shared" si="2"/>
        <v>15</v>
      </c>
      <c r="H7" s="57"/>
      <c r="I7" s="12"/>
      <c r="J7" s="10"/>
      <c r="K7" s="9"/>
      <c r="L7" s="9"/>
      <c r="M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12</v>
      </c>
      <c r="N7" s="10">
        <f>racers43[[#This Row],[Stampede ITT (b)]]+racers43[[#This Row],[Tour de Bowness - Hill Climb (B)]]+racers43[[#This Row],[CABC ITT Provincial Championships (A)]]</f>
        <v>15</v>
      </c>
      <c r="O7" s="11">
        <f>racers43[[#This Row],[Tour de Bowness - Omnium (B)]]</f>
        <v>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>
        <v>12</v>
      </c>
      <c r="AF7" s="13">
        <v>15</v>
      </c>
      <c r="AG7" s="13"/>
      <c r="AH7" s="13"/>
      <c r="AI7" s="13"/>
      <c r="AJ7" s="13"/>
      <c r="AK7" s="13"/>
    </row>
    <row r="8" spans="1:41" ht="15.75" thickBot="1" x14ac:dyDescent="0.3">
      <c r="A8" s="17">
        <v>7</v>
      </c>
      <c r="B8" s="15" t="s">
        <v>955</v>
      </c>
      <c r="C8" s="15" t="s">
        <v>956</v>
      </c>
      <c r="D8" s="15"/>
      <c r="E8" s="17">
        <f t="shared" si="0"/>
        <v>22</v>
      </c>
      <c r="F8" s="76">
        <f t="shared" si="1"/>
        <v>22</v>
      </c>
      <c r="G8" s="38">
        <f t="shared" si="2"/>
        <v>10</v>
      </c>
      <c r="H8" s="57"/>
      <c r="I8" s="12"/>
      <c r="J8" s="10"/>
      <c r="K8" s="9"/>
      <c r="L8" s="9"/>
      <c r="M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12</v>
      </c>
      <c r="N8" s="10">
        <f>racers43[[#This Row],[Stampede ITT (b)]]+racers43[[#This Row],[Tour de Bowness - Hill Climb (B)]]+racers43[[#This Row],[CABC ITT Provincial Championships (A)]]</f>
        <v>10</v>
      </c>
      <c r="O8" s="11">
        <f>racers43[[#This Row],[Tour de Bowness - Omnium (B)]]</f>
        <v>0</v>
      </c>
      <c r="P8" s="13"/>
      <c r="Q8" s="13"/>
      <c r="R8" s="13"/>
      <c r="S8" s="13">
        <v>2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>
        <v>10</v>
      </c>
      <c r="AG8" s="13">
        <v>10</v>
      </c>
      <c r="AH8" s="13"/>
      <c r="AI8" s="13"/>
      <c r="AJ8" s="13"/>
      <c r="AK8" s="13"/>
    </row>
    <row r="9" spans="1:41" ht="15.75" thickBot="1" x14ac:dyDescent="0.3">
      <c r="A9" s="17">
        <v>8</v>
      </c>
      <c r="B9" s="15" t="s">
        <v>408</v>
      </c>
      <c r="C9" s="15" t="s">
        <v>458</v>
      </c>
      <c r="D9" s="15" t="s">
        <v>724</v>
      </c>
      <c r="E9" s="17">
        <f t="shared" si="0"/>
        <v>20</v>
      </c>
      <c r="F9" s="76">
        <f t="shared" si="1"/>
        <v>20</v>
      </c>
      <c r="G9" s="38">
        <f t="shared" si="2"/>
        <v>0</v>
      </c>
      <c r="H9" s="57"/>
      <c r="I9" s="12"/>
      <c r="J9" s="10"/>
      <c r="K9" s="9"/>
      <c r="L9" s="9"/>
      <c r="M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20</v>
      </c>
      <c r="N9" s="10">
        <f>racers43[[#This Row],[Stampede ITT (b)]]+racers43[[#This Row],[Tour de Bowness - Hill Climb (B)]]+racers43[[#This Row],[CABC ITT Provincial Championships (A)]]</f>
        <v>0</v>
      </c>
      <c r="O9" s="11">
        <f>racers43[[#This Row],[Tour de Bowness - Omnium (B)]]</f>
        <v>0</v>
      </c>
      <c r="P9" s="13"/>
      <c r="Q9" s="13"/>
      <c r="R9" s="13"/>
      <c r="S9" s="13"/>
      <c r="T9" s="13"/>
      <c r="U9" s="13"/>
      <c r="V9" s="13"/>
      <c r="W9" s="13">
        <v>10</v>
      </c>
      <c r="X9" s="13">
        <v>10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41" ht="15.75" thickBot="1" x14ac:dyDescent="0.3">
      <c r="A10" s="17">
        <v>9</v>
      </c>
      <c r="B10" s="15" t="s">
        <v>963</v>
      </c>
      <c r="C10" s="15" t="s">
        <v>964</v>
      </c>
      <c r="D10" s="15" t="s">
        <v>474</v>
      </c>
      <c r="E10" s="17">
        <f t="shared" si="0"/>
        <v>18</v>
      </c>
      <c r="F10" s="76">
        <f t="shared" si="1"/>
        <v>18</v>
      </c>
      <c r="G10" s="38">
        <f t="shared" si="2"/>
        <v>0</v>
      </c>
      <c r="H10" s="57"/>
      <c r="I10" s="12">
        <v>0</v>
      </c>
      <c r="J10" s="10">
        <v>0</v>
      </c>
      <c r="K10" s="9"/>
      <c r="L10" s="9"/>
      <c r="M1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18</v>
      </c>
      <c r="N10" s="10">
        <f>racers43[[#This Row],[Stampede ITT (b)]]+racers43[[#This Row],[Tour de Bowness - Hill Climb (B)]]+racers43[[#This Row],[CABC ITT Provincial Championships (A)]]</f>
        <v>0</v>
      </c>
      <c r="O10" s="11">
        <f>racers43[[#This Row],[Tour de Bowness - Omnium (B)]]</f>
        <v>0</v>
      </c>
      <c r="P10" s="13"/>
      <c r="Q10" s="13"/>
      <c r="R10" s="13"/>
      <c r="S10" s="13"/>
      <c r="T10" s="13"/>
      <c r="U10" s="13">
        <v>2</v>
      </c>
      <c r="V10" s="13"/>
      <c r="W10" s="13"/>
      <c r="X10" s="13"/>
      <c r="Y10" s="13"/>
      <c r="Z10" s="13"/>
      <c r="AA10" s="13"/>
      <c r="AB10" s="13"/>
      <c r="AC10" s="13">
        <v>10</v>
      </c>
      <c r="AD10" s="13">
        <v>6</v>
      </c>
      <c r="AE10" s="13"/>
      <c r="AF10" s="13"/>
      <c r="AG10" s="13"/>
      <c r="AH10" s="13"/>
      <c r="AI10" s="13"/>
      <c r="AJ10" s="13"/>
      <c r="AK10" s="13"/>
    </row>
    <row r="11" spans="1:41" ht="15.75" thickBot="1" x14ac:dyDescent="0.3">
      <c r="A11" s="17">
        <v>10</v>
      </c>
      <c r="B11" s="26" t="s">
        <v>567</v>
      </c>
      <c r="C11" s="26" t="s">
        <v>753</v>
      </c>
      <c r="D11" s="26" t="s">
        <v>878</v>
      </c>
      <c r="E11" s="20">
        <f t="shared" si="0"/>
        <v>16</v>
      </c>
      <c r="F11" s="43">
        <f t="shared" si="1"/>
        <v>18</v>
      </c>
      <c r="G11" s="46">
        <f t="shared" si="2"/>
        <v>2</v>
      </c>
      <c r="H11" s="57"/>
      <c r="I11" s="24">
        <v>0</v>
      </c>
      <c r="J11" s="22">
        <v>2</v>
      </c>
      <c r="K11" s="21"/>
      <c r="L11" s="21"/>
      <c r="M1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16</v>
      </c>
      <c r="N11" s="10">
        <f>racers43[[#This Row],[Stampede ITT (b)]]+racers43[[#This Row],[Tour de Bowness - Hill Climb (B)]]+racers43[[#This Row],[CABC ITT Provincial Championships (A)]]</f>
        <v>0</v>
      </c>
      <c r="O11" s="11">
        <f>racers43[[#This Row],[Tour de Bowness - Omnium (B)]]</f>
        <v>0</v>
      </c>
      <c r="P11" s="25"/>
      <c r="Q11" s="25"/>
      <c r="R11" s="25"/>
      <c r="S11" s="25">
        <v>10</v>
      </c>
      <c r="T11" s="25">
        <v>6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13"/>
    </row>
    <row r="12" spans="1:41" ht="15.75" thickBot="1" x14ac:dyDescent="0.3">
      <c r="A12" s="17">
        <v>11</v>
      </c>
      <c r="B12" s="26" t="s">
        <v>699</v>
      </c>
      <c r="C12" s="26" t="s">
        <v>617</v>
      </c>
      <c r="D12" s="26" t="s">
        <v>878</v>
      </c>
      <c r="E12" s="20">
        <f t="shared" si="0"/>
        <v>10</v>
      </c>
      <c r="F12" s="46">
        <f t="shared" si="1"/>
        <v>18</v>
      </c>
      <c r="G12" s="46">
        <f t="shared" si="2"/>
        <v>4</v>
      </c>
      <c r="H12" s="57"/>
      <c r="I12" s="24">
        <v>4</v>
      </c>
      <c r="J12" s="22">
        <v>4</v>
      </c>
      <c r="K12" s="21"/>
      <c r="L12" s="21"/>
      <c r="M1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10</v>
      </c>
      <c r="N12" s="10">
        <f>racers43[[#This Row],[Stampede ITT (b)]]+racers43[[#This Row],[Tour de Bowness - Hill Climb (B)]]+racers43[[#This Row],[CABC ITT Provincial Championships (A)]]</f>
        <v>0</v>
      </c>
      <c r="O12" s="11">
        <f>racers43[[#This Row],[Tour de Bowness - Omnium (B)]]</f>
        <v>0</v>
      </c>
      <c r="P12" s="25"/>
      <c r="Q12" s="25"/>
      <c r="R12" s="25"/>
      <c r="S12" s="25"/>
      <c r="T12" s="25">
        <v>10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13"/>
    </row>
    <row r="13" spans="1:41" ht="15.75" thickBot="1" x14ac:dyDescent="0.3">
      <c r="A13" s="17">
        <v>12</v>
      </c>
      <c r="B13" s="26" t="s">
        <v>697</v>
      </c>
      <c r="C13" s="26" t="s">
        <v>698</v>
      </c>
      <c r="D13" s="26" t="s">
        <v>53</v>
      </c>
      <c r="E13" s="20">
        <f t="shared" si="0"/>
        <v>10</v>
      </c>
      <c r="F13" s="84">
        <f t="shared" si="1"/>
        <v>60</v>
      </c>
      <c r="G13" s="46">
        <f t="shared" si="2"/>
        <v>0</v>
      </c>
      <c r="H13" s="57"/>
      <c r="I13" s="24">
        <v>50</v>
      </c>
      <c r="J13" s="22">
        <v>0</v>
      </c>
      <c r="K13" s="21"/>
      <c r="L13" s="21"/>
      <c r="M1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10</v>
      </c>
      <c r="N13" s="10">
        <f>racers43[[#This Row],[Stampede ITT (b)]]+racers43[[#This Row],[Tour de Bowness - Hill Climb (B)]]+racers43[[#This Row],[CABC ITT Provincial Championships (A)]]</f>
        <v>0</v>
      </c>
      <c r="O13" s="11">
        <f>racers43[[#This Row],[Tour de Bowness - Omnium (B)]]</f>
        <v>0</v>
      </c>
      <c r="P13" s="25"/>
      <c r="Q13" s="25"/>
      <c r="R13" s="25"/>
      <c r="S13" s="25"/>
      <c r="T13" s="25"/>
      <c r="U13" s="25">
        <v>10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13"/>
    </row>
    <row r="14" spans="1:41" ht="15.75" thickBot="1" x14ac:dyDescent="0.3">
      <c r="A14" s="17">
        <v>13</v>
      </c>
      <c r="B14" s="26" t="s">
        <v>967</v>
      </c>
      <c r="C14" s="26" t="s">
        <v>966</v>
      </c>
      <c r="D14" s="26" t="s">
        <v>19</v>
      </c>
      <c r="E14" s="20">
        <f t="shared" si="0"/>
        <v>10</v>
      </c>
      <c r="F14" s="46">
        <f t="shared" si="1"/>
        <v>10</v>
      </c>
      <c r="G14" s="46">
        <f t="shared" si="2"/>
        <v>0</v>
      </c>
      <c r="H14" s="57"/>
      <c r="I14" s="24">
        <v>0</v>
      </c>
      <c r="J14" s="22">
        <v>0</v>
      </c>
      <c r="K14" s="21"/>
      <c r="L14" s="21"/>
      <c r="M1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10</v>
      </c>
      <c r="N14" s="10">
        <f>racers43[[#This Row],[Stampede ITT (b)]]+racers43[[#This Row],[Tour de Bowness - Hill Climb (B)]]+racers43[[#This Row],[CABC ITT Provincial Championships (A)]]</f>
        <v>0</v>
      </c>
      <c r="O14" s="11">
        <f>racers43[[#This Row],[Tour de Bowness - Omnium (B)]]</f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>
        <v>10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13"/>
    </row>
    <row r="15" spans="1:41" ht="15.75" thickBot="1" x14ac:dyDescent="0.3">
      <c r="A15" s="17">
        <v>14</v>
      </c>
      <c r="B15" s="19" t="s">
        <v>526</v>
      </c>
      <c r="C15" s="19" t="s">
        <v>527</v>
      </c>
      <c r="D15" s="19" t="s">
        <v>56</v>
      </c>
      <c r="E15" s="21">
        <f t="shared" si="0"/>
        <v>10</v>
      </c>
      <c r="F15" s="46">
        <f t="shared" si="1"/>
        <v>43</v>
      </c>
      <c r="G15" s="46">
        <f t="shared" si="2"/>
        <v>0</v>
      </c>
      <c r="H15" s="57"/>
      <c r="I15" s="24">
        <v>33</v>
      </c>
      <c r="J15" s="22">
        <v>0</v>
      </c>
      <c r="K15" s="21"/>
      <c r="L15" s="21"/>
      <c r="M1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10</v>
      </c>
      <c r="N15" s="10">
        <f>racers43[[#This Row],[Stampede ITT (b)]]+racers43[[#This Row],[Tour de Bowness - Hill Climb (B)]]+racers43[[#This Row],[CABC ITT Provincial Championships (A)]]</f>
        <v>0</v>
      </c>
      <c r="O15" s="11">
        <f>racers43[[#This Row],[Tour de Bowness - Omnium (B)]]</f>
        <v>0</v>
      </c>
      <c r="P15" s="25">
        <v>10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13"/>
    </row>
    <row r="16" spans="1:41" ht="15.75" thickBot="1" x14ac:dyDescent="0.3">
      <c r="A16" s="17"/>
      <c r="B16" s="26" t="s">
        <v>557</v>
      </c>
      <c r="C16" s="26" t="s">
        <v>558</v>
      </c>
      <c r="D16" s="26" t="s">
        <v>36</v>
      </c>
      <c r="E16" s="20">
        <f t="shared" si="0"/>
        <v>0</v>
      </c>
      <c r="F16" s="46">
        <f t="shared" si="1"/>
        <v>0</v>
      </c>
      <c r="G16" s="46">
        <f t="shared" si="2"/>
        <v>0</v>
      </c>
      <c r="H16" s="57"/>
      <c r="I16" s="24">
        <v>0</v>
      </c>
      <c r="J16" s="22">
        <v>0</v>
      </c>
      <c r="K16" s="21"/>
      <c r="L16" s="21"/>
      <c r="M1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16" s="10">
        <f>racers43[[#This Row],[Stampede ITT (b)]]+racers43[[#This Row],[Tour de Bowness - Hill Climb (B)]]+racers43[[#This Row],[CABC ITT Provincial Championships (A)]]</f>
        <v>0</v>
      </c>
      <c r="O16" s="11">
        <f>racers43[[#This Row],[Tour de Bowness - Omnium (B)]]</f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13"/>
    </row>
    <row r="17" spans="1:37" ht="15.75" thickBot="1" x14ac:dyDescent="0.3">
      <c r="A17" s="17"/>
      <c r="B17" s="26" t="s">
        <v>549</v>
      </c>
      <c r="C17" s="26" t="s">
        <v>550</v>
      </c>
      <c r="D17" s="26" t="s">
        <v>234</v>
      </c>
      <c r="E17" s="20">
        <f t="shared" si="0"/>
        <v>0</v>
      </c>
      <c r="F17" s="46">
        <f t="shared" si="1"/>
        <v>0</v>
      </c>
      <c r="G17" s="46">
        <f t="shared" si="2"/>
        <v>0</v>
      </c>
      <c r="H17" s="57"/>
      <c r="I17" s="24">
        <v>0</v>
      </c>
      <c r="J17" s="22">
        <v>0</v>
      </c>
      <c r="K17" s="21"/>
      <c r="L17" s="21"/>
      <c r="M1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17" s="10">
        <f>racers43[[#This Row],[Stampede ITT (b)]]+racers43[[#This Row],[Tour de Bowness - Hill Climb (B)]]+racers43[[#This Row],[CABC ITT Provincial Championships (A)]]</f>
        <v>0</v>
      </c>
      <c r="O17" s="11">
        <f>racers43[[#This Row],[Tour de Bowness - Omnium (B)]]</f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13"/>
    </row>
    <row r="18" spans="1:37" ht="15.75" thickBot="1" x14ac:dyDescent="0.3">
      <c r="A18" s="20"/>
      <c r="B18" s="26" t="s">
        <v>608</v>
      </c>
      <c r="C18" s="26" t="s">
        <v>609</v>
      </c>
      <c r="D18" s="26" t="s">
        <v>36</v>
      </c>
      <c r="E18" s="20">
        <f t="shared" si="0"/>
        <v>0</v>
      </c>
      <c r="F18" s="46">
        <f t="shared" si="1"/>
        <v>0</v>
      </c>
      <c r="G18" s="46">
        <f t="shared" si="2"/>
        <v>0</v>
      </c>
      <c r="H18" s="57"/>
      <c r="I18" s="24">
        <v>0</v>
      </c>
      <c r="J18" s="22">
        <v>0</v>
      </c>
      <c r="K18" s="21"/>
      <c r="L18" s="21"/>
      <c r="M1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18" s="10">
        <f>racers43[[#This Row],[Stampede ITT (b)]]+racers43[[#This Row],[Tour de Bowness - Hill Climb (B)]]+racers43[[#This Row],[CABC ITT Provincial Championships (A)]]</f>
        <v>0</v>
      </c>
      <c r="O18" s="11">
        <f>racers43[[#This Row],[Tour de Bowness - Omnium (B)]]</f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13"/>
    </row>
    <row r="19" spans="1:37" ht="15.75" thickBot="1" x14ac:dyDescent="0.3">
      <c r="A19" s="20"/>
      <c r="B19" s="26" t="s">
        <v>606</v>
      </c>
      <c r="C19" s="26" t="s">
        <v>607</v>
      </c>
      <c r="D19" s="26" t="s">
        <v>25</v>
      </c>
      <c r="E19" s="20">
        <f t="shared" si="0"/>
        <v>0</v>
      </c>
      <c r="F19" s="46">
        <f t="shared" si="1"/>
        <v>0</v>
      </c>
      <c r="G19" s="46">
        <f t="shared" si="2"/>
        <v>0</v>
      </c>
      <c r="H19" s="57"/>
      <c r="I19" s="24">
        <v>0</v>
      </c>
      <c r="J19" s="22">
        <v>0</v>
      </c>
      <c r="K19" s="21"/>
      <c r="L19" s="21"/>
      <c r="M1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19" s="10">
        <f>racers43[[#This Row],[Stampede ITT (b)]]+racers43[[#This Row],[Tour de Bowness - Hill Climb (B)]]+racers43[[#This Row],[CABC ITT Provincial Championships (A)]]</f>
        <v>0</v>
      </c>
      <c r="O19" s="11">
        <f>racers43[[#This Row],[Tour de Bowness - Omnium (B)]]</f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13"/>
    </row>
    <row r="20" spans="1:37" ht="15.75" thickBot="1" x14ac:dyDescent="0.3">
      <c r="A20" s="20"/>
      <c r="B20" s="26" t="s">
        <v>562</v>
      </c>
      <c r="C20" s="26" t="s">
        <v>563</v>
      </c>
      <c r="D20" s="26" t="s">
        <v>196</v>
      </c>
      <c r="E20" s="20">
        <f t="shared" si="0"/>
        <v>0</v>
      </c>
      <c r="F20" s="22">
        <f t="shared" si="1"/>
        <v>0</v>
      </c>
      <c r="G20" s="46">
        <f t="shared" si="2"/>
        <v>0</v>
      </c>
      <c r="H20" s="57"/>
      <c r="I20" s="24">
        <v>0</v>
      </c>
      <c r="J20" s="22">
        <v>0</v>
      </c>
      <c r="K20" s="21"/>
      <c r="L20" s="21"/>
      <c r="M2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0" s="10">
        <f>racers43[[#This Row],[Stampede ITT (b)]]+racers43[[#This Row],[Tour de Bowness - Hill Climb (B)]]+racers43[[#This Row],[CABC ITT Provincial Championships (A)]]</f>
        <v>0</v>
      </c>
      <c r="O20" s="11">
        <f>racers43[[#This Row],[Tour de Bowness - Omnium (B)]]</f>
        <v>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13"/>
    </row>
    <row r="21" spans="1:37" ht="15.75" thickBot="1" x14ac:dyDescent="0.3">
      <c r="A21" s="17"/>
      <c r="B21" s="15" t="s">
        <v>560</v>
      </c>
      <c r="C21" s="15" t="s">
        <v>561</v>
      </c>
      <c r="D21" s="15" t="s">
        <v>53</v>
      </c>
      <c r="E21" s="17">
        <f t="shared" si="0"/>
        <v>0</v>
      </c>
      <c r="F21" s="140">
        <f t="shared" si="1"/>
        <v>0</v>
      </c>
      <c r="G21" s="38">
        <f t="shared" si="2"/>
        <v>0</v>
      </c>
      <c r="H21" s="81"/>
      <c r="I21" s="24">
        <v>0</v>
      </c>
      <c r="J21" s="22">
        <v>0</v>
      </c>
      <c r="K21" s="9"/>
      <c r="L21" s="9"/>
      <c r="M2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1" s="10">
        <f>racers43[[#This Row],[Stampede ITT (b)]]+racers43[[#This Row],[Tour de Bowness - Hill Climb (B)]]+racers43[[#This Row],[CABC ITT Provincial Championships (A)]]</f>
        <v>0</v>
      </c>
      <c r="O21" s="11">
        <f>racers43[[#This Row],[Tour de Bowness - Omnium (B)]]</f>
        <v>0</v>
      </c>
      <c r="P21" s="13"/>
      <c r="Q21" s="13"/>
      <c r="R21" s="13"/>
      <c r="S21" s="13"/>
      <c r="T21" s="25"/>
      <c r="U21" s="13"/>
      <c r="V21" s="25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ht="15.75" thickBot="1" x14ac:dyDescent="0.3">
      <c r="A22" s="20"/>
      <c r="B22" s="19" t="s">
        <v>640</v>
      </c>
      <c r="C22" s="19" t="s">
        <v>641</v>
      </c>
      <c r="D22" s="19" t="s">
        <v>36</v>
      </c>
      <c r="E22" s="21">
        <f t="shared" si="0"/>
        <v>0</v>
      </c>
      <c r="F22" s="46">
        <f t="shared" si="1"/>
        <v>0</v>
      </c>
      <c r="G22" s="46">
        <f t="shared" si="2"/>
        <v>0</v>
      </c>
      <c r="H22" s="57"/>
      <c r="I22" s="24">
        <v>0</v>
      </c>
      <c r="J22" s="22">
        <v>0</v>
      </c>
      <c r="K22" s="21"/>
      <c r="L22" s="21"/>
      <c r="M2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2" s="10">
        <f>racers43[[#This Row],[Stampede ITT (b)]]+racers43[[#This Row],[Tour de Bowness - Hill Climb (B)]]+racers43[[#This Row],[CABC ITT Provincial Championships (A)]]</f>
        <v>0</v>
      </c>
      <c r="O22" s="11">
        <f>racers43[[#This Row],[Tour de Bowness - Omnium (B)]]</f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13"/>
    </row>
    <row r="23" spans="1:37" ht="15.75" thickBot="1" x14ac:dyDescent="0.3">
      <c r="A23" s="20"/>
      <c r="B23" s="26" t="s">
        <v>802</v>
      </c>
      <c r="C23" s="26" t="s">
        <v>803</v>
      </c>
      <c r="D23" s="26" t="s">
        <v>31</v>
      </c>
      <c r="E23" s="20">
        <f t="shared" si="0"/>
        <v>0</v>
      </c>
      <c r="F23" s="46">
        <f t="shared" si="1"/>
        <v>37</v>
      </c>
      <c r="G23" s="46">
        <f t="shared" si="2"/>
        <v>4</v>
      </c>
      <c r="H23" s="57"/>
      <c r="I23" s="24">
        <v>33</v>
      </c>
      <c r="J23" s="22">
        <v>4</v>
      </c>
      <c r="K23" s="21"/>
      <c r="L23" s="21"/>
      <c r="M2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3" s="10">
        <f>racers43[[#This Row],[Stampede ITT (b)]]+racers43[[#This Row],[Tour de Bowness - Hill Climb (B)]]+racers43[[#This Row],[CABC ITT Provincial Championships (A)]]</f>
        <v>0</v>
      </c>
      <c r="O23" s="11">
        <f>racers43[[#This Row],[Tour de Bowness - Omnium (B)]]</f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13"/>
    </row>
    <row r="24" spans="1:37" ht="15.75" thickBot="1" x14ac:dyDescent="0.3">
      <c r="A24" s="20"/>
      <c r="B24" s="26" t="s">
        <v>572</v>
      </c>
      <c r="C24" s="26" t="s">
        <v>573</v>
      </c>
      <c r="D24" s="26" t="s">
        <v>89</v>
      </c>
      <c r="E24" s="20">
        <f t="shared" si="0"/>
        <v>0</v>
      </c>
      <c r="F24" s="43">
        <f t="shared" si="1"/>
        <v>0</v>
      </c>
      <c r="G24" s="46">
        <f t="shared" si="2"/>
        <v>0</v>
      </c>
      <c r="H24" s="57"/>
      <c r="I24" s="24">
        <v>0</v>
      </c>
      <c r="J24" s="22">
        <v>0</v>
      </c>
      <c r="K24" s="21"/>
      <c r="L24" s="21"/>
      <c r="M2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4" s="10">
        <f>racers43[[#This Row],[Stampede ITT (b)]]+racers43[[#This Row],[Tour de Bowness - Hill Climb (B)]]+racers43[[#This Row],[CABC ITT Provincial Championships (A)]]</f>
        <v>0</v>
      </c>
      <c r="O24" s="11">
        <f>racers43[[#This Row],[Tour de Bowness - Omnium (B)]]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13"/>
    </row>
    <row r="25" spans="1:37" ht="15.75" thickBot="1" x14ac:dyDescent="0.3">
      <c r="A25" s="20"/>
      <c r="B25" s="26" t="s">
        <v>610</v>
      </c>
      <c r="C25" s="26" t="s">
        <v>611</v>
      </c>
      <c r="D25" s="26" t="s">
        <v>474</v>
      </c>
      <c r="E25" s="20">
        <f t="shared" si="0"/>
        <v>0</v>
      </c>
      <c r="F25" s="46">
        <f t="shared" si="1"/>
        <v>0</v>
      </c>
      <c r="G25" s="46">
        <f t="shared" si="2"/>
        <v>0</v>
      </c>
      <c r="H25" s="57"/>
      <c r="I25" s="24">
        <v>0</v>
      </c>
      <c r="J25" s="22">
        <v>0</v>
      </c>
      <c r="K25" s="21"/>
      <c r="L25" s="21"/>
      <c r="M2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5" s="10">
        <f>racers43[[#This Row],[Stampede ITT (b)]]+racers43[[#This Row],[Tour de Bowness - Hill Climb (B)]]+racers43[[#This Row],[CABC ITT Provincial Championships (A)]]</f>
        <v>0</v>
      </c>
      <c r="O25" s="11">
        <f>racers43[[#This Row],[Tour de Bowness - Omnium (B)]]</f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13"/>
    </row>
    <row r="26" spans="1:37" ht="15.75" thickBot="1" x14ac:dyDescent="0.3">
      <c r="A26" s="20"/>
      <c r="B26" s="26" t="s">
        <v>492</v>
      </c>
      <c r="C26" s="26" t="s">
        <v>441</v>
      </c>
      <c r="D26" s="26" t="s">
        <v>56</v>
      </c>
      <c r="E26" s="20">
        <f t="shared" si="0"/>
        <v>0</v>
      </c>
      <c r="F26" s="46">
        <f t="shared" si="1"/>
        <v>0</v>
      </c>
      <c r="G26" s="46">
        <f t="shared" si="2"/>
        <v>0</v>
      </c>
      <c r="H26" s="57"/>
      <c r="I26" s="24">
        <v>0</v>
      </c>
      <c r="J26" s="22">
        <v>0</v>
      </c>
      <c r="K26" s="21"/>
      <c r="L26" s="21"/>
      <c r="M2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6" s="10">
        <f>racers43[[#This Row],[Stampede ITT (b)]]+racers43[[#This Row],[Tour de Bowness - Hill Climb (B)]]+racers43[[#This Row],[CABC ITT Provincial Championships (A)]]</f>
        <v>0</v>
      </c>
      <c r="O26" s="11">
        <f>racers43[[#This Row],[Tour de Bowness - Omnium (B)]]</f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3"/>
    </row>
    <row r="27" spans="1:37" ht="15.75" thickBot="1" x14ac:dyDescent="0.3">
      <c r="A27" s="20"/>
      <c r="B27" s="19" t="s">
        <v>45</v>
      </c>
      <c r="C27" s="19" t="s">
        <v>671</v>
      </c>
      <c r="D27" s="19" t="s">
        <v>89</v>
      </c>
      <c r="E27" s="21">
        <f t="shared" si="0"/>
        <v>0</v>
      </c>
      <c r="F27" s="46">
        <f t="shared" si="1"/>
        <v>6</v>
      </c>
      <c r="G27" s="46">
        <f t="shared" si="2"/>
        <v>0</v>
      </c>
      <c r="H27" s="57"/>
      <c r="I27" s="24">
        <v>6</v>
      </c>
      <c r="J27" s="22">
        <v>0</v>
      </c>
      <c r="K27" s="21"/>
      <c r="L27" s="21"/>
      <c r="M2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7" s="10">
        <f>racers43[[#This Row],[Stampede ITT (b)]]+racers43[[#This Row],[Tour de Bowness - Hill Climb (B)]]+racers43[[#This Row],[CABC ITT Provincial Championships (A)]]</f>
        <v>0</v>
      </c>
      <c r="O27" s="11">
        <f>racers43[[#This Row],[Tour de Bowness - Omnium (B)]]</f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3"/>
    </row>
    <row r="28" spans="1:37" ht="15.75" thickBot="1" x14ac:dyDescent="0.3">
      <c r="A28" s="20"/>
      <c r="B28" s="26" t="s">
        <v>635</v>
      </c>
      <c r="C28" s="26" t="s">
        <v>491</v>
      </c>
      <c r="D28" s="26" t="s">
        <v>173</v>
      </c>
      <c r="E28" s="20">
        <f t="shared" si="0"/>
        <v>0</v>
      </c>
      <c r="F28" s="43">
        <f t="shared" si="1"/>
        <v>0</v>
      </c>
      <c r="G28" s="46">
        <f t="shared" si="2"/>
        <v>0</v>
      </c>
      <c r="H28" s="57"/>
      <c r="I28" s="24">
        <v>0</v>
      </c>
      <c r="J28" s="22">
        <v>0</v>
      </c>
      <c r="K28" s="21"/>
      <c r="L28" s="21"/>
      <c r="M2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8" s="10">
        <f>racers43[[#This Row],[Stampede ITT (b)]]+racers43[[#This Row],[Tour de Bowness - Hill Climb (B)]]+racers43[[#This Row],[CABC ITT Provincial Championships (A)]]</f>
        <v>0</v>
      </c>
      <c r="O28" s="11">
        <f>racers43[[#This Row],[Tour de Bowness - Omnium (B)]]</f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13"/>
    </row>
    <row r="29" spans="1:37" ht="15.75" thickBot="1" x14ac:dyDescent="0.3">
      <c r="A29" s="20"/>
      <c r="B29" s="26" t="s">
        <v>600</v>
      </c>
      <c r="C29" s="26" t="s">
        <v>601</v>
      </c>
      <c r="D29" s="26" t="s">
        <v>284</v>
      </c>
      <c r="E29" s="20">
        <f t="shared" si="0"/>
        <v>0</v>
      </c>
      <c r="F29" s="43">
        <f t="shared" si="1"/>
        <v>0</v>
      </c>
      <c r="G29" s="46">
        <f t="shared" si="2"/>
        <v>0</v>
      </c>
      <c r="H29" s="57"/>
      <c r="I29" s="24">
        <v>0</v>
      </c>
      <c r="J29" s="22">
        <v>0</v>
      </c>
      <c r="K29" s="21"/>
      <c r="L29" s="21"/>
      <c r="M2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29" s="10">
        <f>racers43[[#This Row],[Stampede ITT (b)]]+racers43[[#This Row],[Tour de Bowness - Hill Climb (B)]]+racers43[[#This Row],[CABC ITT Provincial Championships (A)]]</f>
        <v>0</v>
      </c>
      <c r="O29" s="11">
        <f>racers43[[#This Row],[Tour de Bowness - Omnium (B)]]</f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13"/>
    </row>
    <row r="30" spans="1:37" ht="15.75" thickBot="1" x14ac:dyDescent="0.3">
      <c r="A30" s="20"/>
      <c r="B30" s="19" t="s">
        <v>577</v>
      </c>
      <c r="C30" s="19" t="s">
        <v>489</v>
      </c>
      <c r="D30" s="19" t="s">
        <v>89</v>
      </c>
      <c r="E30" s="21">
        <f t="shared" si="0"/>
        <v>0</v>
      </c>
      <c r="F30" s="46">
        <f t="shared" si="1"/>
        <v>0</v>
      </c>
      <c r="G30" s="46">
        <f t="shared" si="2"/>
        <v>0</v>
      </c>
      <c r="H30" s="57"/>
      <c r="I30" s="24">
        <v>0</v>
      </c>
      <c r="J30" s="22">
        <v>0</v>
      </c>
      <c r="K30" s="21"/>
      <c r="L30" s="21"/>
      <c r="M3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0" s="10">
        <f>racers43[[#This Row],[Stampede ITT (b)]]+racers43[[#This Row],[Tour de Bowness - Hill Climb (B)]]+racers43[[#This Row],[CABC ITT Provincial Championships (A)]]</f>
        <v>0</v>
      </c>
      <c r="O30" s="11">
        <f>racers43[[#This Row],[Tour de Bowness - Omnium (B)]]</f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13"/>
    </row>
    <row r="31" spans="1:37" ht="15.75" thickBot="1" x14ac:dyDescent="0.3">
      <c r="A31" s="20"/>
      <c r="B31" s="26" t="s">
        <v>554</v>
      </c>
      <c r="C31" s="26" t="s">
        <v>576</v>
      </c>
      <c r="D31" s="26" t="s">
        <v>53</v>
      </c>
      <c r="E31" s="20">
        <f t="shared" si="0"/>
        <v>0</v>
      </c>
      <c r="F31" s="46">
        <f t="shared" si="1"/>
        <v>0</v>
      </c>
      <c r="G31" s="46">
        <f t="shared" si="2"/>
        <v>0</v>
      </c>
      <c r="H31" s="58"/>
      <c r="I31" s="24">
        <v>0</v>
      </c>
      <c r="J31" s="22">
        <v>0</v>
      </c>
      <c r="K31" s="21"/>
      <c r="L31" s="21"/>
      <c r="M3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1" s="10">
        <f>racers43[[#This Row],[Stampede ITT (b)]]+racers43[[#This Row],[Tour de Bowness - Hill Climb (B)]]+racers43[[#This Row],[CABC ITT Provincial Championships (A)]]</f>
        <v>0</v>
      </c>
      <c r="O31" s="11">
        <f>racers43[[#This Row],[Tour de Bowness - Omnium (B)]]</f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3"/>
    </row>
    <row r="32" spans="1:37" ht="15.75" thickBot="1" x14ac:dyDescent="0.3">
      <c r="A32" s="20"/>
      <c r="B32" s="26" t="s">
        <v>554</v>
      </c>
      <c r="C32" s="26" t="s">
        <v>555</v>
      </c>
      <c r="D32" s="26" t="s">
        <v>19</v>
      </c>
      <c r="E32" s="20">
        <f t="shared" si="0"/>
        <v>0</v>
      </c>
      <c r="F32" s="46">
        <f t="shared" si="1"/>
        <v>0</v>
      </c>
      <c r="G32" s="46">
        <f t="shared" si="2"/>
        <v>0</v>
      </c>
      <c r="H32" s="58"/>
      <c r="I32" s="24">
        <v>0</v>
      </c>
      <c r="J32" s="22">
        <v>0</v>
      </c>
      <c r="K32" s="21"/>
      <c r="L32" s="21"/>
      <c r="M3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2" s="10">
        <f>racers43[[#This Row],[Stampede ITT (b)]]+racers43[[#This Row],[Tour de Bowness - Hill Climb (B)]]+racers43[[#This Row],[CABC ITT Provincial Championships (A)]]</f>
        <v>0</v>
      </c>
      <c r="O32" s="11">
        <f>racers43[[#This Row],[Tour de Bowness - Omnium (B)]]</f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13"/>
    </row>
    <row r="33" spans="1:37" ht="15.75" thickBot="1" x14ac:dyDescent="0.3">
      <c r="A33" s="20"/>
      <c r="B33" s="26" t="s">
        <v>574</v>
      </c>
      <c r="C33" s="26" t="s">
        <v>575</v>
      </c>
      <c r="D33" s="26" t="s">
        <v>19</v>
      </c>
      <c r="E33" s="20">
        <f t="shared" si="0"/>
        <v>0</v>
      </c>
      <c r="F33" s="46">
        <f t="shared" si="1"/>
        <v>0</v>
      </c>
      <c r="G33" s="46">
        <f t="shared" si="2"/>
        <v>0</v>
      </c>
      <c r="H33" s="58"/>
      <c r="I33" s="24">
        <v>0</v>
      </c>
      <c r="J33" s="22">
        <v>0</v>
      </c>
      <c r="K33" s="21"/>
      <c r="L33" s="21"/>
      <c r="M3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3" s="10">
        <f>racers43[[#This Row],[Stampede ITT (b)]]+racers43[[#This Row],[Tour de Bowness - Hill Climb (B)]]+racers43[[#This Row],[CABC ITT Provincial Championships (A)]]</f>
        <v>0</v>
      </c>
      <c r="O33" s="11">
        <f>racers43[[#This Row],[Tour de Bowness - Omnium (B)]]</f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13"/>
    </row>
    <row r="34" spans="1:37" ht="15.75" thickBot="1" x14ac:dyDescent="0.3">
      <c r="A34" s="20"/>
      <c r="B34" s="26" t="s">
        <v>536</v>
      </c>
      <c r="C34" s="26" t="s">
        <v>537</v>
      </c>
      <c r="D34" s="26" t="s">
        <v>209</v>
      </c>
      <c r="E34" s="20">
        <f t="shared" ref="E34:E65" si="3">SUM(M34,N34,O34)</f>
        <v>0</v>
      </c>
      <c r="F34" s="22">
        <f t="shared" ref="F34:F65" si="4">SUM(G34,H34,I34,K34,M34)</f>
        <v>0</v>
      </c>
      <c r="G34" s="46">
        <f t="shared" ref="G34:G65" si="5">+IF(SUM(J34,L34,N34)&gt;20,20,SUM(J34,L34,N34))</f>
        <v>0</v>
      </c>
      <c r="H34" s="58"/>
      <c r="I34" s="24">
        <v>0</v>
      </c>
      <c r="J34" s="22">
        <v>0</v>
      </c>
      <c r="K34" s="21"/>
      <c r="L34" s="21"/>
      <c r="M3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4" s="10">
        <f>racers43[[#This Row],[Stampede ITT (b)]]+racers43[[#This Row],[Tour de Bowness - Hill Climb (B)]]+racers43[[#This Row],[CABC ITT Provincial Championships (A)]]</f>
        <v>0</v>
      </c>
      <c r="O34" s="11">
        <f>racers43[[#This Row],[Tour de Bowness - Omnium (B)]]</f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13"/>
    </row>
    <row r="35" spans="1:37" ht="15.75" thickBot="1" x14ac:dyDescent="0.3">
      <c r="A35" s="20"/>
      <c r="B35" s="26" t="s">
        <v>279</v>
      </c>
      <c r="C35" s="26" t="s">
        <v>599</v>
      </c>
      <c r="D35" s="26" t="s">
        <v>168</v>
      </c>
      <c r="E35" s="20">
        <f t="shared" si="3"/>
        <v>0</v>
      </c>
      <c r="F35" s="43">
        <f t="shared" si="4"/>
        <v>0</v>
      </c>
      <c r="G35" s="46">
        <f t="shared" si="5"/>
        <v>0</v>
      </c>
      <c r="H35" s="58"/>
      <c r="I35" s="24">
        <v>0</v>
      </c>
      <c r="J35" s="22">
        <v>0</v>
      </c>
      <c r="K35" s="21"/>
      <c r="L35" s="21"/>
      <c r="M3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5" s="10">
        <f>racers43[[#This Row],[Stampede ITT (b)]]+racers43[[#This Row],[Tour de Bowness - Hill Climb (B)]]+racers43[[#This Row],[CABC ITT Provincial Championships (A)]]</f>
        <v>0</v>
      </c>
      <c r="O35" s="11">
        <f>racers43[[#This Row],[Tour de Bowness - Omnium (B)]]</f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13"/>
    </row>
    <row r="36" spans="1:37" ht="15.75" thickBot="1" x14ac:dyDescent="0.3">
      <c r="A36" s="20"/>
      <c r="B36" s="26" t="s">
        <v>584</v>
      </c>
      <c r="C36" s="26" t="s">
        <v>585</v>
      </c>
      <c r="D36" s="26" t="s">
        <v>19</v>
      </c>
      <c r="E36" s="20">
        <f t="shared" si="3"/>
        <v>0</v>
      </c>
      <c r="F36" s="46">
        <f t="shared" si="4"/>
        <v>0</v>
      </c>
      <c r="G36" s="46">
        <f t="shared" si="5"/>
        <v>0</v>
      </c>
      <c r="H36" s="58"/>
      <c r="I36" s="24">
        <v>0</v>
      </c>
      <c r="J36" s="22">
        <v>0</v>
      </c>
      <c r="K36" s="21"/>
      <c r="L36" s="21"/>
      <c r="M3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6" s="10">
        <f>racers43[[#This Row],[Stampede ITT (b)]]+racers43[[#This Row],[Tour de Bowness - Hill Climb (B)]]+racers43[[#This Row],[CABC ITT Provincial Championships (A)]]</f>
        <v>0</v>
      </c>
      <c r="O36" s="11">
        <f>racers43[[#This Row],[Tour de Bowness - Omnium (B)]]</f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13"/>
    </row>
    <row r="37" spans="1:37" ht="15.75" thickBot="1" x14ac:dyDescent="0.3">
      <c r="A37" s="20"/>
      <c r="B37" s="26" t="s">
        <v>913</v>
      </c>
      <c r="C37" s="26" t="s">
        <v>851</v>
      </c>
      <c r="D37" s="26"/>
      <c r="E37" s="20">
        <f t="shared" si="3"/>
        <v>0</v>
      </c>
      <c r="F37" s="43">
        <f t="shared" si="4"/>
        <v>5</v>
      </c>
      <c r="G37" s="46">
        <f t="shared" si="5"/>
        <v>0</v>
      </c>
      <c r="H37" s="58">
        <v>5</v>
      </c>
      <c r="I37" s="24"/>
      <c r="J37" s="22"/>
      <c r="K37" s="21"/>
      <c r="L37" s="21"/>
      <c r="M3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7" s="10">
        <f>racers43[[#This Row],[Stampede ITT (b)]]+racers43[[#This Row],[Tour de Bowness - Hill Climb (B)]]+racers43[[#This Row],[CABC ITT Provincial Championships (A)]]</f>
        <v>0</v>
      </c>
      <c r="O37" s="11">
        <f>racers43[[#This Row],[Tour de Bowness - Omnium (B)]]</f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13"/>
    </row>
    <row r="38" spans="1:37" ht="15.75" thickBot="1" x14ac:dyDescent="0.3">
      <c r="A38" s="20"/>
      <c r="B38" s="26" t="s">
        <v>678</v>
      </c>
      <c r="C38" s="26" t="s">
        <v>675</v>
      </c>
      <c r="D38" s="26" t="s">
        <v>878</v>
      </c>
      <c r="E38" s="20">
        <f t="shared" si="3"/>
        <v>0</v>
      </c>
      <c r="F38" s="46">
        <f t="shared" si="4"/>
        <v>0</v>
      </c>
      <c r="G38" s="46">
        <f t="shared" si="5"/>
        <v>0</v>
      </c>
      <c r="H38" s="58"/>
      <c r="I38" s="24">
        <v>0</v>
      </c>
      <c r="J38" s="22">
        <v>0</v>
      </c>
      <c r="K38" s="21"/>
      <c r="L38" s="21"/>
      <c r="M3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8" s="10">
        <f>racers43[[#This Row],[Stampede ITT (b)]]+racers43[[#This Row],[Tour de Bowness - Hill Climb (B)]]+racers43[[#This Row],[CABC ITT Provincial Championships (A)]]</f>
        <v>0</v>
      </c>
      <c r="O38" s="11">
        <f>racers43[[#This Row],[Tour de Bowness - Omnium (B)]]</f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3"/>
    </row>
    <row r="39" spans="1:37" ht="15.75" thickBot="1" x14ac:dyDescent="0.3">
      <c r="A39" s="20"/>
      <c r="B39" s="26" t="s">
        <v>620</v>
      </c>
      <c r="C39" s="26" t="s">
        <v>621</v>
      </c>
      <c r="D39" s="26" t="s">
        <v>25</v>
      </c>
      <c r="E39" s="20">
        <f t="shared" si="3"/>
        <v>0</v>
      </c>
      <c r="F39" s="46">
        <f t="shared" si="4"/>
        <v>0</v>
      </c>
      <c r="G39" s="46">
        <f t="shared" si="5"/>
        <v>0</v>
      </c>
      <c r="H39" s="58"/>
      <c r="I39" s="24">
        <v>0</v>
      </c>
      <c r="J39" s="22">
        <v>0</v>
      </c>
      <c r="K39" s="21"/>
      <c r="L39" s="21"/>
      <c r="M3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39" s="10">
        <f>racers43[[#This Row],[Stampede ITT (b)]]+racers43[[#This Row],[Tour de Bowness - Hill Climb (B)]]+racers43[[#This Row],[CABC ITT Provincial Championships (A)]]</f>
        <v>0</v>
      </c>
      <c r="O39" s="11">
        <f>racers43[[#This Row],[Tour de Bowness - Omnium (B)]]</f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13"/>
    </row>
    <row r="40" spans="1:37" ht="15.75" thickBot="1" x14ac:dyDescent="0.3">
      <c r="A40" s="20"/>
      <c r="B40" s="26" t="s">
        <v>497</v>
      </c>
      <c r="C40" s="26" t="s">
        <v>588</v>
      </c>
      <c r="D40" s="26" t="s">
        <v>36</v>
      </c>
      <c r="E40" s="20">
        <f t="shared" si="3"/>
        <v>0</v>
      </c>
      <c r="F40" s="46">
        <f t="shared" si="4"/>
        <v>0</v>
      </c>
      <c r="G40" s="46">
        <f t="shared" si="5"/>
        <v>0</v>
      </c>
      <c r="H40" s="58"/>
      <c r="I40" s="24">
        <v>0</v>
      </c>
      <c r="J40" s="22">
        <v>0</v>
      </c>
      <c r="K40" s="21"/>
      <c r="L40" s="21"/>
      <c r="M4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0" s="10">
        <f>racers43[[#This Row],[Stampede ITT (b)]]+racers43[[#This Row],[Tour de Bowness - Hill Climb (B)]]+racers43[[#This Row],[CABC ITT Provincial Championships (A)]]</f>
        <v>0</v>
      </c>
      <c r="O40" s="11">
        <f>racers43[[#This Row],[Tour de Bowness - Omnium (B)]]</f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13"/>
    </row>
    <row r="41" spans="1:37" ht="15.75" thickBot="1" x14ac:dyDescent="0.3">
      <c r="A41" s="20"/>
      <c r="B41" s="26" t="s">
        <v>570</v>
      </c>
      <c r="C41" s="26" t="s">
        <v>571</v>
      </c>
      <c r="D41" s="26" t="s">
        <v>211</v>
      </c>
      <c r="E41" s="20">
        <f t="shared" si="3"/>
        <v>0</v>
      </c>
      <c r="F41" s="46">
        <f t="shared" si="4"/>
        <v>0</v>
      </c>
      <c r="G41" s="46">
        <f t="shared" si="5"/>
        <v>0</v>
      </c>
      <c r="H41" s="58"/>
      <c r="I41" s="24">
        <v>0</v>
      </c>
      <c r="J41" s="22">
        <v>0</v>
      </c>
      <c r="K41" s="21"/>
      <c r="L41" s="21"/>
      <c r="M4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1" s="10">
        <f>racers43[[#This Row],[Stampede ITT (b)]]+racers43[[#This Row],[Tour de Bowness - Hill Climb (B)]]+racers43[[#This Row],[CABC ITT Provincial Championships (A)]]</f>
        <v>0</v>
      </c>
      <c r="O41" s="11">
        <f>racers43[[#This Row],[Tour de Bowness - Omnium (B)]]</f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13"/>
    </row>
    <row r="42" spans="1:37" ht="15.75" thickBot="1" x14ac:dyDescent="0.3">
      <c r="A42" s="20"/>
      <c r="B42" s="26" t="s">
        <v>596</v>
      </c>
      <c r="C42" s="26" t="s">
        <v>597</v>
      </c>
      <c r="D42" s="26" t="s">
        <v>522</v>
      </c>
      <c r="E42" s="21">
        <f t="shared" si="3"/>
        <v>0</v>
      </c>
      <c r="F42" s="46">
        <f t="shared" si="4"/>
        <v>0</v>
      </c>
      <c r="G42" s="46">
        <f t="shared" si="5"/>
        <v>0</v>
      </c>
      <c r="H42" s="58"/>
      <c r="I42" s="24">
        <v>0</v>
      </c>
      <c r="J42" s="22">
        <v>0</v>
      </c>
      <c r="K42" s="21"/>
      <c r="L42" s="21"/>
      <c r="M4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2" s="10">
        <f>racers43[[#This Row],[Stampede ITT (b)]]+racers43[[#This Row],[Tour de Bowness - Hill Climb (B)]]+racers43[[#This Row],[CABC ITT Provincial Championships (A)]]</f>
        <v>0</v>
      </c>
      <c r="O42" s="11">
        <f>racers43[[#This Row],[Tour de Bowness - Omnium (B)]]</f>
        <v>0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3"/>
    </row>
    <row r="43" spans="1:37" ht="15.75" thickBot="1" x14ac:dyDescent="0.3">
      <c r="A43" s="20"/>
      <c r="B43" s="26" t="s">
        <v>636</v>
      </c>
      <c r="C43" s="26" t="s">
        <v>637</v>
      </c>
      <c r="D43" s="26" t="s">
        <v>25</v>
      </c>
      <c r="E43" s="20">
        <f t="shared" si="3"/>
        <v>0</v>
      </c>
      <c r="F43" s="46">
        <f t="shared" si="4"/>
        <v>0</v>
      </c>
      <c r="G43" s="46">
        <f t="shared" si="5"/>
        <v>0</v>
      </c>
      <c r="H43" s="58"/>
      <c r="I43" s="24">
        <v>0</v>
      </c>
      <c r="J43" s="22">
        <v>0</v>
      </c>
      <c r="K43" s="21"/>
      <c r="L43" s="21"/>
      <c r="M4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3" s="10">
        <f>racers43[[#This Row],[Stampede ITT (b)]]+racers43[[#This Row],[Tour de Bowness - Hill Climb (B)]]+racers43[[#This Row],[CABC ITT Provincial Championships (A)]]</f>
        <v>0</v>
      </c>
      <c r="O43" s="11">
        <f>racers43[[#This Row],[Tour de Bowness - Omnium (B)]]</f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13"/>
    </row>
    <row r="44" spans="1:37" ht="15.75" thickBot="1" x14ac:dyDescent="0.3">
      <c r="A44" s="20"/>
      <c r="B44" s="19" t="s">
        <v>316</v>
      </c>
      <c r="C44" s="19" t="s">
        <v>605</v>
      </c>
      <c r="D44" s="19" t="s">
        <v>25</v>
      </c>
      <c r="E44" s="20">
        <f t="shared" si="3"/>
        <v>0</v>
      </c>
      <c r="F44" s="46">
        <f t="shared" si="4"/>
        <v>0</v>
      </c>
      <c r="G44" s="46">
        <f t="shared" si="5"/>
        <v>0</v>
      </c>
      <c r="H44" s="58"/>
      <c r="I44" s="24">
        <v>0</v>
      </c>
      <c r="J44" s="22">
        <v>0</v>
      </c>
      <c r="K44" s="21"/>
      <c r="L44" s="21"/>
      <c r="M4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4" s="10">
        <f>racers43[[#This Row],[Stampede ITT (b)]]+racers43[[#This Row],[Tour de Bowness - Hill Climb (B)]]+racers43[[#This Row],[CABC ITT Provincial Championships (A)]]</f>
        <v>0</v>
      </c>
      <c r="O44" s="11">
        <f>racers43[[#This Row],[Tour de Bowness - Omnium (B)]]</f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13"/>
    </row>
    <row r="45" spans="1:37" ht="15.75" thickBot="1" x14ac:dyDescent="0.3">
      <c r="A45" s="20"/>
      <c r="B45" s="26" t="s">
        <v>642</v>
      </c>
      <c r="C45" s="26" t="s">
        <v>643</v>
      </c>
      <c r="D45" s="26" t="s">
        <v>65</v>
      </c>
      <c r="E45" s="20">
        <f t="shared" si="3"/>
        <v>0</v>
      </c>
      <c r="F45" s="43">
        <f t="shared" si="4"/>
        <v>0</v>
      </c>
      <c r="G45" s="46">
        <f t="shared" si="5"/>
        <v>0</v>
      </c>
      <c r="H45" s="58"/>
      <c r="I45" s="24">
        <v>0</v>
      </c>
      <c r="J45" s="22">
        <v>0</v>
      </c>
      <c r="K45" s="21"/>
      <c r="L45" s="21"/>
      <c r="M4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5" s="10">
        <f>racers43[[#This Row],[Stampede ITT (b)]]+racers43[[#This Row],[Tour de Bowness - Hill Climb (B)]]+racers43[[#This Row],[CABC ITT Provincial Championships (A)]]</f>
        <v>0</v>
      </c>
      <c r="O45" s="11">
        <f>racers43[[#This Row],[Tour de Bowness - Omnium (B)]]</f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13"/>
    </row>
    <row r="46" spans="1:37" ht="15.75" thickBot="1" x14ac:dyDescent="0.3">
      <c r="A46" s="20"/>
      <c r="B46" s="26" t="s">
        <v>626</v>
      </c>
      <c r="C46" s="26" t="s">
        <v>627</v>
      </c>
      <c r="D46" s="26" t="s">
        <v>19</v>
      </c>
      <c r="E46" s="20">
        <f t="shared" si="3"/>
        <v>0</v>
      </c>
      <c r="F46" s="70">
        <f t="shared" si="4"/>
        <v>0</v>
      </c>
      <c r="G46" s="46">
        <f t="shared" si="5"/>
        <v>0</v>
      </c>
      <c r="H46" s="58"/>
      <c r="I46" s="24">
        <v>0</v>
      </c>
      <c r="J46" s="22">
        <v>0</v>
      </c>
      <c r="K46" s="21"/>
      <c r="L46" s="21"/>
      <c r="M4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6" s="10">
        <f>racers43[[#This Row],[Stampede ITT (b)]]+racers43[[#This Row],[Tour de Bowness - Hill Climb (B)]]+racers43[[#This Row],[CABC ITT Provincial Championships (A)]]</f>
        <v>0</v>
      </c>
      <c r="O46" s="11">
        <f>racers43[[#This Row],[Tour de Bowness - Omnium (B)]]</f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13"/>
    </row>
    <row r="47" spans="1:37" ht="15.75" thickBot="1" x14ac:dyDescent="0.3">
      <c r="A47" s="20"/>
      <c r="B47" s="26" t="s">
        <v>578</v>
      </c>
      <c r="C47" s="26" t="s">
        <v>579</v>
      </c>
      <c r="D47" s="26" t="s">
        <v>19</v>
      </c>
      <c r="E47" s="20">
        <f t="shared" si="3"/>
        <v>0</v>
      </c>
      <c r="F47" s="46">
        <f t="shared" si="4"/>
        <v>0</v>
      </c>
      <c r="G47" s="46">
        <f t="shared" si="5"/>
        <v>0</v>
      </c>
      <c r="H47" s="71"/>
      <c r="I47" s="24">
        <v>0</v>
      </c>
      <c r="J47" s="22">
        <v>0</v>
      </c>
      <c r="K47" s="21"/>
      <c r="L47" s="21"/>
      <c r="M4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7" s="10">
        <f>racers43[[#This Row],[Stampede ITT (b)]]+racers43[[#This Row],[Tour de Bowness - Hill Climb (B)]]+racers43[[#This Row],[CABC ITT Provincial Championships (A)]]</f>
        <v>0</v>
      </c>
      <c r="O47" s="11">
        <f>racers43[[#This Row],[Tour de Bowness - Omnium (B)]]</f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3"/>
    </row>
    <row r="48" spans="1:37" ht="15.75" thickBot="1" x14ac:dyDescent="0.3">
      <c r="A48" s="20"/>
      <c r="B48" s="26" t="s">
        <v>594</v>
      </c>
      <c r="C48" s="26" t="s">
        <v>595</v>
      </c>
      <c r="D48" s="26" t="s">
        <v>36</v>
      </c>
      <c r="E48" s="20">
        <f t="shared" si="3"/>
        <v>0</v>
      </c>
      <c r="F48" s="46">
        <f t="shared" si="4"/>
        <v>0</v>
      </c>
      <c r="G48" s="46">
        <f t="shared" si="5"/>
        <v>0</v>
      </c>
      <c r="H48" s="71"/>
      <c r="I48" s="24">
        <v>0</v>
      </c>
      <c r="J48" s="22">
        <v>0</v>
      </c>
      <c r="K48" s="21"/>
      <c r="L48" s="21"/>
      <c r="M4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8" s="10">
        <f>racers43[[#This Row],[Stampede ITT (b)]]+racers43[[#This Row],[Tour de Bowness - Hill Climb (B)]]+racers43[[#This Row],[CABC ITT Provincial Championships (A)]]</f>
        <v>0</v>
      </c>
      <c r="O48" s="11">
        <f>racers43[[#This Row],[Tour de Bowness - Omnium (B)]]</f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3"/>
    </row>
    <row r="49" spans="1:37" ht="15.75" thickBot="1" x14ac:dyDescent="0.3">
      <c r="A49" s="20"/>
      <c r="B49" s="19" t="s">
        <v>691</v>
      </c>
      <c r="C49" s="19" t="s">
        <v>672</v>
      </c>
      <c r="D49" s="19" t="s">
        <v>89</v>
      </c>
      <c r="E49" s="21">
        <f t="shared" si="3"/>
        <v>0</v>
      </c>
      <c r="F49" s="46">
        <f t="shared" si="4"/>
        <v>41</v>
      </c>
      <c r="G49" s="46">
        <f t="shared" si="5"/>
        <v>2</v>
      </c>
      <c r="H49" s="71">
        <v>5</v>
      </c>
      <c r="I49" s="24">
        <v>34</v>
      </c>
      <c r="J49" s="22">
        <v>2</v>
      </c>
      <c r="K49" s="21"/>
      <c r="L49" s="21"/>
      <c r="M4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49" s="10">
        <f>racers43[[#This Row],[Stampede ITT (b)]]+racers43[[#This Row],[Tour de Bowness - Hill Climb (B)]]+racers43[[#This Row],[CABC ITT Provincial Championships (A)]]</f>
        <v>0</v>
      </c>
      <c r="O49" s="11">
        <f>racers43[[#This Row],[Tour de Bowness - Omnium (B)]]</f>
        <v>0</v>
      </c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13"/>
    </row>
    <row r="50" spans="1:37" ht="15.75" thickBot="1" x14ac:dyDescent="0.3">
      <c r="A50" s="20"/>
      <c r="B50" s="26" t="s">
        <v>816</v>
      </c>
      <c r="C50" s="26" t="s">
        <v>817</v>
      </c>
      <c r="D50" s="26" t="s">
        <v>711</v>
      </c>
      <c r="E50" s="20">
        <f t="shared" si="3"/>
        <v>0</v>
      </c>
      <c r="F50" s="46">
        <f t="shared" si="4"/>
        <v>12</v>
      </c>
      <c r="G50" s="46">
        <f t="shared" si="5"/>
        <v>12</v>
      </c>
      <c r="H50" s="71"/>
      <c r="I50" s="24">
        <v>0</v>
      </c>
      <c r="J50" s="22">
        <v>12</v>
      </c>
      <c r="K50" s="21"/>
      <c r="L50" s="21"/>
      <c r="M5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0" s="10">
        <f>racers43[[#This Row],[Stampede ITT (b)]]+racers43[[#This Row],[Tour de Bowness - Hill Climb (B)]]+racers43[[#This Row],[CABC ITT Provincial Championships (A)]]</f>
        <v>0</v>
      </c>
      <c r="O50" s="11">
        <f>racers43[[#This Row],[Tour de Bowness - Omnium (B)]]</f>
        <v>0</v>
      </c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13"/>
    </row>
    <row r="51" spans="1:37" ht="15.75" thickBot="1" x14ac:dyDescent="0.3">
      <c r="A51" s="20"/>
      <c r="B51" s="26" t="s">
        <v>552</v>
      </c>
      <c r="C51" s="26" t="s">
        <v>553</v>
      </c>
      <c r="D51" s="26" t="s">
        <v>211</v>
      </c>
      <c r="E51" s="20">
        <f t="shared" si="3"/>
        <v>0</v>
      </c>
      <c r="F51" s="46">
        <f t="shared" si="4"/>
        <v>0</v>
      </c>
      <c r="G51" s="46">
        <f t="shared" si="5"/>
        <v>0</v>
      </c>
      <c r="H51" s="71"/>
      <c r="I51" s="24">
        <v>0</v>
      </c>
      <c r="J51" s="22">
        <v>0</v>
      </c>
      <c r="K51" s="21"/>
      <c r="L51" s="21"/>
      <c r="M5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1" s="10">
        <f>racers43[[#This Row],[Stampede ITT (b)]]+racers43[[#This Row],[Tour de Bowness - Hill Climb (B)]]+racers43[[#This Row],[CABC ITT Provincial Championships (A)]]</f>
        <v>0</v>
      </c>
      <c r="O51" s="11">
        <f>racers43[[#This Row],[Tour de Bowness - Omnium (B)]]</f>
        <v>0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3"/>
    </row>
    <row r="52" spans="1:37" ht="15.75" thickBot="1" x14ac:dyDescent="0.3">
      <c r="A52" s="20"/>
      <c r="B52" s="26" t="s">
        <v>743</v>
      </c>
      <c r="C52" s="26" t="s">
        <v>744</v>
      </c>
      <c r="D52" s="26"/>
      <c r="E52" s="20">
        <f t="shared" si="3"/>
        <v>0</v>
      </c>
      <c r="F52" s="46">
        <f t="shared" si="4"/>
        <v>17</v>
      </c>
      <c r="G52" s="46">
        <f t="shared" si="5"/>
        <v>0</v>
      </c>
      <c r="H52" s="71">
        <v>5</v>
      </c>
      <c r="I52" s="24">
        <v>12</v>
      </c>
      <c r="J52" s="22">
        <v>0</v>
      </c>
      <c r="K52" s="21"/>
      <c r="L52" s="21"/>
      <c r="M5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2" s="10">
        <f>racers43[[#This Row],[Stampede ITT (b)]]+racers43[[#This Row],[Tour de Bowness - Hill Climb (B)]]+racers43[[#This Row],[CABC ITT Provincial Championships (A)]]</f>
        <v>0</v>
      </c>
      <c r="O52" s="11">
        <f>racers43[[#This Row],[Tour de Bowness - Omnium (B)]]</f>
        <v>0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3"/>
    </row>
    <row r="53" spans="1:37" ht="15.75" thickBot="1" x14ac:dyDescent="0.3">
      <c r="A53" s="20"/>
      <c r="B53" s="26" t="s">
        <v>545</v>
      </c>
      <c r="C53" s="26" t="s">
        <v>546</v>
      </c>
      <c r="D53" s="26" t="s">
        <v>56</v>
      </c>
      <c r="E53" s="20">
        <f t="shared" si="3"/>
        <v>0</v>
      </c>
      <c r="F53" s="46">
        <f t="shared" si="4"/>
        <v>0</v>
      </c>
      <c r="G53" s="46">
        <f t="shared" si="5"/>
        <v>0</v>
      </c>
      <c r="H53" s="71"/>
      <c r="I53" s="24">
        <v>0</v>
      </c>
      <c r="J53" s="22">
        <v>0</v>
      </c>
      <c r="K53" s="21"/>
      <c r="L53" s="21"/>
      <c r="M5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3" s="10">
        <f>racers43[[#This Row],[Stampede ITT (b)]]+racers43[[#This Row],[Tour de Bowness - Hill Climb (B)]]+racers43[[#This Row],[CABC ITT Provincial Championships (A)]]</f>
        <v>0</v>
      </c>
      <c r="O53" s="11">
        <f>racers43[[#This Row],[Tour de Bowness - Omnium (B)]]</f>
        <v>0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3"/>
    </row>
    <row r="54" spans="1:37" ht="15.75" thickBot="1" x14ac:dyDescent="0.3">
      <c r="A54" s="20"/>
      <c r="B54" s="26" t="s">
        <v>528</v>
      </c>
      <c r="C54" s="26" t="s">
        <v>529</v>
      </c>
      <c r="D54" s="26" t="s">
        <v>86</v>
      </c>
      <c r="E54" s="20">
        <f t="shared" si="3"/>
        <v>0</v>
      </c>
      <c r="F54" s="84">
        <f t="shared" si="4"/>
        <v>35</v>
      </c>
      <c r="G54" s="46">
        <f t="shared" si="5"/>
        <v>10</v>
      </c>
      <c r="H54" s="71">
        <v>5</v>
      </c>
      <c r="I54" s="24">
        <v>20</v>
      </c>
      <c r="J54" s="22">
        <v>10</v>
      </c>
      <c r="K54" s="21"/>
      <c r="L54" s="21"/>
      <c r="M5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4" s="10">
        <f>racers43[[#This Row],[Stampede ITT (b)]]+racers43[[#This Row],[Tour de Bowness - Hill Climb (B)]]+racers43[[#This Row],[CABC ITT Provincial Championships (A)]]</f>
        <v>0</v>
      </c>
      <c r="O54" s="11">
        <f>racers43[[#This Row],[Tour de Bowness - Omnium (B)]]</f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13"/>
    </row>
    <row r="55" spans="1:37" ht="15.75" thickBot="1" x14ac:dyDescent="0.3">
      <c r="A55" s="20"/>
      <c r="B55" s="26" t="s">
        <v>559</v>
      </c>
      <c r="C55" s="26" t="s">
        <v>515</v>
      </c>
      <c r="D55" s="26" t="s">
        <v>56</v>
      </c>
      <c r="E55" s="20">
        <f t="shared" si="3"/>
        <v>0</v>
      </c>
      <c r="F55" s="46">
        <f t="shared" si="4"/>
        <v>0</v>
      </c>
      <c r="G55" s="46">
        <f t="shared" si="5"/>
        <v>0</v>
      </c>
      <c r="H55" s="71"/>
      <c r="I55" s="24">
        <v>0</v>
      </c>
      <c r="J55" s="22">
        <v>0</v>
      </c>
      <c r="K55" s="21"/>
      <c r="L55" s="21"/>
      <c r="M5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5" s="10">
        <f>racers43[[#This Row],[Stampede ITT (b)]]+racers43[[#This Row],[Tour de Bowness - Hill Climb (B)]]+racers43[[#This Row],[CABC ITT Provincial Championships (A)]]</f>
        <v>0</v>
      </c>
      <c r="O55" s="11">
        <f>racers43[[#This Row],[Tour de Bowness - Omnium (B)]]</f>
        <v>0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13"/>
    </row>
    <row r="56" spans="1:37" ht="15.75" thickBot="1" x14ac:dyDescent="0.3">
      <c r="A56" s="20"/>
      <c r="B56" s="26" t="s">
        <v>556</v>
      </c>
      <c r="C56" s="26" t="s">
        <v>813</v>
      </c>
      <c r="D56" s="26" t="s">
        <v>19</v>
      </c>
      <c r="E56" s="20">
        <f t="shared" si="3"/>
        <v>0</v>
      </c>
      <c r="F56" s="46">
        <f t="shared" si="4"/>
        <v>6</v>
      </c>
      <c r="G56" s="46">
        <f t="shared" si="5"/>
        <v>0</v>
      </c>
      <c r="H56" s="71"/>
      <c r="I56" s="24">
        <v>6</v>
      </c>
      <c r="J56" s="22">
        <v>0</v>
      </c>
      <c r="K56" s="21"/>
      <c r="L56" s="21"/>
      <c r="M5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6" s="10">
        <f>racers43[[#This Row],[Stampede ITT (b)]]+racers43[[#This Row],[Tour de Bowness - Hill Climb (B)]]+racers43[[#This Row],[CABC ITT Provincial Championships (A)]]</f>
        <v>0</v>
      </c>
      <c r="O56" s="11">
        <f>racers43[[#This Row],[Tour de Bowness - Omnium (B)]]</f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13"/>
    </row>
    <row r="57" spans="1:37" ht="15.75" thickBot="1" x14ac:dyDescent="0.3">
      <c r="A57" s="20"/>
      <c r="B57" s="26" t="s">
        <v>742</v>
      </c>
      <c r="C57" s="26" t="s">
        <v>627</v>
      </c>
      <c r="D57" s="26"/>
      <c r="E57" s="20">
        <f t="shared" si="3"/>
        <v>0</v>
      </c>
      <c r="F57" s="43">
        <f t="shared" si="4"/>
        <v>7</v>
      </c>
      <c r="G57" s="46">
        <f t="shared" si="5"/>
        <v>0</v>
      </c>
      <c r="H57" s="71">
        <v>5</v>
      </c>
      <c r="I57" s="24">
        <v>2</v>
      </c>
      <c r="J57" s="22">
        <v>0</v>
      </c>
      <c r="K57" s="21"/>
      <c r="L57" s="21"/>
      <c r="M5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7" s="10">
        <f>racers43[[#This Row],[Stampede ITT (b)]]+racers43[[#This Row],[Tour de Bowness - Hill Climb (B)]]+racers43[[#This Row],[CABC ITT Provincial Championships (A)]]</f>
        <v>0</v>
      </c>
      <c r="O57" s="11">
        <f>racers43[[#This Row],[Tour de Bowness - Omnium (B)]]</f>
        <v>0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13"/>
    </row>
    <row r="58" spans="1:37" ht="15.75" thickBot="1" x14ac:dyDescent="0.3">
      <c r="A58" s="17"/>
      <c r="B58" s="15" t="s">
        <v>776</v>
      </c>
      <c r="C58" s="15" t="s">
        <v>777</v>
      </c>
      <c r="D58" s="15"/>
      <c r="E58" s="17">
        <f t="shared" si="3"/>
        <v>0</v>
      </c>
      <c r="F58" s="126">
        <f t="shared" si="4"/>
        <v>5</v>
      </c>
      <c r="G58" s="38">
        <f t="shared" si="5"/>
        <v>0</v>
      </c>
      <c r="H58" s="81">
        <v>5</v>
      </c>
      <c r="I58" s="24">
        <v>0</v>
      </c>
      <c r="J58" s="22">
        <v>0</v>
      </c>
      <c r="K58" s="9"/>
      <c r="L58" s="9"/>
      <c r="M5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8" s="10">
        <f>racers43[[#This Row],[Stampede ITT (b)]]+racers43[[#This Row],[Tour de Bowness - Hill Climb (B)]]+racers43[[#This Row],[CABC ITT Provincial Championships (A)]]</f>
        <v>0</v>
      </c>
      <c r="O58" s="11">
        <f>racers43[[#This Row],[Tour de Bowness - Omnium (B)]]</f>
        <v>0</v>
      </c>
      <c r="P58" s="13"/>
      <c r="Q58" s="13"/>
      <c r="R58" s="13"/>
      <c r="S58" s="13"/>
      <c r="T58" s="25"/>
      <c r="U58" s="13"/>
      <c r="V58" s="25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1:37" ht="15.75" thickBot="1" x14ac:dyDescent="0.3">
      <c r="A59" s="20"/>
      <c r="B59" s="26" t="s">
        <v>591</v>
      </c>
      <c r="C59" s="26" t="s">
        <v>592</v>
      </c>
      <c r="D59" s="26" t="s">
        <v>36</v>
      </c>
      <c r="E59" s="20">
        <f t="shared" si="3"/>
        <v>0</v>
      </c>
      <c r="F59" s="46">
        <f t="shared" si="4"/>
        <v>0</v>
      </c>
      <c r="G59" s="46">
        <f t="shared" si="5"/>
        <v>0</v>
      </c>
      <c r="H59" s="71"/>
      <c r="I59" s="24">
        <v>0</v>
      </c>
      <c r="J59" s="22">
        <v>0</v>
      </c>
      <c r="K59" s="21"/>
      <c r="L59" s="21"/>
      <c r="M5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59" s="10">
        <f>racers43[[#This Row],[Stampede ITT (b)]]+racers43[[#This Row],[Tour de Bowness - Hill Climb (B)]]+racers43[[#This Row],[CABC ITT Provincial Championships (A)]]</f>
        <v>0</v>
      </c>
      <c r="O59" s="11">
        <f>racers43[[#This Row],[Tour de Bowness - Omnium (B)]]</f>
        <v>0</v>
      </c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13"/>
    </row>
    <row r="60" spans="1:37" ht="15.75" thickBot="1" x14ac:dyDescent="0.3">
      <c r="A60" s="20"/>
      <c r="B60" s="26" t="s">
        <v>533</v>
      </c>
      <c r="C60" s="26" t="s">
        <v>534</v>
      </c>
      <c r="D60" s="26" t="s">
        <v>535</v>
      </c>
      <c r="E60" s="20">
        <f t="shared" si="3"/>
        <v>0</v>
      </c>
      <c r="F60" s="46">
        <f t="shared" si="4"/>
        <v>0</v>
      </c>
      <c r="G60" s="46">
        <f t="shared" si="5"/>
        <v>0</v>
      </c>
      <c r="H60" s="71"/>
      <c r="I60" s="24">
        <v>0</v>
      </c>
      <c r="J60" s="22">
        <v>0</v>
      </c>
      <c r="K60" s="21"/>
      <c r="L60" s="21"/>
      <c r="M6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0" s="10">
        <f>racers43[[#This Row],[Stampede ITT (b)]]+racers43[[#This Row],[Tour de Bowness - Hill Climb (B)]]+racers43[[#This Row],[CABC ITT Provincial Championships (A)]]</f>
        <v>0</v>
      </c>
      <c r="O60" s="11">
        <f>racers43[[#This Row],[Tour de Bowness - Omnium (B)]]</f>
        <v>0</v>
      </c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13"/>
    </row>
    <row r="61" spans="1:37" ht="15.75" thickBot="1" x14ac:dyDescent="0.3">
      <c r="A61" s="20"/>
      <c r="B61" s="26" t="s">
        <v>615</v>
      </c>
      <c r="C61" s="26" t="s">
        <v>616</v>
      </c>
      <c r="D61" s="26" t="s">
        <v>36</v>
      </c>
      <c r="E61" s="20">
        <f t="shared" si="3"/>
        <v>0</v>
      </c>
      <c r="F61" s="46">
        <f t="shared" si="4"/>
        <v>0</v>
      </c>
      <c r="G61" s="46">
        <f t="shared" si="5"/>
        <v>0</v>
      </c>
      <c r="H61" s="71"/>
      <c r="I61" s="24">
        <v>0</v>
      </c>
      <c r="J61" s="22">
        <v>0</v>
      </c>
      <c r="K61" s="21"/>
      <c r="L61" s="21"/>
      <c r="M6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1" s="10">
        <f>racers43[[#This Row],[Stampede ITT (b)]]+racers43[[#This Row],[Tour de Bowness - Hill Climb (B)]]+racers43[[#This Row],[CABC ITT Provincial Championships (A)]]</f>
        <v>0</v>
      </c>
      <c r="O61" s="11">
        <f>racers43[[#This Row],[Tour de Bowness - Omnium (B)]]</f>
        <v>0</v>
      </c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3"/>
    </row>
    <row r="62" spans="1:37" ht="15.75" thickBot="1" x14ac:dyDescent="0.3">
      <c r="A62" s="20"/>
      <c r="B62" s="26" t="s">
        <v>622</v>
      </c>
      <c r="C62" s="26" t="s">
        <v>623</v>
      </c>
      <c r="D62" s="26" t="s">
        <v>25</v>
      </c>
      <c r="E62" s="20">
        <f t="shared" si="3"/>
        <v>0</v>
      </c>
      <c r="F62" s="46">
        <f t="shared" si="4"/>
        <v>0</v>
      </c>
      <c r="G62" s="46">
        <f t="shared" si="5"/>
        <v>0</v>
      </c>
      <c r="H62" s="71"/>
      <c r="I62" s="24">
        <v>0</v>
      </c>
      <c r="J62" s="22">
        <v>0</v>
      </c>
      <c r="K62" s="21"/>
      <c r="L62" s="21"/>
      <c r="M6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2" s="10">
        <f>racers43[[#This Row],[Stampede ITT (b)]]+racers43[[#This Row],[Tour de Bowness - Hill Climb (B)]]+racers43[[#This Row],[CABC ITT Provincial Championships (A)]]</f>
        <v>0</v>
      </c>
      <c r="O62" s="11">
        <f>racers43[[#This Row],[Tour de Bowness - Omnium (B)]]</f>
        <v>0</v>
      </c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3"/>
    </row>
    <row r="63" spans="1:37" ht="15.75" thickBot="1" x14ac:dyDescent="0.3">
      <c r="A63" s="20"/>
      <c r="B63" s="26" t="s">
        <v>76</v>
      </c>
      <c r="C63" s="26" t="s">
        <v>602</v>
      </c>
      <c r="D63" s="26" t="s">
        <v>173</v>
      </c>
      <c r="E63" s="20">
        <f t="shared" si="3"/>
        <v>0</v>
      </c>
      <c r="F63" s="46">
        <f t="shared" si="4"/>
        <v>0</v>
      </c>
      <c r="G63" s="46">
        <f t="shared" si="5"/>
        <v>0</v>
      </c>
      <c r="H63" s="71"/>
      <c r="I63" s="24">
        <v>0</v>
      </c>
      <c r="J63" s="22">
        <v>0</v>
      </c>
      <c r="K63" s="21"/>
      <c r="L63" s="21"/>
      <c r="M6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3" s="10">
        <f>racers43[[#This Row],[Stampede ITT (b)]]+racers43[[#This Row],[Tour de Bowness - Hill Climb (B)]]+racers43[[#This Row],[CABC ITT Provincial Championships (A)]]</f>
        <v>0</v>
      </c>
      <c r="O63" s="11">
        <f>racers43[[#This Row],[Tour de Bowness - Omnium (B)]]</f>
        <v>0</v>
      </c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ht="15.75" thickBot="1" x14ac:dyDescent="0.3">
      <c r="A64" s="20"/>
      <c r="B64" s="26" t="s">
        <v>633</v>
      </c>
      <c r="C64" s="26" t="s">
        <v>634</v>
      </c>
      <c r="D64" s="26" t="s">
        <v>25</v>
      </c>
      <c r="E64" s="20">
        <f t="shared" si="3"/>
        <v>0</v>
      </c>
      <c r="F64" s="70">
        <f t="shared" si="4"/>
        <v>0</v>
      </c>
      <c r="G64" s="46">
        <f t="shared" si="5"/>
        <v>0</v>
      </c>
      <c r="H64" s="71"/>
      <c r="I64" s="24">
        <v>0</v>
      </c>
      <c r="J64" s="22">
        <v>0</v>
      </c>
      <c r="K64" s="21"/>
      <c r="L64" s="21"/>
      <c r="M6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4" s="10">
        <f>racers43[[#This Row],[Stampede ITT (b)]]+racers43[[#This Row],[Tour de Bowness - Hill Climb (B)]]+racers43[[#This Row],[CABC ITT Provincial Championships (A)]]</f>
        <v>0</v>
      </c>
      <c r="O64" s="11">
        <f>racers43[[#This Row],[Tour de Bowness - Omnium (B)]]</f>
        <v>0</v>
      </c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</row>
    <row r="65" spans="1:37" ht="15.75" thickBot="1" x14ac:dyDescent="0.3">
      <c r="A65" s="20"/>
      <c r="B65" s="19" t="s">
        <v>593</v>
      </c>
      <c r="C65" s="19" t="s">
        <v>465</v>
      </c>
      <c r="D65" s="19" t="s">
        <v>53</v>
      </c>
      <c r="E65" s="21">
        <f t="shared" si="3"/>
        <v>0</v>
      </c>
      <c r="F65" s="139">
        <f t="shared" si="4"/>
        <v>0</v>
      </c>
      <c r="G65" s="46">
        <f t="shared" si="5"/>
        <v>0</v>
      </c>
      <c r="H65" s="75"/>
      <c r="I65" s="24">
        <v>0</v>
      </c>
      <c r="J65" s="22">
        <v>0</v>
      </c>
      <c r="K65" s="21"/>
      <c r="L65" s="21"/>
      <c r="M6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5" s="10">
        <f>racers43[[#This Row],[Stampede ITT (b)]]+racers43[[#This Row],[Tour de Bowness - Hill Climb (B)]]+racers43[[#This Row],[CABC ITT Provincial Championships (A)]]</f>
        <v>0</v>
      </c>
      <c r="O65" s="11">
        <f>racers43[[#This Row],[Tour de Bowness - Omnium (B)]]</f>
        <v>0</v>
      </c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</row>
    <row r="66" spans="1:37" ht="15.75" thickBot="1" x14ac:dyDescent="0.3">
      <c r="A66" s="20"/>
      <c r="B66" s="26" t="s">
        <v>598</v>
      </c>
      <c r="C66" s="26" t="s">
        <v>458</v>
      </c>
      <c r="D66" s="26" t="s">
        <v>474</v>
      </c>
      <c r="E66" s="20">
        <f t="shared" ref="E66:E93" si="6">SUM(M66,N66,O66)</f>
        <v>0</v>
      </c>
      <c r="F66" s="74">
        <f t="shared" ref="F66:F93" si="7">SUM(G66,H66,I66,K66,M66)</f>
        <v>0</v>
      </c>
      <c r="G66" s="46">
        <f t="shared" ref="G66:G93" si="8">+IF(SUM(J66,L66,N66)&gt;20,20,SUM(J66,L66,N66))</f>
        <v>0</v>
      </c>
      <c r="H66" s="75"/>
      <c r="I66" s="24">
        <v>0</v>
      </c>
      <c r="J66" s="22">
        <v>0</v>
      </c>
      <c r="K66" s="21"/>
      <c r="L66" s="21"/>
      <c r="M6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6" s="10">
        <f>racers43[[#This Row],[Stampede ITT (b)]]+racers43[[#This Row],[Tour de Bowness - Hill Climb (B)]]+racers43[[#This Row],[CABC ITT Provincial Championships (A)]]</f>
        <v>0</v>
      </c>
      <c r="O66" s="11">
        <f>racers43[[#This Row],[Tour de Bowness - Omnium (B)]]</f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1:37" ht="15.75" thickBot="1" x14ac:dyDescent="0.3">
      <c r="A67" s="20"/>
      <c r="B67" s="26" t="s">
        <v>638</v>
      </c>
      <c r="C67" s="26" t="s">
        <v>639</v>
      </c>
      <c r="D67" s="26" t="s">
        <v>89</v>
      </c>
      <c r="E67" s="20">
        <f t="shared" si="6"/>
        <v>0</v>
      </c>
      <c r="F67" s="74">
        <f t="shared" si="7"/>
        <v>0</v>
      </c>
      <c r="G67" s="46">
        <f t="shared" si="8"/>
        <v>0</v>
      </c>
      <c r="H67" s="75"/>
      <c r="I67" s="24">
        <v>0</v>
      </c>
      <c r="J67" s="22">
        <v>0</v>
      </c>
      <c r="K67" s="21"/>
      <c r="L67" s="21"/>
      <c r="M6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7" s="10">
        <f>racers43[[#This Row],[Stampede ITT (b)]]+racers43[[#This Row],[Tour de Bowness - Hill Climb (B)]]+racers43[[#This Row],[CABC ITT Provincial Championships (A)]]</f>
        <v>0</v>
      </c>
      <c r="O67" s="11">
        <f>racers43[[#This Row],[Tour de Bowness - Omnium (B)]]</f>
        <v>0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</row>
    <row r="68" spans="1:37" ht="15.75" thickBot="1" x14ac:dyDescent="0.3">
      <c r="A68" s="20"/>
      <c r="B68" s="19" t="s">
        <v>933</v>
      </c>
      <c r="C68" s="19" t="s">
        <v>929</v>
      </c>
      <c r="D68" s="19" t="s">
        <v>19</v>
      </c>
      <c r="E68" s="21">
        <f t="shared" si="6"/>
        <v>0</v>
      </c>
      <c r="F68" s="118">
        <f t="shared" si="7"/>
        <v>5</v>
      </c>
      <c r="G68" s="46">
        <f t="shared" si="8"/>
        <v>0</v>
      </c>
      <c r="H68" s="75">
        <v>5</v>
      </c>
      <c r="I68" s="24">
        <v>0</v>
      </c>
      <c r="J68" s="22">
        <v>0</v>
      </c>
      <c r="K68" s="21"/>
      <c r="L68" s="21"/>
      <c r="M6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8" s="10">
        <f>racers43[[#This Row],[Stampede ITT (b)]]+racers43[[#This Row],[Tour de Bowness - Hill Climb (B)]]+racers43[[#This Row],[CABC ITT Provincial Championships (A)]]</f>
        <v>0</v>
      </c>
      <c r="O68" s="11">
        <f>racers43[[#This Row],[Tour de Bowness - Omnium (B)]]</f>
        <v>0</v>
      </c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1:37" ht="15.75" thickBot="1" x14ac:dyDescent="0.3">
      <c r="A69" s="20"/>
      <c r="B69" s="26" t="s">
        <v>603</v>
      </c>
      <c r="C69" s="26" t="s">
        <v>604</v>
      </c>
      <c r="D69" s="26" t="s">
        <v>89</v>
      </c>
      <c r="E69" s="20">
        <f t="shared" si="6"/>
        <v>0</v>
      </c>
      <c r="F69" s="74">
        <f t="shared" si="7"/>
        <v>0</v>
      </c>
      <c r="G69" s="46">
        <f t="shared" si="8"/>
        <v>0</v>
      </c>
      <c r="H69" s="75"/>
      <c r="I69" s="24">
        <v>0</v>
      </c>
      <c r="J69" s="22">
        <v>0</v>
      </c>
      <c r="K69" s="21"/>
      <c r="L69" s="21"/>
      <c r="M6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69" s="10">
        <f>racers43[[#This Row],[Stampede ITT (b)]]+racers43[[#This Row],[Tour de Bowness - Hill Climb (B)]]+racers43[[#This Row],[CABC ITT Provincial Championships (A)]]</f>
        <v>0</v>
      </c>
      <c r="O69" s="11">
        <f>racers43[[#This Row],[Tour de Bowness - Omnium (B)]]</f>
        <v>0</v>
      </c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</row>
    <row r="70" spans="1:37" ht="15.75" thickBot="1" x14ac:dyDescent="0.3">
      <c r="A70" s="20"/>
      <c r="B70" s="26" t="s">
        <v>613</v>
      </c>
      <c r="C70" s="26" t="s">
        <v>614</v>
      </c>
      <c r="D70" s="26" t="s">
        <v>36</v>
      </c>
      <c r="E70" s="20">
        <f t="shared" si="6"/>
        <v>0</v>
      </c>
      <c r="F70" s="74">
        <f t="shared" si="7"/>
        <v>0</v>
      </c>
      <c r="G70" s="46">
        <f t="shared" si="8"/>
        <v>0</v>
      </c>
      <c r="H70" s="75"/>
      <c r="I70" s="24">
        <v>0</v>
      </c>
      <c r="J70" s="22">
        <v>0</v>
      </c>
      <c r="K70" s="21"/>
      <c r="L70" s="21"/>
      <c r="M7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0" s="10">
        <f>racers43[[#This Row],[Stampede ITT (b)]]+racers43[[#This Row],[Tour de Bowness - Hill Climb (B)]]+racers43[[#This Row],[CABC ITT Provincial Championships (A)]]</f>
        <v>0</v>
      </c>
      <c r="O70" s="11">
        <f>racers43[[#This Row],[Tour de Bowness - Omnium (B)]]</f>
        <v>0</v>
      </c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1:37" ht="15.75" thickBot="1" x14ac:dyDescent="0.3">
      <c r="A71" s="20"/>
      <c r="B71" s="26" t="s">
        <v>618</v>
      </c>
      <c r="C71" s="26" t="s">
        <v>619</v>
      </c>
      <c r="D71" s="26" t="s">
        <v>36</v>
      </c>
      <c r="E71" s="20">
        <f t="shared" si="6"/>
        <v>0</v>
      </c>
      <c r="F71" s="74">
        <f t="shared" si="7"/>
        <v>0</v>
      </c>
      <c r="G71" s="46">
        <f t="shared" si="8"/>
        <v>0</v>
      </c>
      <c r="H71" s="75"/>
      <c r="I71" s="24">
        <v>0</v>
      </c>
      <c r="J71" s="22">
        <v>0</v>
      </c>
      <c r="K71" s="21"/>
      <c r="L71" s="21"/>
      <c r="M7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1" s="10">
        <f>racers43[[#This Row],[Stampede ITT (b)]]+racers43[[#This Row],[Tour de Bowness - Hill Climb (B)]]+racers43[[#This Row],[CABC ITT Provincial Championships (A)]]</f>
        <v>0</v>
      </c>
      <c r="O71" s="11">
        <f>racers43[[#This Row],[Tour de Bowness - Omnium (B)]]</f>
        <v>0</v>
      </c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1:37" ht="15.75" thickBot="1" x14ac:dyDescent="0.3">
      <c r="A72" s="20"/>
      <c r="B72" s="26" t="s">
        <v>692</v>
      </c>
      <c r="C72" s="26" t="s">
        <v>778</v>
      </c>
      <c r="D72" s="26"/>
      <c r="E72" s="20">
        <f t="shared" si="6"/>
        <v>0</v>
      </c>
      <c r="F72" s="74">
        <f t="shared" si="7"/>
        <v>5</v>
      </c>
      <c r="G72" s="46">
        <f t="shared" si="8"/>
        <v>0</v>
      </c>
      <c r="H72" s="75">
        <v>5</v>
      </c>
      <c r="I72" s="24">
        <v>0</v>
      </c>
      <c r="J72" s="22">
        <v>0</v>
      </c>
      <c r="K72" s="21"/>
      <c r="L72" s="21"/>
      <c r="M7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2" s="10">
        <f>racers43[[#This Row],[Stampede ITT (b)]]+racers43[[#This Row],[Tour de Bowness - Hill Climb (B)]]+racers43[[#This Row],[CABC ITT Provincial Championships (A)]]</f>
        <v>0</v>
      </c>
      <c r="O72" s="11">
        <f>racers43[[#This Row],[Tour de Bowness - Omnium (B)]]</f>
        <v>0</v>
      </c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1:37" ht="15.75" thickBot="1" x14ac:dyDescent="0.3">
      <c r="A73" s="20"/>
      <c r="B73" s="26" t="s">
        <v>612</v>
      </c>
      <c r="C73" s="26" t="s">
        <v>515</v>
      </c>
      <c r="D73" s="26" t="s">
        <v>56</v>
      </c>
      <c r="E73" s="20">
        <f t="shared" si="6"/>
        <v>0</v>
      </c>
      <c r="F73" s="74">
        <f t="shared" si="7"/>
        <v>0</v>
      </c>
      <c r="G73" s="46">
        <f t="shared" si="8"/>
        <v>0</v>
      </c>
      <c r="H73" s="75"/>
      <c r="I73" s="24">
        <v>0</v>
      </c>
      <c r="J73" s="22">
        <v>0</v>
      </c>
      <c r="K73" s="21"/>
      <c r="L73" s="21"/>
      <c r="M7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3" s="10">
        <f>racers43[[#This Row],[Stampede ITT (b)]]+racers43[[#This Row],[Tour de Bowness - Hill Climb (B)]]+racers43[[#This Row],[CABC ITT Provincial Championships (A)]]</f>
        <v>0</v>
      </c>
      <c r="O73" s="11">
        <f>racers43[[#This Row],[Tour de Bowness - Omnium (B)]]</f>
        <v>0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</row>
    <row r="74" spans="1:37" ht="15.75" thickBot="1" x14ac:dyDescent="0.3">
      <c r="A74" s="20"/>
      <c r="B74" s="26" t="s">
        <v>551</v>
      </c>
      <c r="C74" s="26" t="s">
        <v>515</v>
      </c>
      <c r="D74" s="26" t="s">
        <v>111</v>
      </c>
      <c r="E74" s="20">
        <f t="shared" si="6"/>
        <v>0</v>
      </c>
      <c r="F74" s="74">
        <f t="shared" si="7"/>
        <v>0</v>
      </c>
      <c r="G74" s="46">
        <f t="shared" si="8"/>
        <v>0</v>
      </c>
      <c r="H74" s="75"/>
      <c r="I74" s="24">
        <v>0</v>
      </c>
      <c r="J74" s="22">
        <v>0</v>
      </c>
      <c r="K74" s="21"/>
      <c r="L74" s="21"/>
      <c r="M7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4" s="10">
        <f>racers43[[#This Row],[Stampede ITT (b)]]+racers43[[#This Row],[Tour de Bowness - Hill Climb (B)]]+racers43[[#This Row],[CABC ITT Provincial Championships (A)]]</f>
        <v>0</v>
      </c>
      <c r="O74" s="11">
        <f>racers43[[#This Row],[Tour de Bowness - Omnium (B)]]</f>
        <v>0</v>
      </c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</row>
    <row r="75" spans="1:37" ht="15.75" thickBot="1" x14ac:dyDescent="0.3">
      <c r="A75" s="20"/>
      <c r="B75" s="26" t="s">
        <v>445</v>
      </c>
      <c r="C75" s="26" t="s">
        <v>564</v>
      </c>
      <c r="D75" s="26" t="s">
        <v>25</v>
      </c>
      <c r="E75" s="21">
        <f t="shared" si="6"/>
        <v>0</v>
      </c>
      <c r="F75" s="127">
        <f t="shared" si="7"/>
        <v>0</v>
      </c>
      <c r="G75" s="46">
        <f t="shared" si="8"/>
        <v>0</v>
      </c>
      <c r="H75" s="75"/>
      <c r="I75" s="24">
        <v>0</v>
      </c>
      <c r="J75" s="22">
        <v>0</v>
      </c>
      <c r="K75" s="21"/>
      <c r="L75" s="21"/>
      <c r="M7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5" s="10">
        <f>racers43[[#This Row],[Stampede ITT (b)]]+racers43[[#This Row],[Tour de Bowness - Hill Climb (B)]]+racers43[[#This Row],[CABC ITT Provincial Championships (A)]]</f>
        <v>0</v>
      </c>
      <c r="O75" s="11">
        <f>racers43[[#This Row],[Tour de Bowness - Omnium (B)]]</f>
        <v>0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</row>
    <row r="76" spans="1:37" ht="15.75" thickBot="1" x14ac:dyDescent="0.3">
      <c r="A76" s="17"/>
      <c r="B76" s="15" t="s">
        <v>565</v>
      </c>
      <c r="C76" s="15" t="s">
        <v>566</v>
      </c>
      <c r="D76" s="15" t="s">
        <v>56</v>
      </c>
      <c r="E76" s="17">
        <f t="shared" si="6"/>
        <v>0</v>
      </c>
      <c r="F76" s="80">
        <f t="shared" si="7"/>
        <v>0</v>
      </c>
      <c r="G76" s="38">
        <f t="shared" si="8"/>
        <v>0</v>
      </c>
      <c r="H76" s="81"/>
      <c r="I76" s="24">
        <v>0</v>
      </c>
      <c r="J76" s="22">
        <v>0</v>
      </c>
      <c r="K76" s="9"/>
      <c r="L76" s="9"/>
      <c r="M7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6" s="10">
        <f>racers43[[#This Row],[Stampede ITT (b)]]+racers43[[#This Row],[Tour de Bowness - Hill Climb (B)]]+racers43[[#This Row],[CABC ITT Provincial Championships (A)]]</f>
        <v>0</v>
      </c>
      <c r="O76" s="11">
        <f>racers43[[#This Row],[Tour de Bowness - Omnium (B)]]</f>
        <v>0</v>
      </c>
      <c r="P76" s="13"/>
      <c r="Q76" s="13"/>
      <c r="R76" s="13"/>
      <c r="S76" s="13"/>
      <c r="T76" s="25"/>
      <c r="U76" s="13"/>
      <c r="V76" s="25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 ht="15.75" thickBot="1" x14ac:dyDescent="0.3">
      <c r="A77" s="17"/>
      <c r="B77" s="15" t="s">
        <v>589</v>
      </c>
      <c r="C77" s="15" t="s">
        <v>590</v>
      </c>
      <c r="D77" s="15" t="s">
        <v>25</v>
      </c>
      <c r="E77" s="17">
        <f t="shared" si="6"/>
        <v>0</v>
      </c>
      <c r="F77" s="80">
        <f t="shared" si="7"/>
        <v>0</v>
      </c>
      <c r="G77" s="38">
        <f t="shared" si="8"/>
        <v>0</v>
      </c>
      <c r="H77" s="81"/>
      <c r="I77" s="24">
        <v>0</v>
      </c>
      <c r="J77" s="22">
        <v>0</v>
      </c>
      <c r="K77" s="9"/>
      <c r="L77" s="9"/>
      <c r="M7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7" s="10">
        <f>racers43[[#This Row],[Stampede ITT (b)]]+racers43[[#This Row],[Tour de Bowness - Hill Climb (B)]]+racers43[[#This Row],[CABC ITT Provincial Championships (A)]]</f>
        <v>0</v>
      </c>
      <c r="O77" s="11">
        <f>racers43[[#This Row],[Tour de Bowness - Omnium (B)]]</f>
        <v>0</v>
      </c>
      <c r="P77" s="13"/>
      <c r="Q77" s="13"/>
      <c r="R77" s="13"/>
      <c r="S77" s="13"/>
      <c r="T77" s="25"/>
      <c r="U77" s="13"/>
      <c r="V77" s="25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 ht="15.75" thickBot="1" x14ac:dyDescent="0.3">
      <c r="A78" s="17"/>
      <c r="B78" s="15" t="s">
        <v>582</v>
      </c>
      <c r="C78" s="15" t="s">
        <v>583</v>
      </c>
      <c r="D78" s="15" t="s">
        <v>19</v>
      </c>
      <c r="E78" s="17">
        <f t="shared" si="6"/>
        <v>0</v>
      </c>
      <c r="F78" s="80">
        <f t="shared" si="7"/>
        <v>0</v>
      </c>
      <c r="G78" s="38">
        <f t="shared" si="8"/>
        <v>0</v>
      </c>
      <c r="H78" s="81"/>
      <c r="I78" s="24">
        <v>0</v>
      </c>
      <c r="J78" s="22">
        <v>0</v>
      </c>
      <c r="K78" s="9"/>
      <c r="L78" s="9"/>
      <c r="M7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8" s="10">
        <f>racers43[[#This Row],[Stampede ITT (b)]]+racers43[[#This Row],[Tour de Bowness - Hill Climb (B)]]+racers43[[#This Row],[CABC ITT Provincial Championships (A)]]</f>
        <v>0</v>
      </c>
      <c r="O78" s="11">
        <f>racers43[[#This Row],[Tour de Bowness - Omnium (B)]]</f>
        <v>0</v>
      </c>
      <c r="P78" s="13"/>
      <c r="Q78" s="13"/>
      <c r="R78" s="13"/>
      <c r="S78" s="13"/>
      <c r="T78" s="25"/>
      <c r="U78" s="13"/>
      <c r="V78" s="25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ht="15.75" thickBot="1" x14ac:dyDescent="0.3">
      <c r="A79" s="17"/>
      <c r="B79" s="15" t="s">
        <v>387</v>
      </c>
      <c r="C79" s="15" t="s">
        <v>532</v>
      </c>
      <c r="D79" s="15" t="s">
        <v>59</v>
      </c>
      <c r="E79" s="17">
        <f t="shared" si="6"/>
        <v>0</v>
      </c>
      <c r="F79" s="83">
        <f t="shared" si="7"/>
        <v>0</v>
      </c>
      <c r="G79" s="38">
        <f t="shared" si="8"/>
        <v>0</v>
      </c>
      <c r="H79" s="81"/>
      <c r="I79" s="24">
        <v>0</v>
      </c>
      <c r="J79" s="22">
        <v>0</v>
      </c>
      <c r="K79" s="9"/>
      <c r="L79" s="9"/>
      <c r="M7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79" s="10">
        <f>racers43[[#This Row],[Stampede ITT (b)]]+racers43[[#This Row],[Tour de Bowness - Hill Climb (B)]]+racers43[[#This Row],[CABC ITT Provincial Championships (A)]]</f>
        <v>0</v>
      </c>
      <c r="O79" s="11">
        <f>racers43[[#This Row],[Tour de Bowness - Omnium (B)]]</f>
        <v>0</v>
      </c>
      <c r="P79" s="13"/>
      <c r="Q79" s="13"/>
      <c r="R79" s="13"/>
      <c r="S79" s="13"/>
      <c r="T79" s="25"/>
      <c r="U79" s="13"/>
      <c r="V79" s="25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37" ht="15.75" thickBot="1" x14ac:dyDescent="0.3">
      <c r="A80" s="17"/>
      <c r="B80" s="15" t="s">
        <v>586</v>
      </c>
      <c r="C80" s="15" t="s">
        <v>587</v>
      </c>
      <c r="D80" s="15" t="s">
        <v>25</v>
      </c>
      <c r="E80" s="9">
        <f t="shared" si="6"/>
        <v>0</v>
      </c>
      <c r="F80" s="80">
        <f t="shared" si="7"/>
        <v>0</v>
      </c>
      <c r="G80" s="38">
        <f t="shared" si="8"/>
        <v>0</v>
      </c>
      <c r="H80" s="81"/>
      <c r="I80" s="24">
        <v>0</v>
      </c>
      <c r="J80" s="22">
        <v>0</v>
      </c>
      <c r="K80" s="9"/>
      <c r="L80" s="9"/>
      <c r="M8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0" s="10">
        <f>racers43[[#This Row],[Stampede ITT (b)]]+racers43[[#This Row],[Tour de Bowness - Hill Climb (B)]]+racers43[[#This Row],[CABC ITT Provincial Championships (A)]]</f>
        <v>0</v>
      </c>
      <c r="O80" s="11">
        <f>racers43[[#This Row],[Tour de Bowness - Omnium (B)]]</f>
        <v>0</v>
      </c>
      <c r="P80" s="13"/>
      <c r="Q80" s="13"/>
      <c r="R80" s="13"/>
      <c r="S80" s="13"/>
      <c r="T80" s="25"/>
      <c r="U80" s="13"/>
      <c r="V80" s="25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37" ht="15.75" thickBot="1" x14ac:dyDescent="0.3">
      <c r="A81" s="17"/>
      <c r="B81" s="15" t="s">
        <v>57</v>
      </c>
      <c r="C81" s="15" t="s">
        <v>532</v>
      </c>
      <c r="D81" s="15" t="s">
        <v>525</v>
      </c>
      <c r="E81" s="17">
        <f t="shared" si="6"/>
        <v>0</v>
      </c>
      <c r="F81" s="80">
        <f t="shared" si="7"/>
        <v>1</v>
      </c>
      <c r="G81" s="38">
        <f t="shared" si="8"/>
        <v>0</v>
      </c>
      <c r="H81" s="81"/>
      <c r="I81" s="24">
        <v>1</v>
      </c>
      <c r="J81" s="22">
        <v>0</v>
      </c>
      <c r="K81" s="9"/>
      <c r="L81" s="9"/>
      <c r="M8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1" s="10">
        <f>racers43[[#This Row],[Stampede ITT (b)]]+racers43[[#This Row],[Tour de Bowness - Hill Climb (B)]]+racers43[[#This Row],[CABC ITT Provincial Championships (A)]]</f>
        <v>0</v>
      </c>
      <c r="O81" s="11">
        <f>racers43[[#This Row],[Tour de Bowness - Omnium (B)]]</f>
        <v>0</v>
      </c>
      <c r="P81" s="13"/>
      <c r="Q81" s="13"/>
      <c r="R81" s="13"/>
      <c r="S81" s="13"/>
      <c r="T81" s="25"/>
      <c r="U81" s="13"/>
      <c r="V81" s="25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ht="15.75" thickBot="1" x14ac:dyDescent="0.3">
      <c r="A82" s="17"/>
      <c r="B82" s="15" t="s">
        <v>631</v>
      </c>
      <c r="C82" s="15" t="s">
        <v>632</v>
      </c>
      <c r="D82" s="15" t="s">
        <v>168</v>
      </c>
      <c r="E82" s="17">
        <f t="shared" si="6"/>
        <v>0</v>
      </c>
      <c r="F82" s="83">
        <f t="shared" si="7"/>
        <v>0</v>
      </c>
      <c r="G82" s="38">
        <f t="shared" si="8"/>
        <v>0</v>
      </c>
      <c r="H82" s="81"/>
      <c r="I82" s="24">
        <v>0</v>
      </c>
      <c r="J82" s="22">
        <v>0</v>
      </c>
      <c r="K82" s="9"/>
      <c r="L82" s="9"/>
      <c r="M8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2" s="10">
        <f>racers43[[#This Row],[Stampede ITT (b)]]+racers43[[#This Row],[Tour de Bowness - Hill Climb (B)]]+racers43[[#This Row],[CABC ITT Provincial Championships (A)]]</f>
        <v>0</v>
      </c>
      <c r="O82" s="11">
        <f>racers43[[#This Row],[Tour de Bowness - Omnium (B)]]</f>
        <v>0</v>
      </c>
      <c r="P82" s="13"/>
      <c r="Q82" s="13"/>
      <c r="R82" s="13"/>
      <c r="S82" s="13"/>
      <c r="T82" s="25"/>
      <c r="U82" s="13"/>
      <c r="V82" s="25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ht="15.75" thickBot="1" x14ac:dyDescent="0.3">
      <c r="A83" s="17"/>
      <c r="B83" s="15" t="s">
        <v>624</v>
      </c>
      <c r="C83" s="15" t="s">
        <v>625</v>
      </c>
      <c r="D83" s="15" t="s">
        <v>474</v>
      </c>
      <c r="E83" s="17">
        <f t="shared" si="6"/>
        <v>0</v>
      </c>
      <c r="F83" s="80">
        <f t="shared" si="7"/>
        <v>0</v>
      </c>
      <c r="G83" s="76">
        <f t="shared" si="8"/>
        <v>0</v>
      </c>
      <c r="H83" s="81"/>
      <c r="I83" s="24">
        <v>0</v>
      </c>
      <c r="J83" s="22">
        <v>0</v>
      </c>
      <c r="K83" s="9"/>
      <c r="L83" s="9"/>
      <c r="M8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3" s="10">
        <f>racers43[[#This Row],[Stampede ITT (b)]]+racers43[[#This Row],[Tour de Bowness - Hill Climb (B)]]+racers43[[#This Row],[CABC ITT Provincial Championships (A)]]</f>
        <v>0</v>
      </c>
      <c r="O83" s="11">
        <f>racers43[[#This Row],[Tour de Bowness - Omnium (B)]]</f>
        <v>0</v>
      </c>
      <c r="P83" s="13"/>
      <c r="Q83" s="13"/>
      <c r="R83" s="13"/>
      <c r="S83" s="13"/>
      <c r="T83" s="25"/>
      <c r="U83" s="13"/>
      <c r="V83" s="25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1:37" ht="15.75" thickBot="1" x14ac:dyDescent="0.3">
      <c r="A84" s="17"/>
      <c r="B84" s="15" t="s">
        <v>538</v>
      </c>
      <c r="C84" s="15" t="s">
        <v>539</v>
      </c>
      <c r="D84" s="15" t="s">
        <v>31</v>
      </c>
      <c r="E84" s="17">
        <f t="shared" si="6"/>
        <v>0</v>
      </c>
      <c r="F84" s="80">
        <f t="shared" si="7"/>
        <v>0</v>
      </c>
      <c r="G84" s="38">
        <f t="shared" si="8"/>
        <v>0</v>
      </c>
      <c r="H84" s="81"/>
      <c r="I84" s="24">
        <v>0</v>
      </c>
      <c r="J84" s="22">
        <v>0</v>
      </c>
      <c r="K84" s="9"/>
      <c r="L84" s="9"/>
      <c r="M84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4" s="10">
        <f>racers43[[#This Row],[Stampede ITT (b)]]+racers43[[#This Row],[Tour de Bowness - Hill Climb (B)]]+racers43[[#This Row],[CABC ITT Provincial Championships (A)]]</f>
        <v>0</v>
      </c>
      <c r="O84" s="11">
        <f>racers43[[#This Row],[Tour de Bowness - Omnium (B)]]</f>
        <v>0</v>
      </c>
      <c r="P84" s="13"/>
      <c r="Q84" s="13"/>
      <c r="R84" s="13"/>
      <c r="S84" s="13"/>
      <c r="T84" s="25"/>
      <c r="U84" s="13"/>
      <c r="V84" s="25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1:37" ht="15.75" thickBot="1" x14ac:dyDescent="0.3">
      <c r="A85" s="17"/>
      <c r="B85" s="15" t="s">
        <v>568</v>
      </c>
      <c r="C85" s="15" t="s">
        <v>569</v>
      </c>
      <c r="D85" s="15" t="s">
        <v>31</v>
      </c>
      <c r="E85" s="17">
        <f t="shared" si="6"/>
        <v>0</v>
      </c>
      <c r="F85" s="83">
        <f t="shared" si="7"/>
        <v>0</v>
      </c>
      <c r="G85" s="38">
        <f t="shared" si="8"/>
        <v>0</v>
      </c>
      <c r="H85" s="81"/>
      <c r="I85" s="24">
        <v>0</v>
      </c>
      <c r="J85" s="22">
        <v>0</v>
      </c>
      <c r="K85" s="9"/>
      <c r="L85" s="9"/>
      <c r="M85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5" s="10">
        <f>racers43[[#This Row],[Stampede ITT (b)]]+racers43[[#This Row],[Tour de Bowness - Hill Climb (B)]]+racers43[[#This Row],[CABC ITT Provincial Championships (A)]]</f>
        <v>0</v>
      </c>
      <c r="O85" s="11">
        <f>racers43[[#This Row],[Tour de Bowness - Omnium (B)]]</f>
        <v>0</v>
      </c>
      <c r="P85" s="13"/>
      <c r="Q85" s="13"/>
      <c r="R85" s="13"/>
      <c r="S85" s="13"/>
      <c r="T85" s="25"/>
      <c r="U85" s="13"/>
      <c r="V85" s="25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1:37" ht="15.75" thickBot="1" x14ac:dyDescent="0.3">
      <c r="A86" s="17"/>
      <c r="B86" s="15" t="s">
        <v>628</v>
      </c>
      <c r="C86" s="15" t="s">
        <v>629</v>
      </c>
      <c r="D86" s="15" t="s">
        <v>630</v>
      </c>
      <c r="E86" s="17">
        <f t="shared" si="6"/>
        <v>0</v>
      </c>
      <c r="F86" s="126">
        <f t="shared" si="7"/>
        <v>0</v>
      </c>
      <c r="G86" s="38">
        <f t="shared" si="8"/>
        <v>0</v>
      </c>
      <c r="H86" s="81"/>
      <c r="I86" s="24">
        <v>0</v>
      </c>
      <c r="J86" s="22">
        <v>0</v>
      </c>
      <c r="K86" s="9"/>
      <c r="L86" s="9"/>
      <c r="M86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6" s="10">
        <f>racers43[[#This Row],[Stampede ITT (b)]]+racers43[[#This Row],[Tour de Bowness - Hill Climb (B)]]+racers43[[#This Row],[CABC ITT Provincial Championships (A)]]</f>
        <v>0</v>
      </c>
      <c r="O86" s="11">
        <f>racers43[[#This Row],[Tour de Bowness - Omnium (B)]]</f>
        <v>0</v>
      </c>
      <c r="P86" s="13"/>
      <c r="Q86" s="13"/>
      <c r="R86" s="13"/>
      <c r="S86" s="13"/>
      <c r="T86" s="25"/>
      <c r="U86" s="13"/>
      <c r="V86" s="25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1:37" ht="15.75" thickBot="1" x14ac:dyDescent="0.3">
      <c r="A87" s="17"/>
      <c r="B87" s="15" t="s">
        <v>688</v>
      </c>
      <c r="C87" s="15" t="s">
        <v>689</v>
      </c>
      <c r="D87" s="15"/>
      <c r="E87" s="17">
        <f t="shared" si="6"/>
        <v>0</v>
      </c>
      <c r="F87" s="80">
        <f t="shared" si="7"/>
        <v>34</v>
      </c>
      <c r="G87" s="38">
        <f t="shared" si="8"/>
        <v>0</v>
      </c>
      <c r="H87" s="81">
        <v>5</v>
      </c>
      <c r="I87" s="24">
        <v>29</v>
      </c>
      <c r="J87" s="22">
        <v>0</v>
      </c>
      <c r="K87" s="9"/>
      <c r="L87" s="9"/>
      <c r="M87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7" s="10">
        <f>racers43[[#This Row],[Stampede ITT (b)]]+racers43[[#This Row],[Tour de Bowness - Hill Climb (B)]]+racers43[[#This Row],[CABC ITT Provincial Championships (A)]]</f>
        <v>0</v>
      </c>
      <c r="O87" s="11">
        <f>racers43[[#This Row],[Tour de Bowness - Omnium (B)]]</f>
        <v>0</v>
      </c>
      <c r="P87" s="13"/>
      <c r="Q87" s="13"/>
      <c r="R87" s="13"/>
      <c r="S87" s="13"/>
      <c r="T87" s="25"/>
      <c r="U87" s="13"/>
      <c r="V87" s="25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1:37" ht="15.75" thickBot="1" x14ac:dyDescent="0.3">
      <c r="A88" s="17"/>
      <c r="B88" s="15" t="s">
        <v>391</v>
      </c>
      <c r="C88" s="15" t="s">
        <v>542</v>
      </c>
      <c r="D88" s="15" t="s">
        <v>53</v>
      </c>
      <c r="E88" s="17">
        <f t="shared" si="6"/>
        <v>0</v>
      </c>
      <c r="F88" s="83">
        <f t="shared" si="7"/>
        <v>0</v>
      </c>
      <c r="G88" s="38">
        <f t="shared" si="8"/>
        <v>0</v>
      </c>
      <c r="H88" s="81"/>
      <c r="I88" s="24">
        <v>0</v>
      </c>
      <c r="J88" s="22">
        <v>0</v>
      </c>
      <c r="K88" s="9"/>
      <c r="L88" s="9"/>
      <c r="M88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8" s="10">
        <f>racers43[[#This Row],[Stampede ITT (b)]]+racers43[[#This Row],[Tour de Bowness - Hill Climb (B)]]+racers43[[#This Row],[CABC ITT Provincial Championships (A)]]</f>
        <v>0</v>
      </c>
      <c r="O88" s="11">
        <f>racers43[[#This Row],[Tour de Bowness - Omnium (B)]]</f>
        <v>0</v>
      </c>
      <c r="P88" s="13"/>
      <c r="Q88" s="13"/>
      <c r="R88" s="13"/>
      <c r="S88" s="13"/>
      <c r="T88" s="25"/>
      <c r="U88" s="13"/>
      <c r="V88" s="25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1:37" ht="15.75" thickBot="1" x14ac:dyDescent="0.3">
      <c r="A89" s="17"/>
      <c r="B89" s="15" t="s">
        <v>540</v>
      </c>
      <c r="C89" s="15" t="s">
        <v>541</v>
      </c>
      <c r="D89" s="15" t="s">
        <v>19</v>
      </c>
      <c r="E89" s="17">
        <f t="shared" si="6"/>
        <v>0</v>
      </c>
      <c r="F89" s="80">
        <f t="shared" si="7"/>
        <v>0</v>
      </c>
      <c r="G89" s="38">
        <f t="shared" si="8"/>
        <v>0</v>
      </c>
      <c r="H89" s="81"/>
      <c r="I89" s="24">
        <v>0</v>
      </c>
      <c r="J89" s="22">
        <v>0</v>
      </c>
      <c r="K89" s="9"/>
      <c r="L89" s="9"/>
      <c r="M89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89" s="10">
        <f>racers43[[#This Row],[Stampede ITT (b)]]+racers43[[#This Row],[Tour de Bowness - Hill Climb (B)]]+racers43[[#This Row],[CABC ITT Provincial Championships (A)]]</f>
        <v>0</v>
      </c>
      <c r="O89" s="11">
        <f>racers43[[#This Row],[Tour de Bowness - Omnium (B)]]</f>
        <v>0</v>
      </c>
      <c r="P89" s="13"/>
      <c r="Q89" s="13"/>
      <c r="R89" s="13"/>
      <c r="S89" s="13"/>
      <c r="T89" s="25"/>
      <c r="U89" s="13"/>
      <c r="V89" s="25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1:37" ht="15.75" thickBot="1" x14ac:dyDescent="0.3">
      <c r="A90" s="17"/>
      <c r="B90" s="8" t="s">
        <v>543</v>
      </c>
      <c r="C90" s="8" t="s">
        <v>544</v>
      </c>
      <c r="D90" s="8" t="s">
        <v>53</v>
      </c>
      <c r="E90" s="9">
        <f t="shared" si="6"/>
        <v>0</v>
      </c>
      <c r="F90" s="80">
        <f t="shared" si="7"/>
        <v>0</v>
      </c>
      <c r="G90" s="38">
        <f t="shared" si="8"/>
        <v>0</v>
      </c>
      <c r="H90" s="81"/>
      <c r="I90" s="24">
        <v>0</v>
      </c>
      <c r="J90" s="22">
        <v>0</v>
      </c>
      <c r="K90" s="9"/>
      <c r="L90" s="9"/>
      <c r="M90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90" s="10">
        <f>racers43[[#This Row],[Stampede ITT (b)]]+racers43[[#This Row],[Tour de Bowness - Hill Climb (B)]]+racers43[[#This Row],[CABC ITT Provincial Championships (A)]]</f>
        <v>0</v>
      </c>
      <c r="O90" s="11">
        <f>racers43[[#This Row],[Tour de Bowness - Omnium (B)]]</f>
        <v>0</v>
      </c>
      <c r="P90" s="13"/>
      <c r="Q90" s="13"/>
      <c r="R90" s="13"/>
      <c r="S90" s="13"/>
      <c r="T90" s="25"/>
      <c r="U90" s="13"/>
      <c r="V90" s="25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1:37" ht="15.75" thickBot="1" x14ac:dyDescent="0.3">
      <c r="A91" s="20"/>
      <c r="B91" s="26" t="s">
        <v>580</v>
      </c>
      <c r="C91" s="26" t="s">
        <v>581</v>
      </c>
      <c r="D91" s="26" t="s">
        <v>25</v>
      </c>
      <c r="E91" s="20">
        <f t="shared" si="6"/>
        <v>0</v>
      </c>
      <c r="F91" s="74">
        <f t="shared" si="7"/>
        <v>0</v>
      </c>
      <c r="G91" s="46">
        <f t="shared" si="8"/>
        <v>0</v>
      </c>
      <c r="H91" s="75"/>
      <c r="I91" s="24">
        <v>0</v>
      </c>
      <c r="J91" s="22">
        <v>0</v>
      </c>
      <c r="K91" s="21"/>
      <c r="L91" s="21"/>
      <c r="M91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91" s="10">
        <f>racers43[[#This Row],[Stampede ITT (b)]]+racers43[[#This Row],[Tour de Bowness - Hill Climb (B)]]+racers43[[#This Row],[CABC ITT Provincial Championships (A)]]</f>
        <v>0</v>
      </c>
      <c r="O91" s="11">
        <f>racers43[[#This Row],[Tour de Bowness - Omnium (B)]]</f>
        <v>0</v>
      </c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</row>
    <row r="92" spans="1:37" ht="15.75" thickBot="1" x14ac:dyDescent="0.3">
      <c r="A92" s="17"/>
      <c r="B92" s="15" t="s">
        <v>481</v>
      </c>
      <c r="C92" s="15" t="s">
        <v>482</v>
      </c>
      <c r="D92" s="15" t="s">
        <v>53</v>
      </c>
      <c r="E92" s="17">
        <f t="shared" si="6"/>
        <v>0</v>
      </c>
      <c r="F92" s="80">
        <f t="shared" si="7"/>
        <v>0</v>
      </c>
      <c r="G92" s="38">
        <f t="shared" si="8"/>
        <v>0</v>
      </c>
      <c r="H92" s="81"/>
      <c r="I92" s="24">
        <v>0</v>
      </c>
      <c r="J92" s="22">
        <v>0</v>
      </c>
      <c r="K92" s="9"/>
      <c r="L92" s="9"/>
      <c r="M92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92" s="10">
        <f>racers43[[#This Row],[Stampede ITT (b)]]+racers43[[#This Row],[Tour de Bowness - Hill Climb (B)]]+racers43[[#This Row],[CABC ITT Provincial Championships (A)]]</f>
        <v>0</v>
      </c>
      <c r="O92" s="11">
        <f>racers43[[#This Row],[Tour de Bowness - Omnium (B)]]</f>
        <v>0</v>
      </c>
      <c r="P92" s="13"/>
      <c r="Q92" s="13"/>
      <c r="R92" s="13"/>
      <c r="S92" s="13"/>
      <c r="T92" s="25"/>
      <c r="U92" s="13"/>
      <c r="V92" s="25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1:37" ht="15.75" thickBot="1" x14ac:dyDescent="0.3">
      <c r="A93" s="20"/>
      <c r="B93" s="15"/>
      <c r="C93" s="15"/>
      <c r="D93" s="26"/>
      <c r="E93" s="20">
        <f t="shared" si="6"/>
        <v>0</v>
      </c>
      <c r="F93" s="118">
        <f t="shared" si="7"/>
        <v>0</v>
      </c>
      <c r="G93" s="46">
        <f t="shared" si="8"/>
        <v>0</v>
      </c>
      <c r="H93" s="81"/>
      <c r="I93" s="24"/>
      <c r="J93" s="22"/>
      <c r="K93" s="21"/>
      <c r="L93" s="21"/>
      <c r="M93" s="12">
        <f>racers43[[#This Row],[Hay City Road Race (B)]]+racers43[[#This Row],[RMCC - Criterium (B)]]+racers43[[#This Row],[Stieda Stage Race - Road Race (B)]]+racers43[[#This Row],[Stieda Stage Race - Criterium (B)]]+racers43[[#This Row],[Pigeon Lake Road Race (B)]]+racers43[[#This Row],[Velocity - Criterium (B)]]+racers43[[#This Row],[iGregari Provincials Masters Crit (A)]]+racers43[[#This Row],[igregari  Crit (B)]]+racers43[[#This Row],[Canada Day Crit (B)]]+racers43[[#This Row],[Stampede Road Race (B)]]+racers43[[#This Row],[Peloton Crit Provincials (A)]]+racers43[[#This Row],[Peloton Points Crit (B)]]+racers43[[#This Row],[Tour de Bowness - Road Race (A)]]+racers43[[#This Row],[Tour de Bowness - Criterium (B)]]+racers43[[#This Row],[Stampede Dash(B)]]</f>
        <v>0</v>
      </c>
      <c r="N93" s="10">
        <f>racers43[[#This Row],[Stampede ITT (b)]]+racers43[[#This Row],[Tour de Bowness - Hill Climb (B)]]+racers43[[#This Row],[CABC ITT Provincial Championships (A)]]</f>
        <v>0</v>
      </c>
      <c r="O93" s="23">
        <f>racers43[[#This Row],[Tour de Bowness - Omnium (B)]]</f>
        <v>0</v>
      </c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</row>
  </sheetData>
  <conditionalFormatting sqref="F1:G63">
    <cfRule type="expression" dxfId="0" priority="1">
      <formula>"AND([@Cat]=""3M"",[@[Total Upgrade Points]]=50)"</formula>
    </cfRule>
  </conditionalFormatting>
  <dataValidations count="1">
    <dataValidation type="list" allowBlank="1" showInputMessage="1" showErrorMessage="1" sqref="D7" xr:uid="{93A4AEC3-BAF1-44C5-8506-DEFF17BD51E7}">
      <formula1>"Team Saskatchewan"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34EE0E-5BBE-4BFE-BD81-0CACA486D5D6}">
          <x14:formula1>
            <xm:f>Teams!$A:$A</xm:f>
          </x14:formula1>
          <xm:sqref>D8:D1048576 D1:D6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5F95-5F79-4CD0-8D83-C31853B42C37}">
  <dimension ref="A1:A85"/>
  <sheetViews>
    <sheetView topLeftCell="A16" workbookViewId="0">
      <selection activeCell="B71" sqref="A71:XFD71"/>
    </sheetView>
  </sheetViews>
  <sheetFormatPr defaultColWidth="9.140625" defaultRowHeight="15" x14ac:dyDescent="0.25"/>
  <cols>
    <col min="1" max="1" width="49.5703125" customWidth="1"/>
  </cols>
  <sheetData>
    <row r="1" spans="1:1" x14ac:dyDescent="0.25">
      <c r="A1" s="73" t="s">
        <v>646</v>
      </c>
    </row>
    <row r="2" spans="1:1" x14ac:dyDescent="0.25">
      <c r="A2" t="s">
        <v>855</v>
      </c>
    </row>
    <row r="3" spans="1:1" x14ac:dyDescent="0.25">
      <c r="A3" t="s">
        <v>856</v>
      </c>
    </row>
    <row r="4" spans="1:1" x14ac:dyDescent="0.25">
      <c r="A4" t="s">
        <v>857</v>
      </c>
    </row>
    <row r="5" spans="1:1" x14ac:dyDescent="0.25">
      <c r="A5" t="s">
        <v>858</v>
      </c>
    </row>
    <row r="6" spans="1:1" x14ac:dyDescent="0.25">
      <c r="A6" t="s">
        <v>708</v>
      </c>
    </row>
    <row r="7" spans="1:1" x14ac:dyDescent="0.25">
      <c r="A7" t="s">
        <v>709</v>
      </c>
    </row>
    <row r="8" spans="1:1" x14ac:dyDescent="0.25">
      <c r="A8" t="s">
        <v>859</v>
      </c>
    </row>
    <row r="9" spans="1:1" x14ac:dyDescent="0.25">
      <c r="A9" t="s">
        <v>860</v>
      </c>
    </row>
    <row r="10" spans="1:1" x14ac:dyDescent="0.25">
      <c r="A10" t="s">
        <v>647</v>
      </c>
    </row>
    <row r="11" spans="1:1" x14ac:dyDescent="0.25">
      <c r="A11" t="s">
        <v>525</v>
      </c>
    </row>
    <row r="12" spans="1:1" x14ac:dyDescent="0.25">
      <c r="A12" t="s">
        <v>861</v>
      </c>
    </row>
    <row r="13" spans="1:1" x14ac:dyDescent="0.25">
      <c r="A13" t="s">
        <v>862</v>
      </c>
    </row>
    <row r="14" spans="1:1" x14ac:dyDescent="0.25">
      <c r="A14" t="s">
        <v>324</v>
      </c>
    </row>
    <row r="15" spans="1:1" x14ac:dyDescent="0.25">
      <c r="A15" t="s">
        <v>86</v>
      </c>
    </row>
    <row r="16" spans="1:1" x14ac:dyDescent="0.25">
      <c r="A16" t="s">
        <v>667</v>
      </c>
    </row>
    <row r="17" spans="1:1" x14ac:dyDescent="0.25">
      <c r="A17" t="s">
        <v>863</v>
      </c>
    </row>
    <row r="18" spans="1:1" x14ac:dyDescent="0.25">
      <c r="A18" t="s">
        <v>864</v>
      </c>
    </row>
    <row r="19" spans="1:1" x14ac:dyDescent="0.25">
      <c r="A19" t="s">
        <v>712</v>
      </c>
    </row>
    <row r="20" spans="1:1" x14ac:dyDescent="0.25">
      <c r="A20" t="s">
        <v>713</v>
      </c>
    </row>
    <row r="21" spans="1:1" x14ac:dyDescent="0.25">
      <c r="A21" t="s">
        <v>865</v>
      </c>
    </row>
    <row r="22" spans="1:1" x14ac:dyDescent="0.25">
      <c r="A22" t="s">
        <v>866</v>
      </c>
    </row>
    <row r="23" spans="1:1" x14ac:dyDescent="0.25">
      <c r="A23" t="s">
        <v>867</v>
      </c>
    </row>
    <row r="24" spans="1:1" x14ac:dyDescent="0.25">
      <c r="A24" t="s">
        <v>714</v>
      </c>
    </row>
    <row r="25" spans="1:1" x14ac:dyDescent="0.25">
      <c r="A25" t="s">
        <v>868</v>
      </c>
    </row>
    <row r="26" spans="1:1" x14ac:dyDescent="0.25">
      <c r="A26" t="s">
        <v>869</v>
      </c>
    </row>
    <row r="27" spans="1:1" x14ac:dyDescent="0.25">
      <c r="A27" t="s">
        <v>870</v>
      </c>
    </row>
    <row r="28" spans="1:1" x14ac:dyDescent="0.25">
      <c r="A28" t="s">
        <v>56</v>
      </c>
    </row>
    <row r="29" spans="1:1" x14ac:dyDescent="0.25">
      <c r="A29" t="s">
        <v>715</v>
      </c>
    </row>
    <row r="30" spans="1:1" x14ac:dyDescent="0.25">
      <c r="A30" t="s">
        <v>59</v>
      </c>
    </row>
    <row r="31" spans="1:1" x14ac:dyDescent="0.25">
      <c r="A31" t="s">
        <v>871</v>
      </c>
    </row>
    <row r="32" spans="1:1" x14ac:dyDescent="0.25">
      <c r="A32" t="s">
        <v>872</v>
      </c>
    </row>
    <row r="33" spans="1:1" x14ac:dyDescent="0.25">
      <c r="A33" t="s">
        <v>716</v>
      </c>
    </row>
    <row r="34" spans="1:1" x14ac:dyDescent="0.25">
      <c r="A34" t="s">
        <v>873</v>
      </c>
    </row>
    <row r="35" spans="1:1" x14ac:dyDescent="0.25">
      <c r="A35" t="s">
        <v>717</v>
      </c>
    </row>
    <row r="36" spans="1:1" x14ac:dyDescent="0.25">
      <c r="A36" t="s">
        <v>874</v>
      </c>
    </row>
    <row r="37" spans="1:1" x14ac:dyDescent="0.25">
      <c r="A37" t="s">
        <v>718</v>
      </c>
    </row>
    <row r="38" spans="1:1" x14ac:dyDescent="0.25">
      <c r="A38" t="s">
        <v>875</v>
      </c>
    </row>
    <row r="39" spans="1:1" x14ac:dyDescent="0.25">
      <c r="A39" t="s">
        <v>719</v>
      </c>
    </row>
    <row r="40" spans="1:1" x14ac:dyDescent="0.25">
      <c r="A40" t="s">
        <v>720</v>
      </c>
    </row>
    <row r="41" spans="1:1" x14ac:dyDescent="0.25">
      <c r="A41" t="s">
        <v>168</v>
      </c>
    </row>
    <row r="42" spans="1:1" x14ac:dyDescent="0.25">
      <c r="A42" t="s">
        <v>721</v>
      </c>
    </row>
    <row r="43" spans="1:1" x14ac:dyDescent="0.25">
      <c r="A43" t="s">
        <v>722</v>
      </c>
    </row>
    <row r="44" spans="1:1" x14ac:dyDescent="0.25">
      <c r="A44" t="s">
        <v>876</v>
      </c>
    </row>
    <row r="45" spans="1:1" x14ac:dyDescent="0.25">
      <c r="A45" t="s">
        <v>19</v>
      </c>
    </row>
    <row r="46" spans="1:1" x14ac:dyDescent="0.25">
      <c r="A46" t="s">
        <v>724</v>
      </c>
    </row>
    <row r="47" spans="1:1" x14ac:dyDescent="0.25">
      <c r="A47" t="s">
        <v>725</v>
      </c>
    </row>
    <row r="48" spans="1:1" x14ac:dyDescent="0.25">
      <c r="A48" t="s">
        <v>16</v>
      </c>
    </row>
    <row r="49" spans="1:1" x14ac:dyDescent="0.25">
      <c r="A49" s="86" t="s">
        <v>916</v>
      </c>
    </row>
    <row r="50" spans="1:1" x14ac:dyDescent="0.25">
      <c r="A50" t="s">
        <v>726</v>
      </c>
    </row>
    <row r="51" spans="1:1" x14ac:dyDescent="0.25">
      <c r="A51" t="s">
        <v>877</v>
      </c>
    </row>
    <row r="52" spans="1:1" x14ac:dyDescent="0.25">
      <c r="A52" t="s">
        <v>727</v>
      </c>
    </row>
    <row r="53" spans="1:1" x14ac:dyDescent="0.25">
      <c r="A53" t="s">
        <v>878</v>
      </c>
    </row>
    <row r="54" spans="1:1" x14ac:dyDescent="0.25">
      <c r="A54" t="s">
        <v>648</v>
      </c>
    </row>
    <row r="55" spans="1:1" x14ac:dyDescent="0.25">
      <c r="A55" t="s">
        <v>728</v>
      </c>
    </row>
    <row r="56" spans="1:1" x14ac:dyDescent="0.25">
      <c r="A56" s="86" t="s">
        <v>906</v>
      </c>
    </row>
    <row r="57" spans="1:1" x14ac:dyDescent="0.25">
      <c r="A57" t="s">
        <v>44</v>
      </c>
    </row>
    <row r="58" spans="1:1" x14ac:dyDescent="0.25">
      <c r="A58" t="s">
        <v>729</v>
      </c>
    </row>
    <row r="59" spans="1:1" x14ac:dyDescent="0.25">
      <c r="A59" t="s">
        <v>879</v>
      </c>
    </row>
    <row r="60" spans="1:1" x14ac:dyDescent="0.25">
      <c r="A60" t="s">
        <v>730</v>
      </c>
    </row>
    <row r="61" spans="1:1" x14ac:dyDescent="0.25">
      <c r="A61" t="s">
        <v>31</v>
      </c>
    </row>
    <row r="62" spans="1:1" x14ac:dyDescent="0.25">
      <c r="A62" t="s">
        <v>731</v>
      </c>
    </row>
    <row r="63" spans="1:1" x14ac:dyDescent="0.25">
      <c r="A63" t="s">
        <v>880</v>
      </c>
    </row>
    <row r="64" spans="1:1" x14ac:dyDescent="0.25">
      <c r="A64" t="s">
        <v>732</v>
      </c>
    </row>
    <row r="65" spans="1:1" x14ac:dyDescent="0.25">
      <c r="A65" t="s">
        <v>881</v>
      </c>
    </row>
    <row r="66" spans="1:1" x14ac:dyDescent="0.25">
      <c r="A66" t="s">
        <v>882</v>
      </c>
    </row>
    <row r="67" spans="1:1" x14ac:dyDescent="0.25">
      <c r="A67" t="s">
        <v>883</v>
      </c>
    </row>
    <row r="68" spans="1:1" x14ac:dyDescent="0.25">
      <c r="A68" t="s">
        <v>884</v>
      </c>
    </row>
    <row r="69" spans="1:1" x14ac:dyDescent="0.25">
      <c r="A69" t="s">
        <v>885</v>
      </c>
    </row>
    <row r="70" spans="1:1" x14ac:dyDescent="0.25">
      <c r="A70" t="s">
        <v>886</v>
      </c>
    </row>
    <row r="71" spans="1:1" x14ac:dyDescent="0.25">
      <c r="A71" s="86" t="s">
        <v>936</v>
      </c>
    </row>
    <row r="72" spans="1:1" x14ac:dyDescent="0.25">
      <c r="A72" t="s">
        <v>887</v>
      </c>
    </row>
    <row r="73" spans="1:1" x14ac:dyDescent="0.25">
      <c r="A73" t="s">
        <v>734</v>
      </c>
    </row>
    <row r="74" spans="1:1" x14ac:dyDescent="0.25">
      <c r="A74" t="s">
        <v>888</v>
      </c>
    </row>
    <row r="75" spans="1:1" x14ac:dyDescent="0.25">
      <c r="A75" t="s">
        <v>735</v>
      </c>
    </row>
    <row r="76" spans="1:1" x14ac:dyDescent="0.25">
      <c r="A76" t="s">
        <v>339</v>
      </c>
    </row>
    <row r="77" spans="1:1" x14ac:dyDescent="0.25">
      <c r="A77" t="s">
        <v>736</v>
      </c>
    </row>
    <row r="78" spans="1:1" x14ac:dyDescent="0.25">
      <c r="A78" t="s">
        <v>889</v>
      </c>
    </row>
    <row r="79" spans="1:1" x14ac:dyDescent="0.25">
      <c r="A79" t="s">
        <v>737</v>
      </c>
    </row>
    <row r="80" spans="1:1" x14ac:dyDescent="0.25">
      <c r="A80" t="s">
        <v>890</v>
      </c>
    </row>
    <row r="81" spans="1:1" x14ac:dyDescent="0.25">
      <c r="A81" t="s">
        <v>891</v>
      </c>
    </row>
    <row r="82" spans="1:1" x14ac:dyDescent="0.25">
      <c r="A82" t="s">
        <v>738</v>
      </c>
    </row>
    <row r="83" spans="1:1" x14ac:dyDescent="0.25">
      <c r="A83" t="s">
        <v>892</v>
      </c>
    </row>
    <row r="84" spans="1:1" x14ac:dyDescent="0.25">
      <c r="A84" t="s">
        <v>474</v>
      </c>
    </row>
    <row r="85" spans="1:1" x14ac:dyDescent="0.25">
      <c r="A85" t="s">
        <v>893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9BCE-0846-4F45-9159-E2F2F1F4A7E6}">
  <dimension ref="A1:F60"/>
  <sheetViews>
    <sheetView topLeftCell="A34" workbookViewId="0">
      <selection activeCell="A61" sqref="A61"/>
    </sheetView>
  </sheetViews>
  <sheetFormatPr defaultRowHeight="15" x14ac:dyDescent="0.25"/>
  <cols>
    <col min="1" max="1" width="16.7109375" customWidth="1"/>
    <col min="2" max="2" width="12" bestFit="1" customWidth="1"/>
    <col min="3" max="3" width="18.42578125" bestFit="1" customWidth="1"/>
    <col min="4" max="4" width="10.5703125" bestFit="1" customWidth="1"/>
    <col min="5" max="5" width="26.85546875" bestFit="1" customWidth="1"/>
  </cols>
  <sheetData>
    <row r="1" spans="1:6" ht="15.75" thickBot="1" x14ac:dyDescent="0.3">
      <c r="A1" s="72" t="s">
        <v>644</v>
      </c>
      <c r="B1" s="72" t="s">
        <v>645</v>
      </c>
      <c r="C1" s="72" t="s">
        <v>1</v>
      </c>
      <c r="D1" s="72" t="s">
        <v>2</v>
      </c>
      <c r="E1" s="72" t="s">
        <v>3</v>
      </c>
      <c r="F1" s="117" t="s">
        <v>649</v>
      </c>
    </row>
    <row r="2" spans="1:6" x14ac:dyDescent="0.25">
      <c r="A2" t="s">
        <v>921</v>
      </c>
      <c r="C2" t="s">
        <v>840</v>
      </c>
      <c r="D2" t="s">
        <v>841</v>
      </c>
      <c r="F2">
        <v>5</v>
      </c>
    </row>
    <row r="3" spans="1:6" x14ac:dyDescent="0.25">
      <c r="A3" t="s">
        <v>921</v>
      </c>
      <c r="C3" t="s">
        <v>49</v>
      </c>
      <c r="D3" t="s">
        <v>842</v>
      </c>
      <c r="F3">
        <v>5</v>
      </c>
    </row>
    <row r="4" spans="1:6" x14ac:dyDescent="0.25">
      <c r="A4" t="s">
        <v>921</v>
      </c>
      <c r="C4" t="s">
        <v>843</v>
      </c>
      <c r="D4" t="s">
        <v>844</v>
      </c>
      <c r="F4">
        <v>5</v>
      </c>
    </row>
    <row r="5" spans="1:6" x14ac:dyDescent="0.25">
      <c r="A5" t="s">
        <v>921</v>
      </c>
      <c r="C5" t="s">
        <v>338</v>
      </c>
      <c r="D5" t="s">
        <v>845</v>
      </c>
      <c r="F5">
        <v>5</v>
      </c>
    </row>
    <row r="6" spans="1:6" x14ac:dyDescent="0.25">
      <c r="A6" t="s">
        <v>921</v>
      </c>
      <c r="C6" t="s">
        <v>341</v>
      </c>
      <c r="D6" t="s">
        <v>846</v>
      </c>
      <c r="F6">
        <v>5</v>
      </c>
    </row>
    <row r="7" spans="1:6" x14ac:dyDescent="0.25">
      <c r="A7" t="s">
        <v>921</v>
      </c>
      <c r="C7" t="s">
        <v>236</v>
      </c>
      <c r="D7" t="s">
        <v>847</v>
      </c>
      <c r="F7">
        <v>5</v>
      </c>
    </row>
    <row r="8" spans="1:6" x14ac:dyDescent="0.25">
      <c r="A8" t="s">
        <v>921</v>
      </c>
      <c r="C8" t="s">
        <v>98</v>
      </c>
      <c r="D8" t="s">
        <v>848</v>
      </c>
      <c r="F8">
        <v>5</v>
      </c>
    </row>
    <row r="9" spans="1:6" x14ac:dyDescent="0.25">
      <c r="A9" t="s">
        <v>921</v>
      </c>
      <c r="C9" t="s">
        <v>420</v>
      </c>
      <c r="D9" t="s">
        <v>849</v>
      </c>
      <c r="F9">
        <v>5</v>
      </c>
    </row>
    <row r="10" spans="1:6" x14ac:dyDescent="0.25">
      <c r="A10" t="s">
        <v>921</v>
      </c>
      <c r="C10" t="s">
        <v>809</v>
      </c>
      <c r="D10" t="s">
        <v>850</v>
      </c>
      <c r="F10">
        <v>5</v>
      </c>
    </row>
    <row r="12" spans="1:6" x14ac:dyDescent="0.25">
      <c r="A12" t="s">
        <v>921</v>
      </c>
      <c r="C12" s="119" t="s">
        <v>851</v>
      </c>
      <c r="D12" s="119" t="s">
        <v>852</v>
      </c>
      <c r="F12">
        <v>5</v>
      </c>
    </row>
    <row r="13" spans="1:6" x14ac:dyDescent="0.25">
      <c r="A13" t="s">
        <v>921</v>
      </c>
      <c r="C13" s="119" t="s">
        <v>752</v>
      </c>
      <c r="D13" s="119" t="s">
        <v>853</v>
      </c>
      <c r="F13">
        <v>5</v>
      </c>
    </row>
    <row r="14" spans="1:6" x14ac:dyDescent="0.25">
      <c r="C14" s="119"/>
      <c r="D14" s="119"/>
    </row>
    <row r="16" spans="1:6" x14ac:dyDescent="0.25">
      <c r="F16">
        <v>5</v>
      </c>
    </row>
    <row r="17" spans="1:6" x14ac:dyDescent="0.25">
      <c r="A17" t="s">
        <v>921</v>
      </c>
      <c r="C17" s="119" t="s">
        <v>920</v>
      </c>
      <c r="D17" s="119" t="s">
        <v>919</v>
      </c>
      <c r="F17">
        <v>5</v>
      </c>
    </row>
    <row r="18" spans="1:6" x14ac:dyDescent="0.25">
      <c r="A18" t="s">
        <v>921</v>
      </c>
      <c r="C18" s="119" t="s">
        <v>922</v>
      </c>
      <c r="D18" s="119" t="s">
        <v>923</v>
      </c>
      <c r="F18">
        <v>5</v>
      </c>
    </row>
    <row r="19" spans="1:6" x14ac:dyDescent="0.25">
      <c r="A19" t="s">
        <v>921</v>
      </c>
      <c r="C19" s="119" t="s">
        <v>252</v>
      </c>
      <c r="D19" s="119" t="s">
        <v>924</v>
      </c>
      <c r="F19">
        <v>5</v>
      </c>
    </row>
    <row r="20" spans="1:6" x14ac:dyDescent="0.25">
      <c r="A20" t="s">
        <v>921</v>
      </c>
      <c r="C20" s="119" t="s">
        <v>925</v>
      </c>
      <c r="D20" s="119" t="s">
        <v>926</v>
      </c>
      <c r="F20">
        <v>5</v>
      </c>
    </row>
    <row r="21" spans="1:6" x14ac:dyDescent="0.25">
      <c r="A21" t="s">
        <v>921</v>
      </c>
      <c r="C21" s="119" t="s">
        <v>927</v>
      </c>
      <c r="D21" s="119" t="s">
        <v>928</v>
      </c>
      <c r="F21">
        <v>5</v>
      </c>
    </row>
    <row r="22" spans="1:6" x14ac:dyDescent="0.25">
      <c r="A22" t="s">
        <v>921</v>
      </c>
      <c r="C22" t="s">
        <v>929</v>
      </c>
      <c r="D22" t="s">
        <v>930</v>
      </c>
      <c r="F22">
        <v>5</v>
      </c>
    </row>
    <row r="23" spans="1:6" x14ac:dyDescent="0.25">
      <c r="A23" t="s">
        <v>921</v>
      </c>
      <c r="C23" s="119" t="s">
        <v>931</v>
      </c>
      <c r="D23" s="119" t="s">
        <v>35</v>
      </c>
      <c r="F23">
        <v>5</v>
      </c>
    </row>
    <row r="24" spans="1:6" ht="15.75" thickBot="1" x14ac:dyDescent="0.3"/>
    <row r="25" spans="1:6" ht="15.75" thickBot="1" x14ac:dyDescent="0.3">
      <c r="A25" t="s">
        <v>952</v>
      </c>
      <c r="C25" s="120" t="s">
        <v>436</v>
      </c>
      <c r="D25" s="120" t="s">
        <v>35</v>
      </c>
    </row>
    <row r="26" spans="1:6" ht="15.75" thickBot="1" x14ac:dyDescent="0.3">
      <c r="A26" t="s">
        <v>952</v>
      </c>
      <c r="C26" s="121" t="s">
        <v>378</v>
      </c>
      <c r="D26" s="121" t="s">
        <v>379</v>
      </c>
    </row>
    <row r="27" spans="1:6" ht="15.75" thickBot="1" x14ac:dyDescent="0.3">
      <c r="A27" t="s">
        <v>952</v>
      </c>
      <c r="C27" s="120" t="s">
        <v>937</v>
      </c>
      <c r="D27" s="120" t="s">
        <v>386</v>
      </c>
    </row>
    <row r="28" spans="1:6" ht="15.75" thickBot="1" x14ac:dyDescent="0.3">
      <c r="C28" s="120"/>
      <c r="D28" s="120"/>
    </row>
    <row r="29" spans="1:6" ht="15.75" thickBot="1" x14ac:dyDescent="0.3">
      <c r="A29" t="s">
        <v>952</v>
      </c>
      <c r="C29" s="120" t="s">
        <v>895</v>
      </c>
      <c r="D29" s="120" t="s">
        <v>894</v>
      </c>
    </row>
    <row r="30" spans="1:6" x14ac:dyDescent="0.25">
      <c r="A30" t="s">
        <v>952</v>
      </c>
      <c r="C30" s="121" t="s">
        <v>703</v>
      </c>
      <c r="D30" s="121" t="s">
        <v>125</v>
      </c>
    </row>
    <row r="31" spans="1:6" ht="15.75" thickBot="1" x14ac:dyDescent="0.3"/>
    <row r="32" spans="1:6" ht="15.75" thickBot="1" x14ac:dyDescent="0.3">
      <c r="A32" t="s">
        <v>952</v>
      </c>
      <c r="C32" s="124" t="s">
        <v>322</v>
      </c>
      <c r="D32" s="124" t="s">
        <v>676</v>
      </c>
    </row>
    <row r="33" spans="1:5" ht="15.75" thickBot="1" x14ac:dyDescent="0.3">
      <c r="A33" t="s">
        <v>952</v>
      </c>
      <c r="C33" s="120" t="s">
        <v>704</v>
      </c>
      <c r="D33" s="120" t="s">
        <v>674</v>
      </c>
    </row>
    <row r="34" spans="1:5" x14ac:dyDescent="0.25">
      <c r="A34" t="s">
        <v>952</v>
      </c>
      <c r="C34" s="124" t="s">
        <v>679</v>
      </c>
      <c r="D34" s="124" t="s">
        <v>220</v>
      </c>
    </row>
    <row r="35" spans="1:5" ht="15.75" thickBot="1" x14ac:dyDescent="0.3"/>
    <row r="36" spans="1:5" ht="15.75" thickBot="1" x14ac:dyDescent="0.3">
      <c r="A36" t="s">
        <v>952</v>
      </c>
      <c r="C36" s="125" t="s">
        <v>760</v>
      </c>
      <c r="D36" s="125" t="s">
        <v>338</v>
      </c>
    </row>
    <row r="37" spans="1:5" ht="15.75" thickBot="1" x14ac:dyDescent="0.3">
      <c r="A37" t="s">
        <v>952</v>
      </c>
      <c r="C37" s="120" t="s">
        <v>747</v>
      </c>
      <c r="D37" s="120" t="s">
        <v>748</v>
      </c>
    </row>
    <row r="38" spans="1:5" x14ac:dyDescent="0.25">
      <c r="A38" t="s">
        <v>952</v>
      </c>
      <c r="C38" s="120" t="s">
        <v>785</v>
      </c>
      <c r="D38" s="120" t="s">
        <v>786</v>
      </c>
    </row>
    <row r="39" spans="1:5" ht="15.75" thickBot="1" x14ac:dyDescent="0.3"/>
    <row r="40" spans="1:5" ht="15.75" thickBot="1" x14ac:dyDescent="0.3">
      <c r="A40" t="s">
        <v>952</v>
      </c>
      <c r="C40" s="120" t="s">
        <v>785</v>
      </c>
      <c r="D40" s="120" t="s">
        <v>786</v>
      </c>
    </row>
    <row r="41" spans="1:5" ht="15.75" thickBot="1" x14ac:dyDescent="0.3">
      <c r="A41" t="s">
        <v>952</v>
      </c>
      <c r="C41" s="15" t="s">
        <v>745</v>
      </c>
      <c r="D41" s="15" t="s">
        <v>746</v>
      </c>
    </row>
    <row r="42" spans="1:5" ht="15.75" thickBot="1" x14ac:dyDescent="0.3">
      <c r="A42" t="s">
        <v>952</v>
      </c>
      <c r="C42" s="15" t="s">
        <v>751</v>
      </c>
      <c r="D42" s="15" t="s">
        <v>752</v>
      </c>
    </row>
    <row r="43" spans="1:5" ht="15.75" thickBot="1" x14ac:dyDescent="0.3"/>
    <row r="44" spans="1:5" ht="15.75" thickBot="1" x14ac:dyDescent="0.3">
      <c r="A44" t="s">
        <v>984</v>
      </c>
      <c r="C44" s="121" t="s">
        <v>959</v>
      </c>
      <c r="D44" s="121" t="s">
        <v>960</v>
      </c>
      <c r="E44" s="121"/>
    </row>
    <row r="45" spans="1:5" ht="15.75" thickBot="1" x14ac:dyDescent="0.3">
      <c r="A45" t="s">
        <v>984</v>
      </c>
      <c r="C45" s="15" t="s">
        <v>371</v>
      </c>
      <c r="D45" s="15" t="s">
        <v>266</v>
      </c>
    </row>
    <row r="46" spans="1:5" ht="15.75" thickBot="1" x14ac:dyDescent="0.3">
      <c r="A46" t="s">
        <v>991</v>
      </c>
      <c r="C46" s="133" t="s">
        <v>907</v>
      </c>
      <c r="D46" s="133" t="s">
        <v>153</v>
      </c>
    </row>
    <row r="47" spans="1:5" ht="15.75" thickBot="1" x14ac:dyDescent="0.3">
      <c r="A47" t="s">
        <v>984</v>
      </c>
      <c r="C47" s="134" t="s">
        <v>938</v>
      </c>
      <c r="D47" s="134" t="s">
        <v>939</v>
      </c>
    </row>
    <row r="48" spans="1:5" x14ac:dyDescent="0.25">
      <c r="A48" t="s">
        <v>984</v>
      </c>
      <c r="C48" s="121" t="s">
        <v>686</v>
      </c>
      <c r="D48" s="121" t="s">
        <v>898</v>
      </c>
    </row>
    <row r="49" spans="1:4" ht="15.75" thickBot="1" x14ac:dyDescent="0.3"/>
    <row r="50" spans="1:4" ht="15.75" thickBot="1" x14ac:dyDescent="0.3">
      <c r="A50" t="s">
        <v>984</v>
      </c>
      <c r="C50" s="141" t="s">
        <v>900</v>
      </c>
      <c r="D50" s="141" t="s">
        <v>840</v>
      </c>
    </row>
    <row r="51" spans="1:4" ht="15.75" thickBot="1" x14ac:dyDescent="0.3">
      <c r="A51" t="s">
        <v>984</v>
      </c>
      <c r="C51" s="15" t="s">
        <v>953</v>
      </c>
      <c r="D51" s="15" t="s">
        <v>954</v>
      </c>
    </row>
    <row r="52" spans="1:4" ht="15.75" thickBot="1" x14ac:dyDescent="0.3">
      <c r="A52" t="s">
        <v>984</v>
      </c>
      <c r="C52" s="120" t="s">
        <v>940</v>
      </c>
      <c r="D52" s="120" t="s">
        <v>941</v>
      </c>
    </row>
    <row r="53" spans="1:4" ht="15.75" thickBot="1" x14ac:dyDescent="0.3">
      <c r="A53" t="s">
        <v>984</v>
      </c>
      <c r="C53" s="121" t="s">
        <v>899</v>
      </c>
      <c r="D53" s="121" t="s">
        <v>386</v>
      </c>
    </row>
    <row r="54" spans="1:4" ht="15.75" thickBot="1" x14ac:dyDescent="0.3">
      <c r="A54" t="s">
        <v>984</v>
      </c>
      <c r="C54" s="120" t="s">
        <v>948</v>
      </c>
      <c r="D54" s="120" t="s">
        <v>949</v>
      </c>
    </row>
    <row r="55" spans="1:4" ht="15.75" thickBot="1" x14ac:dyDescent="0.3">
      <c r="C55" s="142" t="s">
        <v>229</v>
      </c>
      <c r="D55" s="142" t="s">
        <v>230</v>
      </c>
    </row>
    <row r="56" spans="1:4" ht="15.75" thickBot="1" x14ac:dyDescent="0.3">
      <c r="C56" s="128" t="s">
        <v>845</v>
      </c>
      <c r="D56" s="15" t="s">
        <v>338</v>
      </c>
    </row>
    <row r="57" spans="1:4" ht="15.75" thickBot="1" x14ac:dyDescent="0.3">
      <c r="C57" s="8" t="s">
        <v>812</v>
      </c>
      <c r="D57" s="8" t="s">
        <v>374</v>
      </c>
    </row>
    <row r="58" spans="1:4" ht="15.75" thickBot="1" x14ac:dyDescent="0.3"/>
    <row r="59" spans="1:4" ht="15.75" thickBot="1" x14ac:dyDescent="0.3">
      <c r="A59" t="s">
        <v>952</v>
      </c>
      <c r="C59" s="148" t="s">
        <v>973</v>
      </c>
      <c r="D59" s="148" t="s">
        <v>153</v>
      </c>
    </row>
    <row r="60" spans="1:4" ht="15.75" thickBot="1" x14ac:dyDescent="0.3">
      <c r="A60" t="s">
        <v>991</v>
      </c>
      <c r="C60" s="152" t="s">
        <v>937</v>
      </c>
      <c r="D60" s="152" t="s">
        <v>386</v>
      </c>
    </row>
  </sheetData>
  <phoneticPr fontId="18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E1FD43-007D-4B3D-8410-EF4DFA334A48}">
          <x14:formula1>
            <xm:f>Teams!$A:$A</xm:f>
          </x14:formula1>
          <xm:sqref>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289C-BF76-4F5F-B068-3070BBBACC51}">
  <dimension ref="A1:L37"/>
  <sheetViews>
    <sheetView workbookViewId="0">
      <selection activeCell="H11" sqref="H11"/>
    </sheetView>
  </sheetViews>
  <sheetFormatPr defaultRowHeight="15" x14ac:dyDescent="0.25"/>
  <cols>
    <col min="1" max="1" width="38.28515625" customWidth="1"/>
  </cols>
  <sheetData>
    <row r="1" spans="1:4" x14ac:dyDescent="0.25">
      <c r="B1" t="s">
        <v>649</v>
      </c>
    </row>
    <row r="2" spans="1:4" x14ac:dyDescent="0.25">
      <c r="A2" t="s">
        <v>650</v>
      </c>
      <c r="B2">
        <v>50</v>
      </c>
    </row>
    <row r="3" spans="1:4" x14ac:dyDescent="0.25">
      <c r="A3" t="s">
        <v>651</v>
      </c>
      <c r="B3">
        <v>60</v>
      </c>
    </row>
    <row r="4" spans="1:4" x14ac:dyDescent="0.25">
      <c r="A4" t="s">
        <v>652</v>
      </c>
      <c r="B4">
        <v>60</v>
      </c>
    </row>
    <row r="6" spans="1:4" x14ac:dyDescent="0.25">
      <c r="B6" t="s">
        <v>653</v>
      </c>
      <c r="C6" t="s">
        <v>654</v>
      </c>
      <c r="D6" t="s">
        <v>655</v>
      </c>
    </row>
    <row r="7" spans="1:4" x14ac:dyDescent="0.25">
      <c r="B7">
        <v>1</v>
      </c>
      <c r="C7">
        <v>25</v>
      </c>
      <c r="D7">
        <v>20</v>
      </c>
    </row>
    <row r="8" spans="1:4" x14ac:dyDescent="0.25">
      <c r="B8">
        <v>2</v>
      </c>
      <c r="C8">
        <v>20</v>
      </c>
      <c r="D8">
        <v>15</v>
      </c>
    </row>
    <row r="9" spans="1:4" x14ac:dyDescent="0.25">
      <c r="B9">
        <v>3</v>
      </c>
      <c r="C9">
        <v>15</v>
      </c>
      <c r="D9">
        <v>12</v>
      </c>
    </row>
    <row r="10" spans="1:4" x14ac:dyDescent="0.25">
      <c r="B10">
        <v>4</v>
      </c>
      <c r="C10">
        <v>12</v>
      </c>
      <c r="D10">
        <v>10</v>
      </c>
    </row>
    <row r="11" spans="1:4" x14ac:dyDescent="0.25">
      <c r="B11">
        <v>5</v>
      </c>
      <c r="C11">
        <v>10</v>
      </c>
      <c r="D11">
        <v>8</v>
      </c>
    </row>
    <row r="12" spans="1:4" x14ac:dyDescent="0.25">
      <c r="B12">
        <v>6</v>
      </c>
      <c r="C12">
        <v>8</v>
      </c>
      <c r="D12">
        <v>6</v>
      </c>
    </row>
    <row r="13" spans="1:4" x14ac:dyDescent="0.25">
      <c r="B13">
        <v>7</v>
      </c>
      <c r="C13">
        <v>6</v>
      </c>
      <c r="D13">
        <v>4</v>
      </c>
    </row>
    <row r="14" spans="1:4" x14ac:dyDescent="0.25">
      <c r="B14">
        <v>8</v>
      </c>
      <c r="C14">
        <v>4</v>
      </c>
      <c r="D14">
        <v>2</v>
      </c>
    </row>
    <row r="15" spans="1:4" x14ac:dyDescent="0.25">
      <c r="B15">
        <v>9</v>
      </c>
      <c r="C15">
        <v>2</v>
      </c>
      <c r="D15" s="78"/>
    </row>
    <row r="16" spans="1:4" x14ac:dyDescent="0.25">
      <c r="B16">
        <v>10</v>
      </c>
      <c r="C16">
        <v>1</v>
      </c>
    </row>
    <row r="22" spans="1:11" x14ac:dyDescent="0.25">
      <c r="A22" t="s">
        <v>656</v>
      </c>
    </row>
    <row r="25" spans="1:11" x14ac:dyDescent="0.25">
      <c r="A25" t="s">
        <v>655</v>
      </c>
    </row>
    <row r="26" spans="1:11" x14ac:dyDescent="0.25">
      <c r="A26" s="77" t="s">
        <v>657</v>
      </c>
      <c r="B26" s="77">
        <v>10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5">
      <c r="A27" s="77" t="s">
        <v>658</v>
      </c>
      <c r="B27" s="77">
        <v>10</v>
      </c>
      <c r="C27" s="77">
        <v>6</v>
      </c>
      <c r="D27" s="77">
        <v>2</v>
      </c>
      <c r="E27" s="77"/>
      <c r="F27" s="77"/>
      <c r="G27" s="77"/>
      <c r="H27" s="77"/>
      <c r="I27" s="77"/>
      <c r="J27" s="77"/>
      <c r="K27" s="77"/>
    </row>
    <row r="28" spans="1:11" x14ac:dyDescent="0.25">
      <c r="A28" s="77" t="s">
        <v>659</v>
      </c>
      <c r="B28" s="77">
        <v>15</v>
      </c>
      <c r="C28" s="77">
        <v>10</v>
      </c>
      <c r="D28" s="77">
        <v>6</v>
      </c>
      <c r="E28" s="77">
        <v>2</v>
      </c>
      <c r="F28" s="77"/>
      <c r="G28" s="77"/>
      <c r="H28" s="77"/>
      <c r="I28" s="77"/>
      <c r="J28" s="77"/>
      <c r="K28" s="77"/>
    </row>
    <row r="29" spans="1:11" x14ac:dyDescent="0.25">
      <c r="A29" s="77" t="s">
        <v>660</v>
      </c>
      <c r="B29" s="77">
        <v>15</v>
      </c>
      <c r="C29" s="77">
        <v>10</v>
      </c>
      <c r="D29" s="77">
        <v>8</v>
      </c>
      <c r="E29" s="77">
        <v>6</v>
      </c>
      <c r="F29" s="77">
        <v>4</v>
      </c>
      <c r="G29" s="77">
        <v>2</v>
      </c>
      <c r="H29" s="77"/>
      <c r="I29" s="77"/>
      <c r="J29" s="77"/>
      <c r="K29" s="77"/>
    </row>
    <row r="30" spans="1:11" x14ac:dyDescent="0.25">
      <c r="A30" s="77" t="s">
        <v>661</v>
      </c>
      <c r="B30" s="77">
        <v>20</v>
      </c>
      <c r="C30" s="77">
        <v>15</v>
      </c>
      <c r="D30" s="77">
        <v>12</v>
      </c>
      <c r="E30" s="77">
        <v>10</v>
      </c>
      <c r="F30" s="77">
        <v>8</v>
      </c>
      <c r="G30" s="77">
        <v>6</v>
      </c>
      <c r="H30" s="77">
        <v>4</v>
      </c>
      <c r="I30" s="77">
        <v>2</v>
      </c>
      <c r="J30" s="77">
        <v>1</v>
      </c>
      <c r="K30" s="77"/>
    </row>
    <row r="32" spans="1:11" x14ac:dyDescent="0.25">
      <c r="A32" t="s">
        <v>654</v>
      </c>
    </row>
    <row r="33" spans="1:12" x14ac:dyDescent="0.25">
      <c r="A33" s="77" t="s">
        <v>657</v>
      </c>
      <c r="B33" s="77">
        <v>10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1:12" x14ac:dyDescent="0.25">
      <c r="A34" s="77" t="s">
        <v>658</v>
      </c>
      <c r="B34" s="77">
        <v>15</v>
      </c>
      <c r="C34" s="77">
        <v>12</v>
      </c>
      <c r="D34" s="77">
        <v>10</v>
      </c>
      <c r="E34" s="77"/>
      <c r="F34" s="77"/>
      <c r="G34" s="77"/>
      <c r="H34" s="77"/>
      <c r="I34" s="77"/>
      <c r="J34" s="77"/>
      <c r="K34" s="77"/>
    </row>
    <row r="35" spans="1:12" x14ac:dyDescent="0.25">
      <c r="A35" s="77" t="s">
        <v>659</v>
      </c>
      <c r="B35" s="77">
        <v>20</v>
      </c>
      <c r="C35" s="77">
        <v>15</v>
      </c>
      <c r="D35" s="77">
        <v>12</v>
      </c>
      <c r="E35" s="77">
        <v>10</v>
      </c>
      <c r="F35" s="77"/>
      <c r="G35" s="77"/>
      <c r="H35" s="77"/>
      <c r="I35" s="77"/>
      <c r="J35" s="77"/>
      <c r="K35" s="77"/>
    </row>
    <row r="36" spans="1:12" x14ac:dyDescent="0.25">
      <c r="A36" s="77" t="s">
        <v>660</v>
      </c>
      <c r="B36" s="77">
        <v>20</v>
      </c>
      <c r="C36" s="77">
        <v>15</v>
      </c>
      <c r="D36" s="77">
        <v>12</v>
      </c>
      <c r="E36" s="77">
        <v>10</v>
      </c>
      <c r="F36" s="77">
        <v>8</v>
      </c>
      <c r="G36" s="77">
        <v>6</v>
      </c>
      <c r="H36" s="77"/>
      <c r="I36" s="77"/>
      <c r="J36" s="77"/>
      <c r="K36" s="77"/>
    </row>
    <row r="37" spans="1:12" x14ac:dyDescent="0.25">
      <c r="A37" s="77" t="s">
        <v>661</v>
      </c>
      <c r="B37" s="77">
        <v>25</v>
      </c>
      <c r="C37" s="77">
        <v>20</v>
      </c>
      <c r="D37" s="77">
        <v>15</v>
      </c>
      <c r="E37" s="77">
        <v>12</v>
      </c>
      <c r="F37" s="77">
        <v>10</v>
      </c>
      <c r="G37" s="77">
        <v>8</v>
      </c>
      <c r="H37" s="77">
        <v>6</v>
      </c>
      <c r="I37" s="77">
        <v>4</v>
      </c>
      <c r="J37" s="77">
        <v>2</v>
      </c>
      <c r="K37" s="77">
        <v>1</v>
      </c>
      <c r="L37" s="7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00E744EC83694D84A2EDBE85C20D06" ma:contentTypeVersion="6" ma:contentTypeDescription="Create a new document." ma:contentTypeScope="" ma:versionID="a2667aec48926a7936d00866fa0ee237">
  <xsd:schema xmlns:xsd="http://www.w3.org/2001/XMLSchema" xmlns:xs="http://www.w3.org/2001/XMLSchema" xmlns:p="http://schemas.microsoft.com/office/2006/metadata/properties" xmlns:ns3="f8d921dc-a3a3-42ed-a957-a6a76f7f1d60" targetNamespace="http://schemas.microsoft.com/office/2006/metadata/properties" ma:root="true" ma:fieldsID="9d4f90aa22656135c40725fa7274c366" ns3:_="">
    <xsd:import namespace="f8d921dc-a3a3-42ed-a957-a6a76f7f1d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21dc-a3a3-42ed-a957-a6a76f7f1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921dc-a3a3-42ed-a957-a6a76f7f1d60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9 F 2 v V j s n z u G l A A A A 9 g A A A B I A H A B D b 2 5 m a W c v U G F j a 2 F n Z S 5 4 b W w g o h g A K K A U A A A A A A A A A A A A A A A A A A A A A A A A A A A A h Y / N C o J A H M R f R f b u f p h E y L o S X h O C I L o u 6 6 Z L + j f c t f X d O v R I v U J G W d 0 6 z s x v Y O Z + v f F s b J v g o n t r O k g R w x Q F G l R X G q h S N L h j u E K Z 4 F u p T r L S w Q S D T U Z r U l Q 7 d 0 4 I 8 d 5 j v 8 B d X 5 G I U k Y O x W a n a t 3 K 0 I B 1 E p R G n 1 b 5 v 4 U E 3 7 / G i A g z t s Q x j T H l Z D Z 5 Y e A L R N P e Z / p j 8 n x o 3 N B r o S H M 1 5 z M k p P 3 B / E A U E s D B B Q A A g A I A P R d r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X a 9 W K I p H u A 4 A A A A R A A A A E w A c A E Z v c m 1 1 b G F z L 1 N l Y 3 R p b 2 4 x L m 0 g o h g A K K A U A A A A A A A A A A A A A A A A A A A A A A A A A A A A K 0 5 N L s n M z 1 M I h t C G 1 g B Q S w E C L Q A U A A I A C A D 0 X a 9 W O y f O 4 a U A A A D 2 A A A A E g A A A A A A A A A A A A A A A A A A A A A A Q 2 9 u Z m l n L 1 B h Y 2 t h Z 2 U u e G 1 s U E s B A i 0 A F A A C A A g A 9 F 2 v V g / K 6 a u k A A A A 6 Q A A A B M A A A A A A A A A A A A A A A A A 8 Q A A A F t D b 2 5 0 Z W 5 0 X 1 R 5 c G V z X S 5 4 b W x Q S w E C L Q A U A A I A C A D 0 X a 9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V Y T x A D Q w U G J l U b d N n D d W w A A A A A C A A A A A A A D Z g A A w A A A A B A A A A D 3 U G N d I 7 w n i v Y 5 N u B H C 1 J e A A A A A A S A A A C g A A A A E A A A A E I j J M g Y U 3 W v i g y H e 9 8 d E Q Z Q A A A A d M s q E b l f s q V X m Q t + P r i E G D g P f S n 1 h b F U x N 5 M C O t 8 P B f z 2 u Y P 4 e y u q / Q p t b N s O 9 b J B b C f A H a s w L b 4 M K J 1 E H z P b / z 7 G 2 N i 7 k A P S B x 2 v D F h h V g U A A A A e j B 1 o y S f 6 F M 2 P / Q A q h F h b Q z S H a 4 = < / D a t a M a s h u p > 
</file>

<file path=customXml/itemProps1.xml><?xml version="1.0" encoding="utf-8"?>
<ds:datastoreItem xmlns:ds="http://schemas.openxmlformats.org/officeDocument/2006/customXml" ds:itemID="{A108C435-6426-4D6B-81AA-705868E10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921dc-a3a3-42ed-a957-a6a76f7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FC7800-F91E-488A-B6E7-9BB645E07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091114-FF61-4564-A577-A36B916E8EEF}">
  <ds:schemaRefs>
    <ds:schemaRef ds:uri="http://schemas.microsoft.com/office/2006/metadata/properties"/>
    <ds:schemaRef ds:uri="http://schemas.microsoft.com/office/infopath/2007/PartnerControls"/>
    <ds:schemaRef ds:uri="f8d921dc-a3a3-42ed-a957-a6a76f7f1d60"/>
  </ds:schemaRefs>
</ds:datastoreItem>
</file>

<file path=customXml/itemProps4.xml><?xml version="1.0" encoding="utf-8"?>
<ds:datastoreItem xmlns:ds="http://schemas.openxmlformats.org/officeDocument/2006/customXml" ds:itemID="{47BA950A-B0D6-4079-BAF6-FF948ABD60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Cat 1-2</vt:lpstr>
      <vt:lpstr>Wom 1-2-3</vt:lpstr>
      <vt:lpstr>Men Cat 3</vt:lpstr>
      <vt:lpstr>Men Cat 4</vt:lpstr>
      <vt:lpstr>Wom 4</vt:lpstr>
      <vt:lpstr>Teams</vt:lpstr>
      <vt:lpstr>UpgradesLearn to Race</vt:lpstr>
      <vt:lpstr>Upgrade Points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RTC</dc:creator>
  <cp:keywords/>
  <dc:description/>
  <cp:lastModifiedBy>James Kendal</cp:lastModifiedBy>
  <cp:revision/>
  <dcterms:created xsi:type="dcterms:W3CDTF">2015-06-05T18:17:20Z</dcterms:created>
  <dcterms:modified xsi:type="dcterms:W3CDTF">2025-08-10T15:43:25Z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0x0101009D00E744EC83694D84A2EDBE85C20D06</vt:lpwstr>
  </property>
</Properties>
</file>