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RTC\Desktop\RTC\ARC Points\2023\"/>
    </mc:Choice>
  </mc:AlternateContent>
  <xr:revisionPtr revIDLastSave="0" documentId="13_ncr:1_{73B7046C-1B54-4AC5-8E77-B7339A93FF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n Cat 1-2" sheetId="1" r:id="rId1"/>
    <sheet name="Men Cat 3" sheetId="2" r:id="rId2"/>
    <sheet name="Men Cat 4" sheetId="3" r:id="rId3"/>
    <sheet name="Wom 1-2-3" sheetId="4" r:id="rId4"/>
    <sheet name="Wom 4" sheetId="5" r:id="rId5"/>
    <sheet name="Upgrades" sheetId="6" r:id="rId6"/>
    <sheet name="Team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2" l="1"/>
  <c r="F107" i="2" s="1"/>
  <c r="L107" i="2"/>
  <c r="E107" i="2" s="1"/>
  <c r="M107" i="2"/>
  <c r="N107" i="2"/>
  <c r="E83" i="1"/>
  <c r="F83" i="1"/>
  <c r="G83" i="1"/>
  <c r="H83" i="1"/>
  <c r="L106" i="2"/>
  <c r="M106" i="2"/>
  <c r="G106" i="2" s="1"/>
  <c r="F106" i="2" s="1"/>
  <c r="N106" i="2"/>
  <c r="M14" i="3"/>
  <c r="N14" i="3"/>
  <c r="O14" i="3"/>
  <c r="M12" i="5"/>
  <c r="N12" i="5"/>
  <c r="G12" i="5" s="1"/>
  <c r="F12" i="5" s="1"/>
  <c r="O12" i="5"/>
  <c r="L20" i="2"/>
  <c r="L104" i="2"/>
  <c r="L105" i="2"/>
  <c r="M20" i="2"/>
  <c r="G20" i="2" s="1"/>
  <c r="M104" i="2"/>
  <c r="G104" i="2" s="1"/>
  <c r="M105" i="2"/>
  <c r="G105" i="2" s="1"/>
  <c r="N20" i="2"/>
  <c r="N104" i="2"/>
  <c r="N105" i="2"/>
  <c r="M15" i="3"/>
  <c r="N15" i="3"/>
  <c r="G15" i="3" s="1"/>
  <c r="O15" i="3"/>
  <c r="F19" i="1"/>
  <c r="G19" i="1"/>
  <c r="H19" i="1"/>
  <c r="L24" i="2"/>
  <c r="M24" i="2"/>
  <c r="G24" i="2" s="1"/>
  <c r="N24" i="2"/>
  <c r="L13" i="2"/>
  <c r="M13" i="2"/>
  <c r="G13" i="2" s="1"/>
  <c r="N13" i="2"/>
  <c r="M22" i="3"/>
  <c r="N22" i="3"/>
  <c r="G22" i="3" s="1"/>
  <c r="O22" i="3"/>
  <c r="M19" i="3"/>
  <c r="N19" i="3"/>
  <c r="G19" i="3" s="1"/>
  <c r="O19" i="3"/>
  <c r="M7" i="5"/>
  <c r="N7" i="5"/>
  <c r="G7" i="5" s="1"/>
  <c r="O7" i="5"/>
  <c r="L7" i="2"/>
  <c r="M7" i="2"/>
  <c r="G7" i="2" s="1"/>
  <c r="N7" i="2"/>
  <c r="O2" i="5"/>
  <c r="O3" i="5"/>
  <c r="O5" i="5"/>
  <c r="O4" i="5"/>
  <c r="O6" i="5"/>
  <c r="O8" i="5"/>
  <c r="O9" i="5"/>
  <c r="O10" i="5"/>
  <c r="O11" i="5"/>
  <c r="O13" i="5"/>
  <c r="O14" i="5"/>
  <c r="O15" i="5"/>
  <c r="O16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17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I2" i="4"/>
  <c r="I6" i="4"/>
  <c r="I4" i="4"/>
  <c r="I3" i="4"/>
  <c r="I9" i="4"/>
  <c r="I7" i="4"/>
  <c r="I10" i="4"/>
  <c r="I11" i="4"/>
  <c r="I12" i="4"/>
  <c r="I5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8" i="4"/>
  <c r="I47" i="4"/>
  <c r="I48" i="4"/>
  <c r="I49" i="4"/>
  <c r="I50" i="4"/>
  <c r="I51" i="4"/>
  <c r="I52" i="4"/>
  <c r="I53" i="4"/>
  <c r="I54" i="4"/>
  <c r="I55" i="4"/>
  <c r="I56" i="4"/>
  <c r="I57" i="4"/>
  <c r="O3" i="3"/>
  <c r="O2" i="3"/>
  <c r="O9" i="3"/>
  <c r="O5" i="3"/>
  <c r="O13" i="3"/>
  <c r="O6" i="3"/>
  <c r="O10" i="3"/>
  <c r="O16" i="3"/>
  <c r="O4" i="3"/>
  <c r="O17" i="3"/>
  <c r="O12" i="3"/>
  <c r="O20" i="3"/>
  <c r="O21" i="3"/>
  <c r="O23" i="3"/>
  <c r="O24" i="3"/>
  <c r="O25" i="3"/>
  <c r="O26" i="3"/>
  <c r="O27" i="3"/>
  <c r="O28" i="3"/>
  <c r="O29" i="3"/>
  <c r="O30" i="3"/>
  <c r="O18" i="3"/>
  <c r="O31" i="3"/>
  <c r="O32" i="3"/>
  <c r="O33" i="3"/>
  <c r="O11" i="3"/>
  <c r="O7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8" i="3"/>
  <c r="O96" i="3"/>
  <c r="O97" i="3"/>
  <c r="O98" i="3"/>
  <c r="N5" i="2"/>
  <c r="N6" i="2"/>
  <c r="N9" i="2"/>
  <c r="N11" i="2"/>
  <c r="N12" i="2"/>
  <c r="N10" i="2"/>
  <c r="N16" i="2"/>
  <c r="N2" i="2"/>
  <c r="N17" i="2"/>
  <c r="N14" i="2"/>
  <c r="N22" i="2"/>
  <c r="N23" i="2"/>
  <c r="N15" i="2"/>
  <c r="N26" i="2"/>
  <c r="N27" i="2"/>
  <c r="N28" i="2"/>
  <c r="N29" i="2"/>
  <c r="N25" i="2"/>
  <c r="N3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19" i="2"/>
  <c r="N4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8" i="2"/>
  <c r="N102" i="2"/>
  <c r="N103" i="2"/>
  <c r="N21" i="2"/>
  <c r="N8" i="2"/>
  <c r="H2" i="1"/>
  <c r="H7" i="1"/>
  <c r="H4" i="1"/>
  <c r="H8" i="1"/>
  <c r="H3" i="1"/>
  <c r="H11" i="1"/>
  <c r="H9" i="1"/>
  <c r="H14" i="1"/>
  <c r="H5" i="1"/>
  <c r="H13" i="1"/>
  <c r="H10" i="1"/>
  <c r="H17" i="1"/>
  <c r="H18" i="1"/>
  <c r="H6" i="1"/>
  <c r="H16" i="1"/>
  <c r="H20" i="1"/>
  <c r="H21" i="1"/>
  <c r="H12" i="1"/>
  <c r="H23" i="1"/>
  <c r="H15" i="1"/>
  <c r="H24" i="1"/>
  <c r="H22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E106" i="2" l="1"/>
  <c r="E104" i="2"/>
  <c r="E20" i="2"/>
  <c r="E105" i="2"/>
  <c r="F105" i="2"/>
  <c r="F104" i="2"/>
  <c r="F20" i="2"/>
  <c r="E14" i="3"/>
  <c r="G14" i="3"/>
  <c r="F14" i="3" s="1"/>
  <c r="E12" i="5"/>
  <c r="F24" i="2"/>
  <c r="E19" i="1"/>
  <c r="E15" i="3"/>
  <c r="F15" i="3"/>
  <c r="E24" i="2"/>
  <c r="F13" i="2"/>
  <c r="E13" i="2"/>
  <c r="F22" i="3"/>
  <c r="E22" i="3"/>
  <c r="E19" i="3"/>
  <c r="F19" i="3"/>
  <c r="E7" i="5"/>
  <c r="F7" i="5"/>
  <c r="E7" i="2"/>
  <c r="F7" i="2"/>
  <c r="L8" i="2"/>
  <c r="M8" i="2"/>
  <c r="G8" i="2" s="1"/>
  <c r="M21" i="3"/>
  <c r="N21" i="3"/>
  <c r="G21" i="3" s="1"/>
  <c r="L15" i="2"/>
  <c r="M15" i="2"/>
  <c r="G15" i="2" s="1"/>
  <c r="F6" i="1"/>
  <c r="G6" i="1"/>
  <c r="F13" i="1"/>
  <c r="G13" i="1"/>
  <c r="M16" i="5"/>
  <c r="N16" i="5"/>
  <c r="G16" i="5" s="1"/>
  <c r="M14" i="5"/>
  <c r="N14" i="5"/>
  <c r="G14" i="5" s="1"/>
  <c r="M6" i="5"/>
  <c r="N6" i="5"/>
  <c r="G6" i="5" s="1"/>
  <c r="M17" i="3"/>
  <c r="N17" i="3"/>
  <c r="G17" i="3" s="1"/>
  <c r="M9" i="3"/>
  <c r="N9" i="3"/>
  <c r="G9" i="3" s="1"/>
  <c r="F82" i="1"/>
  <c r="G82" i="1"/>
  <c r="L17" i="2"/>
  <c r="M17" i="2"/>
  <c r="G17" i="2" s="1"/>
  <c r="M15" i="5"/>
  <c r="N15" i="5"/>
  <c r="G15" i="5" s="1"/>
  <c r="M13" i="5"/>
  <c r="N13" i="5"/>
  <c r="G13" i="5" s="1"/>
  <c r="M10" i="5"/>
  <c r="N10" i="5"/>
  <c r="G10" i="5" s="1"/>
  <c r="M2" i="3"/>
  <c r="N2" i="3"/>
  <c r="G2" i="3" s="1"/>
  <c r="M4" i="3"/>
  <c r="N4" i="3"/>
  <c r="G4" i="3" s="1"/>
  <c r="M16" i="3"/>
  <c r="N16" i="3"/>
  <c r="G16" i="3" s="1"/>
  <c r="M6" i="3"/>
  <c r="N6" i="3"/>
  <c r="G6" i="3" s="1"/>
  <c r="M13" i="3"/>
  <c r="N13" i="3"/>
  <c r="G13" i="3" s="1"/>
  <c r="G11" i="4"/>
  <c r="F11" i="4" s="1"/>
  <c r="H11" i="4"/>
  <c r="G9" i="4"/>
  <c r="H9" i="4"/>
  <c r="L5" i="2"/>
  <c r="M5" i="2"/>
  <c r="G5" i="2" s="1"/>
  <c r="L12" i="2"/>
  <c r="M12" i="2"/>
  <c r="L9" i="2"/>
  <c r="M9" i="2"/>
  <c r="L16" i="2"/>
  <c r="M16" i="2"/>
  <c r="G16" i="2" s="1"/>
  <c r="E8" i="2" l="1"/>
  <c r="E16" i="5"/>
  <c r="E6" i="1"/>
  <c r="E13" i="1"/>
  <c r="F8" i="2"/>
  <c r="E82" i="1"/>
  <c r="E15" i="2"/>
  <c r="E21" i="3"/>
  <c r="F21" i="3"/>
  <c r="F15" i="2"/>
  <c r="F16" i="5"/>
  <c r="F13" i="5"/>
  <c r="E14" i="5"/>
  <c r="F14" i="5"/>
  <c r="E6" i="5"/>
  <c r="F6" i="5"/>
  <c r="F17" i="3"/>
  <c r="E17" i="3"/>
  <c r="E2" i="3"/>
  <c r="E9" i="3"/>
  <c r="F9" i="3"/>
  <c r="E5" i="2"/>
  <c r="E17" i="2"/>
  <c r="F17" i="2"/>
  <c r="E16" i="2"/>
  <c r="F15" i="5"/>
  <c r="E15" i="5"/>
  <c r="E13" i="5"/>
  <c r="E10" i="5"/>
  <c r="F10" i="5"/>
  <c r="F2" i="3"/>
  <c r="E4" i="3"/>
  <c r="F4" i="3"/>
  <c r="E6" i="3"/>
  <c r="E16" i="3"/>
  <c r="F16" i="3"/>
  <c r="F6" i="3"/>
  <c r="E13" i="3"/>
  <c r="F13" i="3"/>
  <c r="F9" i="4"/>
  <c r="F5" i="2"/>
  <c r="E12" i="2"/>
  <c r="E9" i="2"/>
  <c r="G12" i="2"/>
  <c r="F12" i="2" s="1"/>
  <c r="G9" i="2"/>
  <c r="F9" i="2" s="1"/>
  <c r="F16" i="2"/>
  <c r="L11" i="2" l="1"/>
  <c r="M11" i="2"/>
  <c r="F18" i="1"/>
  <c r="G18" i="1"/>
  <c r="F10" i="1"/>
  <c r="G10" i="1"/>
  <c r="N77" i="5"/>
  <c r="G77" i="5" s="1"/>
  <c r="M77" i="5"/>
  <c r="N76" i="5"/>
  <c r="G76" i="5" s="1"/>
  <c r="M76" i="5"/>
  <c r="N75" i="5"/>
  <c r="G75" i="5" s="1"/>
  <c r="M75" i="5"/>
  <c r="N74" i="5"/>
  <c r="G74" i="5" s="1"/>
  <c r="M74" i="5"/>
  <c r="N73" i="5"/>
  <c r="G73" i="5" s="1"/>
  <c r="M73" i="5"/>
  <c r="N72" i="5"/>
  <c r="G72" i="5" s="1"/>
  <c r="M72" i="5"/>
  <c r="N71" i="5"/>
  <c r="G71" i="5" s="1"/>
  <c r="M71" i="5"/>
  <c r="N70" i="5"/>
  <c r="G70" i="5" s="1"/>
  <c r="M70" i="5"/>
  <c r="N69" i="5"/>
  <c r="G69" i="5" s="1"/>
  <c r="M69" i="5"/>
  <c r="N68" i="5"/>
  <c r="G68" i="5" s="1"/>
  <c r="M68" i="5"/>
  <c r="N67" i="5"/>
  <c r="G67" i="5" s="1"/>
  <c r="M67" i="5"/>
  <c r="N66" i="5"/>
  <c r="G66" i="5" s="1"/>
  <c r="M66" i="5"/>
  <c r="N65" i="5"/>
  <c r="G65" i="5" s="1"/>
  <c r="M65" i="5"/>
  <c r="N64" i="5"/>
  <c r="G64" i="5" s="1"/>
  <c r="M64" i="5"/>
  <c r="N63" i="5"/>
  <c r="G63" i="5" s="1"/>
  <c r="M63" i="5"/>
  <c r="N62" i="5"/>
  <c r="G62" i="5" s="1"/>
  <c r="M62" i="5"/>
  <c r="N61" i="5"/>
  <c r="G61" i="5" s="1"/>
  <c r="M61" i="5"/>
  <c r="N60" i="5"/>
  <c r="G60" i="5" s="1"/>
  <c r="M60" i="5"/>
  <c r="N59" i="5"/>
  <c r="G59" i="5" s="1"/>
  <c r="M59" i="5"/>
  <c r="N58" i="5"/>
  <c r="G58" i="5" s="1"/>
  <c r="M58" i="5"/>
  <c r="N57" i="5"/>
  <c r="G57" i="5" s="1"/>
  <c r="M57" i="5"/>
  <c r="N56" i="5"/>
  <c r="G56" i="5" s="1"/>
  <c r="M56" i="5"/>
  <c r="N8" i="5"/>
  <c r="G8" i="5" s="1"/>
  <c r="M8" i="5"/>
  <c r="N55" i="5"/>
  <c r="G55" i="5" s="1"/>
  <c r="M55" i="5"/>
  <c r="N54" i="5"/>
  <c r="G54" i="5" s="1"/>
  <c r="M54" i="5"/>
  <c r="N53" i="5"/>
  <c r="G53" i="5" s="1"/>
  <c r="M53" i="5"/>
  <c r="N52" i="5"/>
  <c r="G52" i="5" s="1"/>
  <c r="M52" i="5"/>
  <c r="N9" i="5"/>
  <c r="G9" i="5" s="1"/>
  <c r="M9" i="5"/>
  <c r="N51" i="5"/>
  <c r="G51" i="5" s="1"/>
  <c r="M51" i="5"/>
  <c r="N50" i="5"/>
  <c r="G50" i="5" s="1"/>
  <c r="M50" i="5"/>
  <c r="N49" i="5"/>
  <c r="G49" i="5" s="1"/>
  <c r="M49" i="5"/>
  <c r="N48" i="5"/>
  <c r="G48" i="5" s="1"/>
  <c r="M48" i="5"/>
  <c r="N47" i="5"/>
  <c r="G47" i="5" s="1"/>
  <c r="M47" i="5"/>
  <c r="N46" i="5"/>
  <c r="G46" i="5" s="1"/>
  <c r="M46" i="5"/>
  <c r="N45" i="5"/>
  <c r="G45" i="5" s="1"/>
  <c r="M45" i="5"/>
  <c r="N44" i="5"/>
  <c r="G44" i="5" s="1"/>
  <c r="M44" i="5"/>
  <c r="N43" i="5"/>
  <c r="G43" i="5" s="1"/>
  <c r="M43" i="5"/>
  <c r="N42" i="5"/>
  <c r="G42" i="5" s="1"/>
  <c r="M42" i="5"/>
  <c r="N41" i="5"/>
  <c r="G41" i="5" s="1"/>
  <c r="M41" i="5"/>
  <c r="N40" i="5"/>
  <c r="G40" i="5" s="1"/>
  <c r="M40" i="5"/>
  <c r="N39" i="5"/>
  <c r="G39" i="5" s="1"/>
  <c r="M39" i="5"/>
  <c r="N38" i="5"/>
  <c r="G38" i="5" s="1"/>
  <c r="M38" i="5"/>
  <c r="N37" i="5"/>
  <c r="G37" i="5" s="1"/>
  <c r="M37" i="5"/>
  <c r="N36" i="5"/>
  <c r="G36" i="5" s="1"/>
  <c r="M36" i="5"/>
  <c r="N35" i="5"/>
  <c r="G35" i="5" s="1"/>
  <c r="M35" i="5"/>
  <c r="N34" i="5"/>
  <c r="G34" i="5" s="1"/>
  <c r="M34" i="5"/>
  <c r="N33" i="5"/>
  <c r="G33" i="5" s="1"/>
  <c r="M33" i="5"/>
  <c r="N11" i="5"/>
  <c r="G11" i="5" s="1"/>
  <c r="M11" i="5"/>
  <c r="N32" i="5"/>
  <c r="G32" i="5" s="1"/>
  <c r="M32" i="5"/>
  <c r="N31" i="5"/>
  <c r="G31" i="5" s="1"/>
  <c r="M31" i="5"/>
  <c r="N17" i="5"/>
  <c r="G17" i="5" s="1"/>
  <c r="M17" i="5"/>
  <c r="N30" i="5"/>
  <c r="G30" i="5" s="1"/>
  <c r="M30" i="5"/>
  <c r="N29" i="5"/>
  <c r="G29" i="5" s="1"/>
  <c r="M29" i="5"/>
  <c r="N28" i="5"/>
  <c r="G28" i="5" s="1"/>
  <c r="M28" i="5"/>
  <c r="N27" i="5"/>
  <c r="G27" i="5" s="1"/>
  <c r="M27" i="5"/>
  <c r="N26" i="5"/>
  <c r="G26" i="5" s="1"/>
  <c r="M26" i="5"/>
  <c r="N25" i="5"/>
  <c r="G25" i="5" s="1"/>
  <c r="M25" i="5"/>
  <c r="N24" i="5"/>
  <c r="G24" i="5" s="1"/>
  <c r="M24" i="5"/>
  <c r="N23" i="5"/>
  <c r="G23" i="5" s="1"/>
  <c r="M23" i="5"/>
  <c r="N2" i="5"/>
  <c r="G2" i="5" s="1"/>
  <c r="M2" i="5"/>
  <c r="N22" i="5"/>
  <c r="G22" i="5" s="1"/>
  <c r="M22" i="5"/>
  <c r="N21" i="5"/>
  <c r="G21" i="5" s="1"/>
  <c r="M21" i="5"/>
  <c r="N20" i="5"/>
  <c r="G20" i="5" s="1"/>
  <c r="M20" i="5"/>
  <c r="N5" i="5"/>
  <c r="G5" i="5" s="1"/>
  <c r="M5" i="5"/>
  <c r="N3" i="5"/>
  <c r="G3" i="5" s="1"/>
  <c r="M3" i="5"/>
  <c r="N19" i="5"/>
  <c r="G19" i="5" s="1"/>
  <c r="M19" i="5"/>
  <c r="N4" i="5"/>
  <c r="G4" i="5" s="1"/>
  <c r="M4" i="5"/>
  <c r="N18" i="5"/>
  <c r="G18" i="5" s="1"/>
  <c r="M18" i="5"/>
  <c r="H47" i="4"/>
  <c r="G47" i="4"/>
  <c r="H8" i="4"/>
  <c r="G8" i="4"/>
  <c r="H56" i="4"/>
  <c r="G56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55" i="4"/>
  <c r="G55" i="4"/>
  <c r="H39" i="4"/>
  <c r="G39" i="4"/>
  <c r="H54" i="4"/>
  <c r="G54" i="4"/>
  <c r="H38" i="4"/>
  <c r="G38" i="4"/>
  <c r="H53" i="4"/>
  <c r="G53" i="4"/>
  <c r="H37" i="4"/>
  <c r="G37" i="4"/>
  <c r="H52" i="4"/>
  <c r="G52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51" i="4"/>
  <c r="G51" i="4"/>
  <c r="H29" i="4"/>
  <c r="G29" i="4"/>
  <c r="H28" i="4"/>
  <c r="G28" i="4"/>
  <c r="H27" i="4"/>
  <c r="G27" i="4"/>
  <c r="H26" i="4"/>
  <c r="G26" i="4"/>
  <c r="H25" i="4"/>
  <c r="G25" i="4"/>
  <c r="H24" i="4"/>
  <c r="G24" i="4"/>
  <c r="H57" i="4"/>
  <c r="G57" i="4"/>
  <c r="H23" i="4"/>
  <c r="G23" i="4"/>
  <c r="H22" i="4"/>
  <c r="G22" i="4"/>
  <c r="H21" i="4"/>
  <c r="G21" i="4"/>
  <c r="H50" i="4"/>
  <c r="G50" i="4"/>
  <c r="H20" i="4"/>
  <c r="G20" i="4"/>
  <c r="H19" i="4"/>
  <c r="G19" i="4"/>
  <c r="H18" i="4"/>
  <c r="G18" i="4"/>
  <c r="H49" i="4"/>
  <c r="G49" i="4"/>
  <c r="H17" i="4"/>
  <c r="G17" i="4"/>
  <c r="H48" i="4"/>
  <c r="G48" i="4"/>
  <c r="H16" i="4"/>
  <c r="G16" i="4"/>
  <c r="H15" i="4"/>
  <c r="G15" i="4"/>
  <c r="H7" i="4"/>
  <c r="G7" i="4"/>
  <c r="H10" i="4"/>
  <c r="G10" i="4"/>
  <c r="H14" i="4"/>
  <c r="G14" i="4"/>
  <c r="H13" i="4"/>
  <c r="G13" i="4"/>
  <c r="H5" i="4"/>
  <c r="G5" i="4"/>
  <c r="H2" i="4"/>
  <c r="G2" i="4"/>
  <c r="H4" i="4"/>
  <c r="G4" i="4"/>
  <c r="H3" i="4"/>
  <c r="G3" i="4"/>
  <c r="H12" i="4"/>
  <c r="G12" i="4"/>
  <c r="H6" i="4"/>
  <c r="G6" i="4"/>
  <c r="N98" i="3"/>
  <c r="G98" i="3" s="1"/>
  <c r="M98" i="3"/>
  <c r="N97" i="3"/>
  <c r="G97" i="3" s="1"/>
  <c r="M97" i="3"/>
  <c r="N3" i="3"/>
  <c r="G3" i="3" s="1"/>
  <c r="M3" i="3"/>
  <c r="N96" i="3"/>
  <c r="G96" i="3" s="1"/>
  <c r="M96" i="3"/>
  <c r="N8" i="3"/>
  <c r="G8" i="3" s="1"/>
  <c r="M8" i="3"/>
  <c r="N95" i="3"/>
  <c r="G95" i="3" s="1"/>
  <c r="M95" i="3"/>
  <c r="N94" i="3"/>
  <c r="G94" i="3" s="1"/>
  <c r="M94" i="3"/>
  <c r="N93" i="3"/>
  <c r="G93" i="3" s="1"/>
  <c r="M93" i="3"/>
  <c r="N92" i="3"/>
  <c r="G92" i="3" s="1"/>
  <c r="M92" i="3"/>
  <c r="N91" i="3"/>
  <c r="G91" i="3" s="1"/>
  <c r="M91" i="3"/>
  <c r="N90" i="3"/>
  <c r="G90" i="3" s="1"/>
  <c r="M90" i="3"/>
  <c r="N89" i="3"/>
  <c r="G89" i="3" s="1"/>
  <c r="M89" i="3"/>
  <c r="N88" i="3"/>
  <c r="G88" i="3" s="1"/>
  <c r="M88" i="3"/>
  <c r="N87" i="3"/>
  <c r="G87" i="3" s="1"/>
  <c r="M87" i="3"/>
  <c r="N86" i="3"/>
  <c r="G86" i="3" s="1"/>
  <c r="M86" i="3"/>
  <c r="N85" i="3"/>
  <c r="G85" i="3" s="1"/>
  <c r="M85" i="3"/>
  <c r="N84" i="3"/>
  <c r="G84" i="3" s="1"/>
  <c r="M84" i="3"/>
  <c r="N83" i="3"/>
  <c r="G83" i="3" s="1"/>
  <c r="M83" i="3"/>
  <c r="N82" i="3"/>
  <c r="G82" i="3" s="1"/>
  <c r="M82" i="3"/>
  <c r="N81" i="3"/>
  <c r="G81" i="3" s="1"/>
  <c r="M81" i="3"/>
  <c r="N80" i="3"/>
  <c r="G80" i="3" s="1"/>
  <c r="M80" i="3"/>
  <c r="N79" i="3"/>
  <c r="G79" i="3" s="1"/>
  <c r="M79" i="3"/>
  <c r="N78" i="3"/>
  <c r="G78" i="3" s="1"/>
  <c r="M78" i="3"/>
  <c r="N77" i="3"/>
  <c r="G77" i="3" s="1"/>
  <c r="M77" i="3"/>
  <c r="N76" i="3"/>
  <c r="G76" i="3" s="1"/>
  <c r="M76" i="3"/>
  <c r="N75" i="3"/>
  <c r="G75" i="3" s="1"/>
  <c r="M75" i="3"/>
  <c r="N74" i="3"/>
  <c r="G74" i="3" s="1"/>
  <c r="M74" i="3"/>
  <c r="N73" i="3"/>
  <c r="G73" i="3" s="1"/>
  <c r="M73" i="3"/>
  <c r="N72" i="3"/>
  <c r="G72" i="3" s="1"/>
  <c r="M72" i="3"/>
  <c r="N71" i="3"/>
  <c r="G71" i="3" s="1"/>
  <c r="M71" i="3"/>
  <c r="N70" i="3"/>
  <c r="G70" i="3" s="1"/>
  <c r="M70" i="3"/>
  <c r="N69" i="3"/>
  <c r="G69" i="3" s="1"/>
  <c r="M69" i="3"/>
  <c r="N68" i="3"/>
  <c r="G68" i="3" s="1"/>
  <c r="M68" i="3"/>
  <c r="N67" i="3"/>
  <c r="G67" i="3" s="1"/>
  <c r="M67" i="3"/>
  <c r="N66" i="3"/>
  <c r="G66" i="3" s="1"/>
  <c r="M66" i="3"/>
  <c r="N65" i="3"/>
  <c r="G65" i="3" s="1"/>
  <c r="M65" i="3"/>
  <c r="N64" i="3"/>
  <c r="G64" i="3" s="1"/>
  <c r="M64" i="3"/>
  <c r="N63" i="3"/>
  <c r="G63" i="3" s="1"/>
  <c r="M63" i="3"/>
  <c r="N62" i="3"/>
  <c r="G62" i="3" s="1"/>
  <c r="M62" i="3"/>
  <c r="N61" i="3"/>
  <c r="G61" i="3" s="1"/>
  <c r="M61" i="3"/>
  <c r="N60" i="3"/>
  <c r="G60" i="3" s="1"/>
  <c r="M60" i="3"/>
  <c r="N59" i="3"/>
  <c r="G59" i="3" s="1"/>
  <c r="M59" i="3"/>
  <c r="N58" i="3"/>
  <c r="G58" i="3" s="1"/>
  <c r="M58" i="3"/>
  <c r="N57" i="3"/>
  <c r="G57" i="3" s="1"/>
  <c r="M57" i="3"/>
  <c r="N56" i="3"/>
  <c r="G56" i="3" s="1"/>
  <c r="M56" i="3"/>
  <c r="N55" i="3"/>
  <c r="G55" i="3" s="1"/>
  <c r="M55" i="3"/>
  <c r="N54" i="3"/>
  <c r="G54" i="3" s="1"/>
  <c r="M54" i="3"/>
  <c r="N53" i="3"/>
  <c r="G53" i="3" s="1"/>
  <c r="M53" i="3"/>
  <c r="N52" i="3"/>
  <c r="G52" i="3" s="1"/>
  <c r="M52" i="3"/>
  <c r="N51" i="3"/>
  <c r="G51" i="3" s="1"/>
  <c r="M51" i="3"/>
  <c r="N50" i="3"/>
  <c r="G50" i="3" s="1"/>
  <c r="M50" i="3"/>
  <c r="N49" i="3"/>
  <c r="G49" i="3" s="1"/>
  <c r="M49" i="3"/>
  <c r="N48" i="3"/>
  <c r="G48" i="3" s="1"/>
  <c r="M48" i="3"/>
  <c r="N47" i="3"/>
  <c r="G47" i="3" s="1"/>
  <c r="M47" i="3"/>
  <c r="N46" i="3"/>
  <c r="G46" i="3" s="1"/>
  <c r="M46" i="3"/>
  <c r="N45" i="3"/>
  <c r="G45" i="3" s="1"/>
  <c r="M45" i="3"/>
  <c r="N44" i="3"/>
  <c r="G44" i="3" s="1"/>
  <c r="M44" i="3"/>
  <c r="N43" i="3"/>
  <c r="G43" i="3" s="1"/>
  <c r="M43" i="3"/>
  <c r="N42" i="3"/>
  <c r="G42" i="3" s="1"/>
  <c r="M42" i="3"/>
  <c r="N41" i="3"/>
  <c r="G41" i="3" s="1"/>
  <c r="M41" i="3"/>
  <c r="N40" i="3"/>
  <c r="G40" i="3" s="1"/>
  <c r="M40" i="3"/>
  <c r="N39" i="3"/>
  <c r="G39" i="3" s="1"/>
  <c r="M39" i="3"/>
  <c r="N38" i="3"/>
  <c r="G38" i="3" s="1"/>
  <c r="M38" i="3"/>
  <c r="N37" i="3"/>
  <c r="G37" i="3" s="1"/>
  <c r="M37" i="3"/>
  <c r="N36" i="3"/>
  <c r="G36" i="3" s="1"/>
  <c r="M36" i="3"/>
  <c r="N20" i="3"/>
  <c r="G20" i="3" s="1"/>
  <c r="M20" i="3"/>
  <c r="N12" i="3"/>
  <c r="G12" i="3" s="1"/>
  <c r="M12" i="3"/>
  <c r="N35" i="3"/>
  <c r="G35" i="3" s="1"/>
  <c r="M35" i="3"/>
  <c r="N34" i="3"/>
  <c r="G34" i="3" s="1"/>
  <c r="M34" i="3"/>
  <c r="N7" i="3"/>
  <c r="G7" i="3" s="1"/>
  <c r="M7" i="3"/>
  <c r="N11" i="3"/>
  <c r="G11" i="3" s="1"/>
  <c r="M11" i="3"/>
  <c r="N33" i="3"/>
  <c r="G33" i="3" s="1"/>
  <c r="M33" i="3"/>
  <c r="N32" i="3"/>
  <c r="G32" i="3" s="1"/>
  <c r="M32" i="3"/>
  <c r="N31" i="3"/>
  <c r="G31" i="3" s="1"/>
  <c r="M31" i="3"/>
  <c r="N18" i="3"/>
  <c r="G18" i="3" s="1"/>
  <c r="M18" i="3"/>
  <c r="N30" i="3"/>
  <c r="G30" i="3" s="1"/>
  <c r="M30" i="3"/>
  <c r="N29" i="3"/>
  <c r="G29" i="3" s="1"/>
  <c r="M29" i="3"/>
  <c r="N28" i="3"/>
  <c r="G28" i="3" s="1"/>
  <c r="M28" i="3"/>
  <c r="N27" i="3"/>
  <c r="G27" i="3" s="1"/>
  <c r="M27" i="3"/>
  <c r="N26" i="3"/>
  <c r="G26" i="3" s="1"/>
  <c r="M26" i="3"/>
  <c r="N5" i="3"/>
  <c r="G5" i="3" s="1"/>
  <c r="M5" i="3"/>
  <c r="N10" i="3"/>
  <c r="G10" i="3" s="1"/>
  <c r="M10" i="3"/>
  <c r="N25" i="3"/>
  <c r="G25" i="3" s="1"/>
  <c r="M25" i="3"/>
  <c r="N24" i="3"/>
  <c r="G24" i="3" s="1"/>
  <c r="M24" i="3"/>
  <c r="N23" i="3"/>
  <c r="G23" i="3" s="1"/>
  <c r="M23" i="3"/>
  <c r="M6" i="2"/>
  <c r="G6" i="2" s="1"/>
  <c r="L6" i="2"/>
  <c r="M21" i="2"/>
  <c r="G21" i="2" s="1"/>
  <c r="L21" i="2"/>
  <c r="M2" i="2"/>
  <c r="G2" i="2" s="1"/>
  <c r="L2" i="2"/>
  <c r="M103" i="2"/>
  <c r="G103" i="2" s="1"/>
  <c r="L103" i="2"/>
  <c r="M102" i="2"/>
  <c r="G102" i="2" s="1"/>
  <c r="L102" i="2"/>
  <c r="M18" i="2"/>
  <c r="G18" i="2" s="1"/>
  <c r="L18" i="2"/>
  <c r="M101" i="2"/>
  <c r="G101" i="2" s="1"/>
  <c r="L101" i="2"/>
  <c r="M100" i="2"/>
  <c r="G100" i="2" s="1"/>
  <c r="L100" i="2"/>
  <c r="M99" i="2"/>
  <c r="G99" i="2" s="1"/>
  <c r="L99" i="2"/>
  <c r="M98" i="2"/>
  <c r="G98" i="2" s="1"/>
  <c r="L98" i="2"/>
  <c r="M97" i="2"/>
  <c r="G97" i="2" s="1"/>
  <c r="L97" i="2"/>
  <c r="M96" i="2"/>
  <c r="G96" i="2" s="1"/>
  <c r="L96" i="2"/>
  <c r="M95" i="2"/>
  <c r="G95" i="2" s="1"/>
  <c r="L95" i="2"/>
  <c r="M94" i="2"/>
  <c r="G94" i="2" s="1"/>
  <c r="L94" i="2"/>
  <c r="M93" i="2"/>
  <c r="G93" i="2" s="1"/>
  <c r="L93" i="2"/>
  <c r="M22" i="2"/>
  <c r="G22" i="2" s="1"/>
  <c r="L22" i="2"/>
  <c r="M92" i="2"/>
  <c r="G92" i="2" s="1"/>
  <c r="L92" i="2"/>
  <c r="M91" i="2"/>
  <c r="G91" i="2" s="1"/>
  <c r="L91" i="2"/>
  <c r="M90" i="2"/>
  <c r="G90" i="2" s="1"/>
  <c r="L90" i="2"/>
  <c r="M89" i="2"/>
  <c r="G89" i="2" s="1"/>
  <c r="L89" i="2"/>
  <c r="M88" i="2"/>
  <c r="G88" i="2" s="1"/>
  <c r="L88" i="2"/>
  <c r="M87" i="2"/>
  <c r="G87" i="2" s="1"/>
  <c r="L87" i="2"/>
  <c r="M86" i="2"/>
  <c r="G86" i="2" s="1"/>
  <c r="L86" i="2"/>
  <c r="M85" i="2"/>
  <c r="G85" i="2" s="1"/>
  <c r="L85" i="2"/>
  <c r="M84" i="2"/>
  <c r="G84" i="2" s="1"/>
  <c r="L84" i="2"/>
  <c r="M83" i="2"/>
  <c r="G83" i="2" s="1"/>
  <c r="L83" i="2"/>
  <c r="M82" i="2"/>
  <c r="G82" i="2" s="1"/>
  <c r="L82" i="2"/>
  <c r="M81" i="2"/>
  <c r="G81" i="2" s="1"/>
  <c r="L81" i="2"/>
  <c r="M80" i="2"/>
  <c r="G80" i="2" s="1"/>
  <c r="L80" i="2"/>
  <c r="M79" i="2"/>
  <c r="G79" i="2" s="1"/>
  <c r="L79" i="2"/>
  <c r="M78" i="2"/>
  <c r="G78" i="2" s="1"/>
  <c r="L78" i="2"/>
  <c r="M77" i="2"/>
  <c r="G77" i="2" s="1"/>
  <c r="L77" i="2"/>
  <c r="M76" i="2"/>
  <c r="G76" i="2" s="1"/>
  <c r="L76" i="2"/>
  <c r="M75" i="2"/>
  <c r="G75" i="2" s="1"/>
  <c r="L75" i="2"/>
  <c r="M74" i="2"/>
  <c r="G74" i="2" s="1"/>
  <c r="L74" i="2"/>
  <c r="M73" i="2"/>
  <c r="G73" i="2" s="1"/>
  <c r="L73" i="2"/>
  <c r="M72" i="2"/>
  <c r="G72" i="2" s="1"/>
  <c r="L72" i="2"/>
  <c r="M71" i="2"/>
  <c r="G71" i="2" s="1"/>
  <c r="L71" i="2"/>
  <c r="M70" i="2"/>
  <c r="G70" i="2" s="1"/>
  <c r="L70" i="2"/>
  <c r="M4" i="2"/>
  <c r="G4" i="2" s="1"/>
  <c r="L4" i="2"/>
  <c r="M19" i="2"/>
  <c r="G19" i="2" s="1"/>
  <c r="L19" i="2"/>
  <c r="M23" i="2"/>
  <c r="G23" i="2" s="1"/>
  <c r="L23" i="2"/>
  <c r="M69" i="2"/>
  <c r="G69" i="2" s="1"/>
  <c r="L69" i="2"/>
  <c r="M68" i="2"/>
  <c r="G68" i="2" s="1"/>
  <c r="L68" i="2"/>
  <c r="M67" i="2"/>
  <c r="G67" i="2" s="1"/>
  <c r="L67" i="2"/>
  <c r="M66" i="2"/>
  <c r="G66" i="2" s="1"/>
  <c r="L66" i="2"/>
  <c r="M26" i="2"/>
  <c r="G26" i="2" s="1"/>
  <c r="L26" i="2"/>
  <c r="M65" i="2"/>
  <c r="G65" i="2" s="1"/>
  <c r="L65" i="2"/>
  <c r="M64" i="2"/>
  <c r="G64" i="2" s="1"/>
  <c r="L64" i="2"/>
  <c r="M63" i="2"/>
  <c r="G63" i="2" s="1"/>
  <c r="L63" i="2"/>
  <c r="M62" i="2"/>
  <c r="G62" i="2" s="1"/>
  <c r="L62" i="2"/>
  <c r="M61" i="2"/>
  <c r="G61" i="2" s="1"/>
  <c r="L61" i="2"/>
  <c r="M60" i="2"/>
  <c r="G60" i="2" s="1"/>
  <c r="L60" i="2"/>
  <c r="M59" i="2"/>
  <c r="G59" i="2" s="1"/>
  <c r="L59" i="2"/>
  <c r="M58" i="2"/>
  <c r="G58" i="2" s="1"/>
  <c r="L58" i="2"/>
  <c r="M57" i="2"/>
  <c r="G57" i="2" s="1"/>
  <c r="L57" i="2"/>
  <c r="M56" i="2"/>
  <c r="G56" i="2" s="1"/>
  <c r="L56" i="2"/>
  <c r="M55" i="2"/>
  <c r="G55" i="2" s="1"/>
  <c r="L55" i="2"/>
  <c r="M54" i="2"/>
  <c r="G54" i="2" s="1"/>
  <c r="L54" i="2"/>
  <c r="M53" i="2"/>
  <c r="G53" i="2" s="1"/>
  <c r="L53" i="2"/>
  <c r="M52" i="2"/>
  <c r="G52" i="2" s="1"/>
  <c r="L52" i="2"/>
  <c r="M51" i="2"/>
  <c r="G51" i="2" s="1"/>
  <c r="L51" i="2"/>
  <c r="M50" i="2"/>
  <c r="G50" i="2" s="1"/>
  <c r="L50" i="2"/>
  <c r="M49" i="2"/>
  <c r="G49" i="2" s="1"/>
  <c r="L49" i="2"/>
  <c r="M48" i="2"/>
  <c r="G48" i="2" s="1"/>
  <c r="L48" i="2"/>
  <c r="M47" i="2"/>
  <c r="G47" i="2" s="1"/>
  <c r="L47" i="2"/>
  <c r="M46" i="2"/>
  <c r="G46" i="2" s="1"/>
  <c r="L46" i="2"/>
  <c r="M45" i="2"/>
  <c r="G45" i="2" s="1"/>
  <c r="L45" i="2"/>
  <c r="M44" i="2"/>
  <c r="G44" i="2" s="1"/>
  <c r="L44" i="2"/>
  <c r="M43" i="2"/>
  <c r="G43" i="2" s="1"/>
  <c r="L43" i="2"/>
  <c r="M42" i="2"/>
  <c r="G42" i="2" s="1"/>
  <c r="L42" i="2"/>
  <c r="M41" i="2"/>
  <c r="G41" i="2" s="1"/>
  <c r="L41" i="2"/>
  <c r="M40" i="2"/>
  <c r="G40" i="2" s="1"/>
  <c r="L40" i="2"/>
  <c r="M39" i="2"/>
  <c r="G39" i="2" s="1"/>
  <c r="L39" i="2"/>
  <c r="M38" i="2"/>
  <c r="G38" i="2" s="1"/>
  <c r="L38" i="2"/>
  <c r="M37" i="2"/>
  <c r="G37" i="2" s="1"/>
  <c r="L37" i="2"/>
  <c r="M36" i="2"/>
  <c r="G36" i="2" s="1"/>
  <c r="L36" i="2"/>
  <c r="M35" i="2"/>
  <c r="G35" i="2" s="1"/>
  <c r="L35" i="2"/>
  <c r="M34" i="2"/>
  <c r="G34" i="2" s="1"/>
  <c r="L34" i="2"/>
  <c r="M33" i="2"/>
  <c r="G33" i="2" s="1"/>
  <c r="L33" i="2"/>
  <c r="M32" i="2"/>
  <c r="G32" i="2" s="1"/>
  <c r="L32" i="2"/>
  <c r="M31" i="2"/>
  <c r="G31" i="2" s="1"/>
  <c r="L31" i="2"/>
  <c r="M10" i="2"/>
  <c r="G10" i="2" s="1"/>
  <c r="L10" i="2"/>
  <c r="M30" i="2"/>
  <c r="G30" i="2" s="1"/>
  <c r="L30" i="2"/>
  <c r="M14" i="2"/>
  <c r="G14" i="2" s="1"/>
  <c r="L14" i="2"/>
  <c r="M3" i="2"/>
  <c r="G3" i="2" s="1"/>
  <c r="L3" i="2"/>
  <c r="M25" i="2"/>
  <c r="G25" i="2" s="1"/>
  <c r="L25" i="2"/>
  <c r="M29" i="2"/>
  <c r="G29" i="2" s="1"/>
  <c r="L29" i="2"/>
  <c r="M28" i="2"/>
  <c r="G28" i="2" s="1"/>
  <c r="L28" i="2"/>
  <c r="M27" i="2"/>
  <c r="G27" i="2" s="1"/>
  <c r="L27" i="2"/>
  <c r="E53" i="5" l="1"/>
  <c r="E75" i="5"/>
  <c r="E74" i="5"/>
  <c r="F97" i="3"/>
  <c r="F99" i="2"/>
  <c r="F21" i="2"/>
  <c r="E10" i="1"/>
  <c r="E18" i="1"/>
  <c r="E49" i="5"/>
  <c r="F50" i="5"/>
  <c r="F46" i="5"/>
  <c r="E23" i="5"/>
  <c r="E22" i="5"/>
  <c r="F17" i="5"/>
  <c r="F37" i="5"/>
  <c r="F59" i="5"/>
  <c r="F11" i="5"/>
  <c r="F40" i="5"/>
  <c r="F30" i="5"/>
  <c r="F36" i="5"/>
  <c r="E8" i="5"/>
  <c r="E42" i="5"/>
  <c r="E19" i="5"/>
  <c r="E50" i="5"/>
  <c r="E20" i="5"/>
  <c r="F26" i="5"/>
  <c r="F75" i="5"/>
  <c r="E31" i="5"/>
  <c r="E62" i="5"/>
  <c r="E70" i="5"/>
  <c r="E38" i="5"/>
  <c r="E3" i="5"/>
  <c r="E33" i="5"/>
  <c r="F55" i="5"/>
  <c r="E57" i="5"/>
  <c r="F63" i="5"/>
  <c r="E76" i="5"/>
  <c r="F21" i="5"/>
  <c r="F38" i="5"/>
  <c r="F52" i="5"/>
  <c r="F56" i="5"/>
  <c r="E64" i="5"/>
  <c r="F31" i="5"/>
  <c r="E25" i="5"/>
  <c r="E46" i="5"/>
  <c r="E51" i="5"/>
  <c r="E59" i="5"/>
  <c r="E67" i="5"/>
  <c r="E77" i="5"/>
  <c r="F39" i="5"/>
  <c r="E65" i="5"/>
  <c r="E34" i="5"/>
  <c r="F8" i="5"/>
  <c r="F52" i="3"/>
  <c r="F38" i="3"/>
  <c r="E5" i="3"/>
  <c r="F29" i="3"/>
  <c r="F7" i="3"/>
  <c r="F68" i="3"/>
  <c r="F76" i="3"/>
  <c r="E95" i="3"/>
  <c r="F72" i="3"/>
  <c r="F60" i="3"/>
  <c r="F33" i="3"/>
  <c r="F88" i="3"/>
  <c r="F8" i="3"/>
  <c r="F40" i="3"/>
  <c r="E77" i="3"/>
  <c r="F64" i="3"/>
  <c r="E44" i="3"/>
  <c r="F84" i="3"/>
  <c r="E89" i="3"/>
  <c r="E96" i="3"/>
  <c r="F12" i="3"/>
  <c r="E57" i="3"/>
  <c r="E45" i="3"/>
  <c r="E70" i="3"/>
  <c r="E23" i="3"/>
  <c r="F20" i="3"/>
  <c r="E35" i="3"/>
  <c r="E38" i="3"/>
  <c r="F24" i="3"/>
  <c r="F26" i="3"/>
  <c r="E32" i="3"/>
  <c r="E40" i="3"/>
  <c r="E52" i="3"/>
  <c r="E85" i="3"/>
  <c r="E29" i="3"/>
  <c r="F36" i="3"/>
  <c r="F48" i="3"/>
  <c r="E50" i="3"/>
  <c r="E65" i="3"/>
  <c r="F67" i="3"/>
  <c r="E74" i="3"/>
  <c r="E76" i="3"/>
  <c r="E98" i="3"/>
  <c r="E18" i="3"/>
  <c r="E81" i="3"/>
  <c r="F27" i="3"/>
  <c r="E33" i="3"/>
  <c r="E53" i="3"/>
  <c r="E72" i="3"/>
  <c r="F91" i="3"/>
  <c r="E3" i="3"/>
  <c r="E31" i="3"/>
  <c r="F34" i="3"/>
  <c r="F44" i="3"/>
  <c r="E49" i="3"/>
  <c r="F56" i="3"/>
  <c r="E66" i="3"/>
  <c r="F75" i="3"/>
  <c r="E84" i="3"/>
  <c r="F10" i="3"/>
  <c r="F28" i="3"/>
  <c r="F31" i="3"/>
  <c r="F37" i="3"/>
  <c r="E42" i="3"/>
  <c r="F59" i="3"/>
  <c r="F80" i="3"/>
  <c r="E82" i="3"/>
  <c r="F92" i="3"/>
  <c r="F35" i="3"/>
  <c r="E46" i="3"/>
  <c r="E48" i="3"/>
  <c r="E61" i="3"/>
  <c r="F63" i="3"/>
  <c r="E78" i="3"/>
  <c r="E80" i="3"/>
  <c r="E93" i="3"/>
  <c r="F95" i="3"/>
  <c r="F55" i="3"/>
  <c r="F87" i="3"/>
  <c r="E25" i="3"/>
  <c r="F5" i="3"/>
  <c r="E27" i="3"/>
  <c r="E12" i="3"/>
  <c r="F51" i="3"/>
  <c r="E68" i="3"/>
  <c r="F83" i="3"/>
  <c r="E11" i="3"/>
  <c r="E34" i="3"/>
  <c r="F47" i="3"/>
  <c r="E62" i="3"/>
  <c r="E64" i="3"/>
  <c r="F79" i="3"/>
  <c r="E94" i="3"/>
  <c r="E8" i="3"/>
  <c r="E37" i="3"/>
  <c r="E41" i="3"/>
  <c r="F43" i="3"/>
  <c r="E58" i="3"/>
  <c r="E60" i="3"/>
  <c r="E73" i="3"/>
  <c r="E90" i="3"/>
  <c r="E92" i="3"/>
  <c r="E28" i="3"/>
  <c r="F30" i="3"/>
  <c r="F39" i="3"/>
  <c r="E54" i="3"/>
  <c r="E56" i="3"/>
  <c r="E69" i="3"/>
  <c r="F71" i="3"/>
  <c r="E86" i="3"/>
  <c r="E88" i="3"/>
  <c r="E97" i="3"/>
  <c r="F52" i="4"/>
  <c r="F41" i="4"/>
  <c r="F47" i="4"/>
  <c r="E17" i="5"/>
  <c r="F32" i="5"/>
  <c r="E9" i="5"/>
  <c r="F42" i="5"/>
  <c r="E45" i="5"/>
  <c r="F67" i="5"/>
  <c r="F71" i="5"/>
  <c r="F33" i="5"/>
  <c r="E2" i="5"/>
  <c r="E24" i="5"/>
  <c r="F29" i="5"/>
  <c r="F43" i="5"/>
  <c r="E48" i="5"/>
  <c r="E63" i="5"/>
  <c r="F66" i="5"/>
  <c r="E27" i="5"/>
  <c r="F34" i="5"/>
  <c r="F41" i="5"/>
  <c r="E52" i="5"/>
  <c r="E58" i="5"/>
  <c r="E73" i="5"/>
  <c r="F35" i="5"/>
  <c r="F28" i="5"/>
  <c r="E37" i="5"/>
  <c r="E44" i="5"/>
  <c r="E61" i="5"/>
  <c r="F68" i="5"/>
  <c r="F65" i="5"/>
  <c r="F23" i="5"/>
  <c r="E18" i="5"/>
  <c r="F3" i="5"/>
  <c r="F20" i="5"/>
  <c r="E30" i="5"/>
  <c r="E11" i="5"/>
  <c r="E36" i="5"/>
  <c r="E40" i="5"/>
  <c r="F44" i="5"/>
  <c r="E54" i="5"/>
  <c r="F57" i="5"/>
  <c r="E66" i="5"/>
  <c r="E72" i="5"/>
  <c r="F74" i="5"/>
  <c r="F76" i="5"/>
  <c r="F27" i="5"/>
  <c r="F9" i="5"/>
  <c r="F48" i="5"/>
  <c r="F61" i="5"/>
  <c r="F18" i="5"/>
  <c r="F19" i="5"/>
  <c r="F2" i="5"/>
  <c r="F24" i="5"/>
  <c r="E26" i="5"/>
  <c r="E28" i="5"/>
  <c r="F54" i="5"/>
  <c r="E68" i="5"/>
  <c r="F70" i="5"/>
  <c r="F72" i="5"/>
  <c r="F5" i="5"/>
  <c r="E21" i="5"/>
  <c r="E41" i="5"/>
  <c r="E47" i="5"/>
  <c r="F49" i="5"/>
  <c r="F51" i="5"/>
  <c r="E55" i="5"/>
  <c r="E60" i="5"/>
  <c r="F62" i="5"/>
  <c r="F64" i="5"/>
  <c r="E71" i="5"/>
  <c r="F77" i="5"/>
  <c r="F25" i="5"/>
  <c r="F53" i="5"/>
  <c r="F22" i="5"/>
  <c r="F4" i="5"/>
  <c r="E29" i="5"/>
  <c r="E32" i="5"/>
  <c r="E35" i="5"/>
  <c r="E39" i="5"/>
  <c r="E43" i="5"/>
  <c r="F45" i="5"/>
  <c r="F47" i="5"/>
  <c r="E56" i="5"/>
  <c r="F58" i="5"/>
  <c r="F60" i="5"/>
  <c r="E69" i="5"/>
  <c r="F73" i="5"/>
  <c r="F69" i="5"/>
  <c r="F31" i="4"/>
  <c r="F46" i="4"/>
  <c r="F28" i="4"/>
  <c r="F37" i="4"/>
  <c r="F26" i="4"/>
  <c r="F40" i="4"/>
  <c r="F8" i="4"/>
  <c r="F15" i="4"/>
  <c r="F10" i="4"/>
  <c r="F21" i="4"/>
  <c r="F35" i="4"/>
  <c r="F44" i="4"/>
  <c r="F56" i="4"/>
  <c r="F48" i="4"/>
  <c r="F2" i="4"/>
  <c r="F39" i="4"/>
  <c r="F38" i="4"/>
  <c r="F20" i="4"/>
  <c r="F22" i="4"/>
  <c r="F3" i="4"/>
  <c r="F5" i="4"/>
  <c r="F18" i="4"/>
  <c r="F29" i="4"/>
  <c r="F42" i="4"/>
  <c r="F6" i="4"/>
  <c r="F17" i="4"/>
  <c r="F24" i="4"/>
  <c r="F27" i="4"/>
  <c r="F33" i="4"/>
  <c r="F36" i="4"/>
  <c r="F16" i="4"/>
  <c r="F23" i="4"/>
  <c r="F13" i="4"/>
  <c r="F51" i="4"/>
  <c r="F4" i="4"/>
  <c r="F19" i="4"/>
  <c r="F32" i="4"/>
  <c r="F54" i="4"/>
  <c r="F12" i="4"/>
  <c r="F49" i="4"/>
  <c r="F30" i="4"/>
  <c r="F53" i="4"/>
  <c r="F25" i="4"/>
  <c r="F45" i="4"/>
  <c r="F7" i="4"/>
  <c r="F14" i="4"/>
  <c r="F57" i="4"/>
  <c r="F43" i="4"/>
  <c r="F50" i="4"/>
  <c r="F34" i="4"/>
  <c r="F55" i="4"/>
  <c r="F59" i="2"/>
  <c r="F74" i="2"/>
  <c r="F82" i="2"/>
  <c r="F90" i="2"/>
  <c r="E100" i="2"/>
  <c r="E6" i="2"/>
  <c r="E42" i="2"/>
  <c r="F2" i="2"/>
  <c r="E28" i="2"/>
  <c r="E54" i="2"/>
  <c r="F22" i="2"/>
  <c r="F68" i="2"/>
  <c r="F38" i="2"/>
  <c r="E66" i="2"/>
  <c r="F96" i="2"/>
  <c r="F30" i="2"/>
  <c r="E103" i="2"/>
  <c r="F50" i="2"/>
  <c r="F58" i="2"/>
  <c r="F4" i="2"/>
  <c r="F77" i="2"/>
  <c r="F85" i="2"/>
  <c r="E29" i="2"/>
  <c r="E33" i="2"/>
  <c r="F63" i="2"/>
  <c r="E98" i="2"/>
  <c r="E37" i="2"/>
  <c r="E27" i="2"/>
  <c r="F3" i="2"/>
  <c r="E41" i="2"/>
  <c r="F46" i="2"/>
  <c r="F26" i="2"/>
  <c r="F23" i="2"/>
  <c r="E75" i="2"/>
  <c r="F80" i="2"/>
  <c r="E83" i="2"/>
  <c r="F88" i="2"/>
  <c r="E91" i="2"/>
  <c r="F94" i="2"/>
  <c r="E97" i="2"/>
  <c r="E99" i="2"/>
  <c r="E21" i="2"/>
  <c r="F47" i="2"/>
  <c r="F19" i="2"/>
  <c r="F73" i="2"/>
  <c r="F81" i="2"/>
  <c r="F89" i="2"/>
  <c r="F95" i="2"/>
  <c r="F35" i="2"/>
  <c r="F86" i="2"/>
  <c r="F28" i="2"/>
  <c r="E36" i="2"/>
  <c r="F42" i="2"/>
  <c r="F52" i="2"/>
  <c r="E55" i="2"/>
  <c r="F60" i="2"/>
  <c r="E65" i="2"/>
  <c r="F76" i="2"/>
  <c r="E79" i="2"/>
  <c r="F84" i="2"/>
  <c r="E87" i="2"/>
  <c r="F92" i="2"/>
  <c r="F100" i="2"/>
  <c r="E102" i="2"/>
  <c r="F39" i="2"/>
  <c r="F93" i="2"/>
  <c r="E31" i="2"/>
  <c r="F40" i="2"/>
  <c r="E48" i="2"/>
  <c r="F69" i="2"/>
  <c r="F71" i="2"/>
  <c r="F102" i="2"/>
  <c r="E11" i="2"/>
  <c r="F44" i="2"/>
  <c r="F54" i="2"/>
  <c r="F78" i="2"/>
  <c r="F14" i="2"/>
  <c r="E53" i="2"/>
  <c r="E4" i="2"/>
  <c r="E101" i="2"/>
  <c r="F31" i="2"/>
  <c r="E30" i="2"/>
  <c r="F33" i="2"/>
  <c r="E35" i="2"/>
  <c r="E45" i="2"/>
  <c r="E47" i="2"/>
  <c r="F51" i="2"/>
  <c r="E60" i="2"/>
  <c r="F64" i="2"/>
  <c r="E26" i="2"/>
  <c r="E72" i="2"/>
  <c r="E74" i="2"/>
  <c r="E76" i="2"/>
  <c r="E78" i="2"/>
  <c r="E80" i="2"/>
  <c r="E82" i="2"/>
  <c r="E84" i="2"/>
  <c r="E86" i="2"/>
  <c r="E88" i="2"/>
  <c r="E90" i="2"/>
  <c r="E92" i="2"/>
  <c r="E93" i="2"/>
  <c r="E94" i="2"/>
  <c r="E96" i="2"/>
  <c r="F103" i="2"/>
  <c r="E56" i="2"/>
  <c r="E62" i="2"/>
  <c r="E70" i="2"/>
  <c r="E43" i="2"/>
  <c r="F29" i="2"/>
  <c r="E3" i="2"/>
  <c r="E39" i="2"/>
  <c r="F43" i="2"/>
  <c r="E52" i="2"/>
  <c r="F56" i="2"/>
  <c r="E58" i="2"/>
  <c r="F67" i="2"/>
  <c r="E69" i="2"/>
  <c r="F70" i="2"/>
  <c r="F101" i="2"/>
  <c r="E2" i="2"/>
  <c r="F6" i="2"/>
  <c r="F34" i="2"/>
  <c r="E10" i="2"/>
  <c r="E32" i="2"/>
  <c r="F36" i="2"/>
  <c r="E44" i="2"/>
  <c r="F48" i="2"/>
  <c r="E50" i="2"/>
  <c r="F61" i="2"/>
  <c r="E63" i="2"/>
  <c r="E71" i="2"/>
  <c r="F75" i="2"/>
  <c r="F79" i="2"/>
  <c r="F83" i="2"/>
  <c r="F87" i="2"/>
  <c r="F91" i="2"/>
  <c r="F97" i="2"/>
  <c r="E18" i="2"/>
  <c r="F25" i="2"/>
  <c r="E14" i="2"/>
  <c r="F32" i="2"/>
  <c r="E40" i="2"/>
  <c r="E46" i="2"/>
  <c r="F57" i="2"/>
  <c r="E59" i="2"/>
  <c r="E23" i="2"/>
  <c r="E73" i="2"/>
  <c r="E77" i="2"/>
  <c r="E81" i="2"/>
  <c r="E85" i="2"/>
  <c r="E89" i="2"/>
  <c r="E22" i="2"/>
  <c r="E95" i="2"/>
  <c r="F18" i="2"/>
  <c r="G11" i="2"/>
  <c r="F11" i="2" s="1"/>
  <c r="F37" i="2"/>
  <c r="E38" i="2"/>
  <c r="F49" i="2"/>
  <c r="E51" i="2"/>
  <c r="F55" i="2"/>
  <c r="F62" i="2"/>
  <c r="E64" i="2"/>
  <c r="F66" i="2"/>
  <c r="E68" i="2"/>
  <c r="F98" i="2"/>
  <c r="E36" i="3"/>
  <c r="F42" i="3"/>
  <c r="F46" i="3"/>
  <c r="F50" i="3"/>
  <c r="F54" i="3"/>
  <c r="F58" i="3"/>
  <c r="F62" i="3"/>
  <c r="F66" i="3"/>
  <c r="F70" i="3"/>
  <c r="F74" i="3"/>
  <c r="F78" i="3"/>
  <c r="F82" i="3"/>
  <c r="F86" i="3"/>
  <c r="F90" i="3"/>
  <c r="F94" i="3"/>
  <c r="F3" i="3"/>
  <c r="F98" i="3"/>
  <c r="F23" i="3"/>
  <c r="F25" i="3"/>
  <c r="E26" i="3"/>
  <c r="E7" i="3"/>
  <c r="E30" i="3"/>
  <c r="E20" i="3"/>
  <c r="E39" i="3"/>
  <c r="E43" i="3"/>
  <c r="E47" i="3"/>
  <c r="E51" i="3"/>
  <c r="E55" i="3"/>
  <c r="E59" i="3"/>
  <c r="E63" i="3"/>
  <c r="E67" i="3"/>
  <c r="E71" i="3"/>
  <c r="E75" i="3"/>
  <c r="E79" i="3"/>
  <c r="E83" i="3"/>
  <c r="E87" i="3"/>
  <c r="E91" i="3"/>
  <c r="F32" i="3"/>
  <c r="F18" i="3"/>
  <c r="E24" i="3"/>
  <c r="E10" i="3"/>
  <c r="F11" i="3"/>
  <c r="F41" i="3"/>
  <c r="F45" i="3"/>
  <c r="F49" i="3"/>
  <c r="F53" i="3"/>
  <c r="F57" i="3"/>
  <c r="F61" i="3"/>
  <c r="F65" i="3"/>
  <c r="F69" i="3"/>
  <c r="F73" i="3"/>
  <c r="F77" i="3"/>
  <c r="F81" i="3"/>
  <c r="F85" i="3"/>
  <c r="F89" i="3"/>
  <c r="F93" i="3"/>
  <c r="F96" i="3"/>
  <c r="E4" i="5"/>
  <c r="E5" i="5"/>
  <c r="F27" i="2"/>
  <c r="F10" i="2"/>
  <c r="F41" i="2"/>
  <c r="F45" i="2"/>
  <c r="F53" i="2"/>
  <c r="F65" i="2"/>
  <c r="F72" i="2"/>
  <c r="E25" i="2"/>
  <c r="E34" i="2"/>
  <c r="E49" i="2"/>
  <c r="E57" i="2"/>
  <c r="E61" i="2"/>
  <c r="E67" i="2"/>
  <c r="E19" i="2"/>
  <c r="G81" i="1" l="1"/>
  <c r="F81" i="1"/>
  <c r="G8" i="1"/>
  <c r="F8" i="1"/>
  <c r="G4" i="1"/>
  <c r="F4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17" i="1"/>
  <c r="F17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16" i="1"/>
  <c r="F16" i="1"/>
  <c r="G21" i="1"/>
  <c r="F21" i="1"/>
  <c r="G11" i="1"/>
  <c r="F11" i="1"/>
  <c r="G30" i="1"/>
  <c r="F30" i="1"/>
  <c r="G29" i="1"/>
  <c r="F29" i="1"/>
  <c r="G2" i="1"/>
  <c r="F2" i="1"/>
  <c r="G28" i="1"/>
  <c r="F28" i="1"/>
  <c r="G27" i="1"/>
  <c r="F27" i="1"/>
  <c r="G26" i="1"/>
  <c r="F26" i="1"/>
  <c r="G14" i="1"/>
  <c r="F14" i="1"/>
  <c r="G20" i="1"/>
  <c r="F20" i="1"/>
  <c r="G25" i="1"/>
  <c r="F25" i="1"/>
  <c r="G7" i="1"/>
  <c r="F7" i="1"/>
  <c r="G22" i="1"/>
  <c r="F22" i="1"/>
  <c r="G24" i="1"/>
  <c r="F24" i="1"/>
  <c r="G15" i="1"/>
  <c r="F15" i="1"/>
  <c r="G23" i="1"/>
  <c r="F23" i="1"/>
  <c r="G9" i="1"/>
  <c r="F9" i="1"/>
  <c r="G12" i="1"/>
  <c r="F12" i="1"/>
  <c r="G5" i="1"/>
  <c r="F5" i="1"/>
  <c r="G3" i="1"/>
  <c r="F3" i="1"/>
  <c r="E12" i="1" l="1"/>
  <c r="E29" i="1"/>
  <c r="E34" i="1"/>
  <c r="E42" i="1"/>
  <c r="E52" i="1"/>
  <c r="E68" i="1"/>
  <c r="E73" i="1"/>
  <c r="E17" i="1"/>
  <c r="E20" i="1"/>
  <c r="E36" i="1"/>
  <c r="E44" i="1"/>
  <c r="E62" i="1"/>
  <c r="E45" i="1"/>
  <c r="E66" i="1"/>
  <c r="E35" i="1"/>
  <c r="E26" i="1"/>
  <c r="E16" i="1"/>
  <c r="E24" i="1"/>
  <c r="E25" i="1"/>
  <c r="E21" i="1"/>
  <c r="E60" i="1"/>
  <c r="E77" i="1"/>
  <c r="E23" i="1"/>
  <c r="E28" i="1"/>
  <c r="E32" i="1"/>
  <c r="E50" i="1"/>
  <c r="E75" i="1"/>
  <c r="E81" i="1"/>
  <c r="E40" i="1"/>
  <c r="E48" i="1"/>
  <c r="E61" i="1"/>
  <c r="E15" i="1"/>
  <c r="E38" i="1"/>
  <c r="E51" i="1"/>
  <c r="E58" i="1"/>
  <c r="E64" i="1"/>
  <c r="E76" i="1"/>
  <c r="E11" i="1"/>
  <c r="E56" i="1"/>
  <c r="E67" i="1"/>
  <c r="E79" i="1"/>
  <c r="E46" i="1"/>
  <c r="E54" i="1"/>
  <c r="E71" i="1"/>
  <c r="E33" i="1"/>
  <c r="E49" i="1"/>
  <c r="E65" i="1"/>
  <c r="E80" i="1"/>
  <c r="E3" i="1"/>
  <c r="E22" i="1"/>
  <c r="E31" i="1"/>
  <c r="E47" i="1"/>
  <c r="E63" i="1"/>
  <c r="E78" i="1"/>
  <c r="E9" i="1"/>
  <c r="E30" i="1"/>
  <c r="E43" i="1"/>
  <c r="E59" i="1"/>
  <c r="E74" i="1"/>
  <c r="E4" i="1"/>
  <c r="E5" i="1"/>
  <c r="E7" i="1"/>
  <c r="E2" i="1"/>
  <c r="E41" i="1"/>
  <c r="E57" i="1"/>
  <c r="E72" i="1"/>
  <c r="E39" i="1"/>
  <c r="E55" i="1"/>
  <c r="E70" i="1"/>
  <c r="E27" i="1"/>
  <c r="E14" i="1"/>
  <c r="E37" i="1"/>
  <c r="E53" i="1"/>
  <c r="E69" i="1"/>
  <c r="E8" i="1"/>
</calcChain>
</file>

<file path=xl/sharedStrings.xml><?xml version="1.0" encoding="utf-8"?>
<sst xmlns="http://schemas.openxmlformats.org/spreadsheetml/2006/main" count="1587" uniqueCount="814">
  <si>
    <t>Rank</t>
  </si>
  <si>
    <t>Last Name</t>
  </si>
  <si>
    <t>First Name</t>
  </si>
  <si>
    <t>Club/Team</t>
  </si>
  <si>
    <t>2023 ARC Series Points</t>
  </si>
  <si>
    <t>2023 Mass Start Points</t>
  </si>
  <si>
    <t>2023 ITT Points</t>
  </si>
  <si>
    <t>2023 GC/Omnium Points</t>
  </si>
  <si>
    <t>Hay City Road Race (B)</t>
  </si>
  <si>
    <t>Stieda Stage Race - Road Race (B)</t>
  </si>
  <si>
    <t>Stieda Stage Race - Criterium (B)</t>
  </si>
  <si>
    <t>RMCC - Road Race (B)</t>
  </si>
  <si>
    <t>RMCC - Hill Climb (B)</t>
  </si>
  <si>
    <t>RMCC - Criterium (B)</t>
  </si>
  <si>
    <t>Pigeon Lake Road Race (B)</t>
  </si>
  <si>
    <t>Canada Day Crit (B)</t>
  </si>
  <si>
    <t>iGregari Crit (B)</t>
  </si>
  <si>
    <t>Velocity Crit (B)</t>
  </si>
  <si>
    <t>Stampede Road Race (A)</t>
  </si>
  <si>
    <t>Peloton Crit Provincials (A)</t>
  </si>
  <si>
    <t>Peloton Points Crit (B)</t>
  </si>
  <si>
    <t>Tour de Bowness - Road Race (A)</t>
  </si>
  <si>
    <t>Tour de Bowness - Hill Climb (A)</t>
  </si>
  <si>
    <t>Tour de Bowness - Criterium (A)</t>
  </si>
  <si>
    <t>Tour de Bowness - Omnium (A)</t>
  </si>
  <si>
    <t>CABC ITT Provincial Championships (A)</t>
  </si>
  <si>
    <t>MUIR</t>
  </si>
  <si>
    <t>Warren</t>
  </si>
  <si>
    <t>The Lead Out Project</t>
  </si>
  <si>
    <t>BERG</t>
  </si>
  <si>
    <t>Eric</t>
  </si>
  <si>
    <t>Pedalhead Road Works</t>
  </si>
  <si>
    <t>ARNOLD</t>
  </si>
  <si>
    <t>Andrew</t>
  </si>
  <si>
    <t xml:space="preserve">Peloton Racing </t>
  </si>
  <si>
    <t>CLAFFEY</t>
  </si>
  <si>
    <t>Jakob</t>
  </si>
  <si>
    <t>Edmonton Road &amp; Track Club</t>
  </si>
  <si>
    <t>THOMAS</t>
  </si>
  <si>
    <t>Gavin</t>
  </si>
  <si>
    <t>Cyclemeisters/Bow Cycle</t>
  </si>
  <si>
    <t>HOWE</t>
  </si>
  <si>
    <t xml:space="preserve">Connor </t>
  </si>
  <si>
    <t>Rundle Mountain Cycling Club</t>
  </si>
  <si>
    <t>SOEHN</t>
  </si>
  <si>
    <t>Jamin</t>
  </si>
  <si>
    <t xml:space="preserve">DAVIDSON </t>
  </si>
  <si>
    <t>BURTNIK</t>
  </si>
  <si>
    <t>Evan</t>
  </si>
  <si>
    <t>X Speed United</t>
  </si>
  <si>
    <t>LOEWEN</t>
  </si>
  <si>
    <t>Erik</t>
  </si>
  <si>
    <t>BOILEAU</t>
  </si>
  <si>
    <t>Daniel</t>
  </si>
  <si>
    <t>Bicisport</t>
  </si>
  <si>
    <t>GONZALES</t>
  </si>
  <si>
    <t>Willy</t>
  </si>
  <si>
    <t>DELFS</t>
  </si>
  <si>
    <t>Troy</t>
  </si>
  <si>
    <t>BUNNIN</t>
  </si>
  <si>
    <t>Shawn</t>
  </si>
  <si>
    <t>Deadgoat Racing</t>
  </si>
  <si>
    <t>FAGNAN</t>
  </si>
  <si>
    <t xml:space="preserve">Mark </t>
  </si>
  <si>
    <t>The Bike Shop Racing</t>
  </si>
  <si>
    <t>KINNIBURGH</t>
  </si>
  <si>
    <t xml:space="preserve">Reid </t>
  </si>
  <si>
    <t>KOWALENKO</t>
  </si>
  <si>
    <t>Jeff</t>
  </si>
  <si>
    <t>Jackson</t>
  </si>
  <si>
    <t xml:space="preserve">KLARENBACH </t>
  </si>
  <si>
    <t>Scott</t>
  </si>
  <si>
    <t>MACLEAN</t>
  </si>
  <si>
    <t>Ryan</t>
  </si>
  <si>
    <t>Juventus</t>
  </si>
  <si>
    <t>Mason</t>
  </si>
  <si>
    <t>HewDog Racing</t>
  </si>
  <si>
    <t>ADOMONIS</t>
  </si>
  <si>
    <t>Lukas</t>
  </si>
  <si>
    <t xml:space="preserve">PROCHE </t>
  </si>
  <si>
    <t>Jason</t>
  </si>
  <si>
    <t xml:space="preserve">HIGUCHI </t>
  </si>
  <si>
    <t>Masa</t>
  </si>
  <si>
    <t>WOOD</t>
  </si>
  <si>
    <t>Dan</t>
  </si>
  <si>
    <t>Independent</t>
  </si>
  <si>
    <t>DOUGAL</t>
  </si>
  <si>
    <t>Owen</t>
  </si>
  <si>
    <t>Mitchell</t>
  </si>
  <si>
    <t xml:space="preserve">BENNETT </t>
  </si>
  <si>
    <t>Matthew</t>
  </si>
  <si>
    <t>GOMES</t>
  </si>
  <si>
    <t>Christian</t>
  </si>
  <si>
    <t>Ride with Rendall</t>
  </si>
  <si>
    <t>MEZA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</si>
  <si>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</si>
  <si>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</si>
  <si>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</si>
  <si>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</si>
  <si>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</si>
  <si>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</si>
  <si>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</si>
  <si>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EDWARDS </t>
  </si>
  <si>
    <t>Timothy</t>
  </si>
  <si>
    <t xml:space="preserve">BEALL </t>
  </si>
  <si>
    <t>Isaac</t>
  </si>
  <si>
    <t>WEBB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</si>
  <si>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</si>
  <si>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</si>
  <si>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</si>
  <si>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</si>
  <si>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</si>
  <si>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</si>
  <si>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</si>
  <si>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STANKEVICIUS</t>
  </si>
  <si>
    <t>Joe</t>
  </si>
  <si>
    <t>WARD</t>
  </si>
  <si>
    <t>Nigel</t>
  </si>
  <si>
    <t>BOYKO</t>
  </si>
  <si>
    <t>Adam</t>
  </si>
  <si>
    <t>Soul Sportif</t>
  </si>
  <si>
    <t>BOUGIE</t>
  </si>
  <si>
    <t>Charles</t>
  </si>
  <si>
    <t xml:space="preserve">MUNDY </t>
  </si>
  <si>
    <t>Stephen</t>
  </si>
  <si>
    <t>Michael</t>
  </si>
  <si>
    <t xml:space="preserve">WIWAD </t>
  </si>
  <si>
    <t>Dylan</t>
  </si>
  <si>
    <t>Gastown Cycling Association (BC)</t>
  </si>
  <si>
    <t>NILES</t>
  </si>
  <si>
    <t>COWIE</t>
  </si>
  <si>
    <t>Seth</t>
  </si>
  <si>
    <t xml:space="preserve">MCKNIGHT </t>
  </si>
  <si>
    <t>Cameron</t>
  </si>
  <si>
    <t>MAYEUR</t>
  </si>
  <si>
    <t>Hayden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</si>
  <si>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</si>
  <si>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</si>
  <si>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</si>
  <si>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</si>
  <si>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</si>
  <si>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</si>
  <si>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</si>
  <si>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Robin</t>
  </si>
  <si>
    <t>Hardcore Cycling Club</t>
  </si>
  <si>
    <t>DEBELLEFEUILLE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</si>
  <si>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</si>
  <si>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</si>
  <si>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</si>
  <si>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</si>
  <si>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</si>
  <si>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</si>
  <si>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</si>
  <si>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</si>
  <si>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</si>
  <si>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</si>
  <si>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</si>
  <si>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</si>
  <si>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 xml:space="preserve">AMISTRAD </t>
  </si>
  <si>
    <t xml:space="preserve">Isa 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</si>
  <si>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</si>
  <si>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</si>
  <si>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</si>
  <si>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</si>
  <si>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</si>
  <si>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</si>
  <si>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</si>
  <si>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</si>
  <si>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</si>
  <si>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</si>
  <si>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WENGER</t>
  </si>
  <si>
    <t>Steve</t>
  </si>
  <si>
    <t>Cranked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</si>
  <si>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</si>
  <si>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</si>
  <si>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</si>
  <si>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</si>
  <si>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</si>
  <si>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</si>
  <si>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</si>
  <si>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</si>
  <si>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</si>
  <si>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</si>
  <si>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</si>
  <si>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BROADHEAD</t>
  </si>
  <si>
    <t>MACALISTER</t>
  </si>
  <si>
    <t>Roderick</t>
  </si>
  <si>
    <t>WLOKA</t>
  </si>
  <si>
    <t>Philipp</t>
  </si>
  <si>
    <t>MENDOZA</t>
  </si>
  <si>
    <t>Jayar</t>
  </si>
  <si>
    <t>Central Alberta Bicycle Club</t>
  </si>
  <si>
    <t>Total Upgrade Points</t>
  </si>
  <si>
    <t>Time Trial Upgrade Points</t>
  </si>
  <si>
    <t>2022 Mass Start Upgrade Points</t>
  </si>
  <si>
    <t>2022 ITT Points</t>
  </si>
  <si>
    <t>2022/23 Out of Province Mass Start Upgrade Points</t>
  </si>
  <si>
    <t>2022/23 Out of Province ITT Upgrade Points</t>
  </si>
  <si>
    <t>BAUER</t>
  </si>
  <si>
    <t>Jesse</t>
  </si>
  <si>
    <t>POTTIER</t>
  </si>
  <si>
    <t>Damien</t>
  </si>
  <si>
    <t>VERSLUYS</t>
  </si>
  <si>
    <t>Lucas</t>
  </si>
  <si>
    <t>COLLING</t>
  </si>
  <si>
    <t>Kaden</t>
  </si>
  <si>
    <t>STEELE</t>
  </si>
  <si>
    <t>Duncan</t>
  </si>
  <si>
    <t>TSCC</t>
  </si>
  <si>
    <t>COUNTRYMAN</t>
  </si>
  <si>
    <t>Brian</t>
  </si>
  <si>
    <t>PASK</t>
  </si>
  <si>
    <t>Keith</t>
  </si>
  <si>
    <t>IGregari</t>
  </si>
  <si>
    <t>PERRY</t>
  </si>
  <si>
    <t>Randall</t>
  </si>
  <si>
    <t>SINGBEIL</t>
  </si>
  <si>
    <t>BARRY</t>
  </si>
  <si>
    <t>Paul</t>
  </si>
  <si>
    <t>Velo Club Café</t>
  </si>
  <si>
    <t>FRASER</t>
  </si>
  <si>
    <t>SNIHUR</t>
  </si>
  <si>
    <t>Dean</t>
  </si>
  <si>
    <t>CARROLL</t>
  </si>
  <si>
    <t>Rory</t>
  </si>
  <si>
    <t>Redbike</t>
  </si>
  <si>
    <t>POTTER</t>
  </si>
  <si>
    <t>Mackenzie</t>
  </si>
  <si>
    <t>BRUHA</t>
  </si>
  <si>
    <t>MALACKO</t>
  </si>
  <si>
    <t>Brad</t>
  </si>
  <si>
    <t>LOSTER</t>
  </si>
  <si>
    <t>Brody</t>
  </si>
  <si>
    <t>NGUYEN</t>
  </si>
  <si>
    <t>Albert</t>
  </si>
  <si>
    <t>DAHMS</t>
  </si>
  <si>
    <t>Terence</t>
  </si>
  <si>
    <t>FLATER</t>
  </si>
  <si>
    <t>BRANDRICK</t>
  </si>
  <si>
    <t>Rob</t>
  </si>
  <si>
    <t>RUSNAK</t>
  </si>
  <si>
    <t>TOPILKO</t>
  </si>
  <si>
    <t>Brent</t>
  </si>
  <si>
    <t>BOEHM</t>
  </si>
  <si>
    <t>Steven</t>
  </si>
  <si>
    <t>BOWLES</t>
  </si>
  <si>
    <t>Kevin</t>
  </si>
  <si>
    <t>WERNER</t>
  </si>
  <si>
    <t>Bob</t>
  </si>
  <si>
    <t xml:space="preserve">Highwood Cycling </t>
  </si>
  <si>
    <t>COUTURIER</t>
  </si>
  <si>
    <t>Raphael</t>
  </si>
  <si>
    <t>SUTHERLAND</t>
  </si>
  <si>
    <t>Alan</t>
  </si>
  <si>
    <t>WIEBE</t>
  </si>
  <si>
    <t>Peyton</t>
  </si>
  <si>
    <t>SEIBEL</t>
  </si>
  <si>
    <t xml:space="preserve">Dan </t>
  </si>
  <si>
    <t>COWAN</t>
  </si>
  <si>
    <t>Quentin</t>
  </si>
  <si>
    <t xml:space="preserve">IRWIN </t>
  </si>
  <si>
    <t>George</t>
  </si>
  <si>
    <t>ANTONIOU</t>
  </si>
  <si>
    <t>Lampros</t>
  </si>
  <si>
    <t xml:space="preserve">COTE </t>
  </si>
  <si>
    <t>Greg</t>
  </si>
  <si>
    <t>GILBERTSON</t>
  </si>
  <si>
    <t>Tim</t>
  </si>
  <si>
    <t>VANDYK</t>
  </si>
  <si>
    <t>Jack</t>
  </si>
  <si>
    <t>HUGHES</t>
  </si>
  <si>
    <t>Calgary Crankmasters</t>
  </si>
  <si>
    <t>LYNEM</t>
  </si>
  <si>
    <t>Nick</t>
  </si>
  <si>
    <t>DAMANT</t>
  </si>
  <si>
    <t>Jacob</t>
  </si>
  <si>
    <t>BODDY</t>
  </si>
  <si>
    <t>MCMAHON</t>
  </si>
  <si>
    <t>Patrick</t>
  </si>
  <si>
    <t>KING</t>
  </si>
  <si>
    <t>Don</t>
  </si>
  <si>
    <t>BLAND</t>
  </si>
  <si>
    <t>Dennis</t>
  </si>
  <si>
    <t>Speed Theory Cycling</t>
  </si>
  <si>
    <t>POOTZ</t>
  </si>
  <si>
    <t>Spencer</t>
  </si>
  <si>
    <t>ROKOSH</t>
  </si>
  <si>
    <t>TABALDO</t>
  </si>
  <si>
    <t>Francis</t>
  </si>
  <si>
    <t>EVANS</t>
  </si>
  <si>
    <t>Neil</t>
  </si>
  <si>
    <t>MACKIE</t>
  </si>
  <si>
    <t>Jeffrey</t>
  </si>
  <si>
    <t>BHARDWAJ</t>
  </si>
  <si>
    <t>Suchaet</t>
  </si>
  <si>
    <t>RIESS</t>
  </si>
  <si>
    <t>Kenneth</t>
  </si>
  <si>
    <t>KNOLL</t>
  </si>
  <si>
    <t>BURKARD</t>
  </si>
  <si>
    <t>54 Blue</t>
  </si>
  <si>
    <t>THUMLERT</t>
  </si>
  <si>
    <t>KEDDY</t>
  </si>
  <si>
    <t>Jay</t>
  </si>
  <si>
    <t>KENNY</t>
  </si>
  <si>
    <t>David</t>
  </si>
  <si>
    <t>HAMILTON</t>
  </si>
  <si>
    <t>Nicolas</t>
  </si>
  <si>
    <t>ROBINSON</t>
  </si>
  <si>
    <t>Ryan Connal</t>
  </si>
  <si>
    <t>AUER</t>
  </si>
  <si>
    <t>Thomas</t>
  </si>
  <si>
    <t>HEACOCK</t>
  </si>
  <si>
    <t>Edward</t>
  </si>
  <si>
    <t>WRIGHT</t>
  </si>
  <si>
    <t>WATKINS</t>
  </si>
  <si>
    <t>Carl</t>
  </si>
  <si>
    <t>AMBERIADIS</t>
  </si>
  <si>
    <t>Tom</t>
  </si>
  <si>
    <t>Onyerleft</t>
  </si>
  <si>
    <t xml:space="preserve">SMITH </t>
  </si>
  <si>
    <t xml:space="preserve">KIM </t>
  </si>
  <si>
    <t xml:space="preserve">Robin </t>
  </si>
  <si>
    <t>HEWSON</t>
  </si>
  <si>
    <t>MCGRATH</t>
  </si>
  <si>
    <t>Niall</t>
  </si>
  <si>
    <t>PETRYSHEN</t>
  </si>
  <si>
    <t>Wyatt</t>
  </si>
  <si>
    <t>NELSON</t>
  </si>
  <si>
    <t>WILSON</t>
  </si>
  <si>
    <t>Ross</t>
  </si>
  <si>
    <t>DICKONSON</t>
  </si>
  <si>
    <t>United Cycle</t>
  </si>
  <si>
    <t>WALSH</t>
  </si>
  <si>
    <t>CP</t>
  </si>
  <si>
    <t>MARTENS</t>
  </si>
  <si>
    <t>Blizzard Bike Club</t>
  </si>
  <si>
    <t xml:space="preserve">GERMAINE </t>
  </si>
  <si>
    <t xml:space="preserve">Sean </t>
  </si>
  <si>
    <t xml:space="preserve">COGHLAN </t>
  </si>
  <si>
    <t xml:space="preserve">Kevin </t>
  </si>
  <si>
    <t>GIESBRECHT</t>
  </si>
  <si>
    <t>Momentum Cycling</t>
  </si>
  <si>
    <t xml:space="preserve">DAVIS </t>
  </si>
  <si>
    <t>SAVIN</t>
  </si>
  <si>
    <t>MATHEUSIK</t>
  </si>
  <si>
    <t>Joshua</t>
  </si>
  <si>
    <t>GAUVIN</t>
  </si>
  <si>
    <t>BONKOWSKI</t>
  </si>
  <si>
    <t>BARIL</t>
  </si>
  <si>
    <t>BEAUCHAMP</t>
  </si>
  <si>
    <t xml:space="preserve">WALLACE </t>
  </si>
  <si>
    <t>Chris</t>
  </si>
  <si>
    <t xml:space="preserve">Ben </t>
  </si>
  <si>
    <t>HENRY</t>
  </si>
  <si>
    <t>Jamie</t>
  </si>
  <si>
    <t>HADDOCK</t>
  </si>
  <si>
    <t>MERCER</t>
  </si>
  <si>
    <t>Mike</t>
  </si>
  <si>
    <t>HRYNKOW</t>
  </si>
  <si>
    <t>BORSTMAYER</t>
  </si>
  <si>
    <t>Finn</t>
  </si>
  <si>
    <t>PLAYFAIR</t>
  </si>
  <si>
    <t>MEHARI</t>
  </si>
  <si>
    <t>Efrem</t>
  </si>
  <si>
    <t>Samuel</t>
  </si>
  <si>
    <t>2022/23 Learn to Race Points</t>
  </si>
  <si>
    <t>2023/23 Out of Province ITT Upgrade Points</t>
  </si>
  <si>
    <t>STRET</t>
  </si>
  <si>
    <t>MCCRADY</t>
  </si>
  <si>
    <t>BAINES</t>
  </si>
  <si>
    <t>MILLER</t>
  </si>
  <si>
    <t>Luke</t>
  </si>
  <si>
    <t>GREINER</t>
  </si>
  <si>
    <t>Brett</t>
  </si>
  <si>
    <t>CAMPBELL</t>
  </si>
  <si>
    <t>KOEMAN</t>
  </si>
  <si>
    <t>Cornelis</t>
  </si>
  <si>
    <t>GARVEY</t>
  </si>
  <si>
    <t>Max</t>
  </si>
  <si>
    <t>BRENNAN</t>
  </si>
  <si>
    <t>SANFORD</t>
  </si>
  <si>
    <t>McKenzie</t>
  </si>
  <si>
    <t>Track Lord</t>
  </si>
  <si>
    <t>EWANCHUK</t>
  </si>
  <si>
    <t xml:space="preserve">Mike </t>
  </si>
  <si>
    <t>SIARKA</t>
  </si>
  <si>
    <t>Piotr</t>
  </si>
  <si>
    <t>EL-BEHEIRY</t>
  </si>
  <si>
    <t>Tarek</t>
  </si>
  <si>
    <t>DE REGT</t>
  </si>
  <si>
    <t>KOHL</t>
  </si>
  <si>
    <t>Mateusz</t>
  </si>
  <si>
    <t>LEPAGE</t>
  </si>
  <si>
    <t>Gilles</t>
  </si>
  <si>
    <t>MISERVA</t>
  </si>
  <si>
    <t>BRYDEN</t>
  </si>
  <si>
    <t>Jordan</t>
  </si>
  <si>
    <t>BRADLEY</t>
  </si>
  <si>
    <t>THIBAUDEAU</t>
  </si>
  <si>
    <t>NADON</t>
  </si>
  <si>
    <t>Philippe</t>
  </si>
  <si>
    <t>ELLIS</t>
  </si>
  <si>
    <t>Clarke</t>
  </si>
  <si>
    <t>LI</t>
  </si>
  <si>
    <t>John</t>
  </si>
  <si>
    <t>DANIELSON</t>
  </si>
  <si>
    <t>Dayton</t>
  </si>
  <si>
    <t>VERSAILLES</t>
  </si>
  <si>
    <t>Graham</t>
  </si>
  <si>
    <t>ALVES</t>
  </si>
  <si>
    <t>Paulo</t>
  </si>
  <si>
    <t>READY</t>
  </si>
  <si>
    <t>Curtis</t>
  </si>
  <si>
    <t>MORIN</t>
  </si>
  <si>
    <t>Ben</t>
  </si>
  <si>
    <t>HOLOWAYCHUCK</t>
  </si>
  <si>
    <t>Corey</t>
  </si>
  <si>
    <t>WYLLIE</t>
  </si>
  <si>
    <t>Stewart</t>
  </si>
  <si>
    <t>ANDERSON</t>
  </si>
  <si>
    <t>Mika</t>
  </si>
  <si>
    <t>WALTER</t>
  </si>
  <si>
    <t>Joseph</t>
  </si>
  <si>
    <t>VILLENEUVE</t>
  </si>
  <si>
    <t>Phil</t>
  </si>
  <si>
    <t>LECHELT</t>
  </si>
  <si>
    <t>Kenny</t>
  </si>
  <si>
    <t>BRAATEN</t>
  </si>
  <si>
    <t>JUNG</t>
  </si>
  <si>
    <t xml:space="preserve">TSUYUHARA </t>
  </si>
  <si>
    <t>Kunio</t>
  </si>
  <si>
    <t>YANICKI</t>
  </si>
  <si>
    <t>BIRKHOLZ</t>
  </si>
  <si>
    <t>CHIN</t>
  </si>
  <si>
    <t>Lonnie</t>
  </si>
  <si>
    <t>LEEDS</t>
  </si>
  <si>
    <t>MAKOWSKY</t>
  </si>
  <si>
    <t>WYLIE</t>
  </si>
  <si>
    <t>Everett</t>
  </si>
  <si>
    <t>TCR Sports Lab</t>
  </si>
  <si>
    <t>STRINGER</t>
  </si>
  <si>
    <t>POTTAGE</t>
  </si>
  <si>
    <t>Jonathan</t>
  </si>
  <si>
    <t>BONILLA</t>
  </si>
  <si>
    <t>Carlos</t>
  </si>
  <si>
    <t>MORRISON</t>
  </si>
  <si>
    <t xml:space="preserve">Kyle </t>
  </si>
  <si>
    <t>VOLORNEY</t>
  </si>
  <si>
    <t>WELSH</t>
  </si>
  <si>
    <t>LAWSON</t>
  </si>
  <si>
    <t>Peter</t>
  </si>
  <si>
    <t xml:space="preserve">CUTKNIFE </t>
  </si>
  <si>
    <t>Sherman</t>
  </si>
  <si>
    <t>PARKER</t>
  </si>
  <si>
    <t xml:space="preserve">MORA </t>
  </si>
  <si>
    <t>HUBER</t>
  </si>
  <si>
    <t>SMITH</t>
  </si>
  <si>
    <t>MAYHEW</t>
  </si>
  <si>
    <t>Dominic</t>
  </si>
  <si>
    <t xml:space="preserve">SAMETZ </t>
  </si>
  <si>
    <t>SCHMIDT</t>
  </si>
  <si>
    <t>MANNING</t>
  </si>
  <si>
    <t>BELCHOS</t>
  </si>
  <si>
    <t xml:space="preserve">STANKOVSKI </t>
  </si>
  <si>
    <t>Ilija</t>
  </si>
  <si>
    <t>LINKLATER</t>
  </si>
  <si>
    <t>JONES</t>
  </si>
  <si>
    <t>BURTON</t>
  </si>
  <si>
    <t>GORDON</t>
  </si>
  <si>
    <t>Cody</t>
  </si>
  <si>
    <t>GERMAINE</t>
  </si>
  <si>
    <t>Ken</t>
  </si>
  <si>
    <t>HARRIS</t>
  </si>
  <si>
    <t>Glenn</t>
  </si>
  <si>
    <t>BELLINGER</t>
  </si>
  <si>
    <t xml:space="preserve">Colin </t>
  </si>
  <si>
    <t xml:space="preserve">HAMILTON </t>
  </si>
  <si>
    <t>FLOOD</t>
  </si>
  <si>
    <t>Kent</t>
  </si>
  <si>
    <t xml:space="preserve">Michael </t>
  </si>
  <si>
    <t xml:space="preserve">BLANEY </t>
  </si>
  <si>
    <t>William</t>
  </si>
  <si>
    <t>SARANTIS</t>
  </si>
  <si>
    <t>Ari</t>
  </si>
  <si>
    <t>FORTNER</t>
  </si>
  <si>
    <t>Justin</t>
  </si>
  <si>
    <t>Ride 52</t>
  </si>
  <si>
    <t>KITCHEN</t>
  </si>
  <si>
    <t>FORSYTH</t>
  </si>
  <si>
    <t>Nathan</t>
  </si>
  <si>
    <t>COSSETTE</t>
  </si>
  <si>
    <t>Hugo</t>
  </si>
  <si>
    <t xml:space="preserve">HOYLE </t>
  </si>
  <si>
    <t>Philip</t>
  </si>
  <si>
    <t>LEUNG</t>
  </si>
  <si>
    <t>HUIZINGA</t>
  </si>
  <si>
    <t>POLSTER</t>
  </si>
  <si>
    <t>MONTGOMERY</t>
  </si>
  <si>
    <t>SHERMAN</t>
  </si>
  <si>
    <t>Blaine</t>
  </si>
  <si>
    <t>UGWUEGBULA</t>
  </si>
  <si>
    <t>Emeka</t>
  </si>
  <si>
    <t>SOON</t>
  </si>
  <si>
    <t>LEACH</t>
  </si>
  <si>
    <t>HAMEL</t>
  </si>
  <si>
    <t>Olivier</t>
  </si>
  <si>
    <t>STAGG</t>
  </si>
  <si>
    <t>Aaron</t>
  </si>
  <si>
    <t>WEIKUM</t>
  </si>
  <si>
    <t>Sub-Cat</t>
  </si>
  <si>
    <t>W3</t>
  </si>
  <si>
    <t>DUFFIELD</t>
  </si>
  <si>
    <t>Kelsey</t>
  </si>
  <si>
    <t>SCOTT</t>
  </si>
  <si>
    <t>Annie</t>
  </si>
  <si>
    <t>Anabelle</t>
  </si>
  <si>
    <t>W2</t>
  </si>
  <si>
    <t>Emma</t>
  </si>
  <si>
    <t>Manteo Cycling</t>
  </si>
  <si>
    <t>VOLSTAD</t>
  </si>
  <si>
    <t>Alexandra</t>
  </si>
  <si>
    <t>BLONDIN</t>
  </si>
  <si>
    <t>Ivanie</t>
  </si>
  <si>
    <t>GOODRIDGE</t>
  </si>
  <si>
    <t>Sarah</t>
  </si>
  <si>
    <t>Mairen</t>
  </si>
  <si>
    <t>Watt Riot Cycling</t>
  </si>
  <si>
    <t>BILODEAU</t>
  </si>
  <si>
    <t>Christiane</t>
  </si>
  <si>
    <t>MCMASTER</t>
  </si>
  <si>
    <t>Kimberly</t>
  </si>
  <si>
    <t>Kate</t>
  </si>
  <si>
    <t>AYROUD</t>
  </si>
  <si>
    <t>Kathryn</t>
  </si>
  <si>
    <t>BOYLE</t>
  </si>
  <si>
    <t>Kailee</t>
  </si>
  <si>
    <t>LILLY</t>
  </si>
  <si>
    <t xml:space="preserve">Kara </t>
  </si>
  <si>
    <t>YOUNG</t>
  </si>
  <si>
    <t>Emily</t>
  </si>
  <si>
    <t>WALKER</t>
  </si>
  <si>
    <t>Grace</t>
  </si>
  <si>
    <t>CANNON</t>
  </si>
  <si>
    <t>Kris</t>
  </si>
  <si>
    <t xml:space="preserve">WIDNEY </t>
  </si>
  <si>
    <t>Chantell</t>
  </si>
  <si>
    <t>Diane</t>
  </si>
  <si>
    <t>BARRACLOUGH</t>
  </si>
  <si>
    <t>Ngaire</t>
  </si>
  <si>
    <t>HAGEDORN</t>
  </si>
  <si>
    <t>W1</t>
  </si>
  <si>
    <t>TRAXLER</t>
  </si>
  <si>
    <t>Gabby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</si>
  <si>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</si>
  <si>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</si>
  <si>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</si>
  <si>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</si>
  <si>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</si>
  <si>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</si>
  <si>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</si>
  <si>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</si>
  <si>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</si>
  <si>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</si>
  <si>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</si>
  <si>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RUTTAN</t>
  </si>
  <si>
    <t>Erin</t>
  </si>
  <si>
    <t>SOMERSET</t>
  </si>
  <si>
    <t>Lindsay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</si>
  <si>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</si>
  <si>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</si>
  <si>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</si>
  <si>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</si>
  <si>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</si>
  <si>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</si>
  <si>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</si>
  <si>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</si>
  <si>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</si>
  <si>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LEMISKI</t>
  </si>
  <si>
    <t>Meghan</t>
  </si>
  <si>
    <t>MACARTHUR</t>
  </si>
  <si>
    <t>MANCA</t>
  </si>
  <si>
    <t>Terra</t>
  </si>
  <si>
    <t>FEDYNA</t>
  </si>
  <si>
    <t>Marg</t>
  </si>
  <si>
    <t>WEBSTER</t>
  </si>
  <si>
    <t>Brittany</t>
  </si>
  <si>
    <t>TELFORD</t>
  </si>
  <si>
    <t>Shauna</t>
  </si>
  <si>
    <t>PAAUWE</t>
  </si>
  <si>
    <t>Melissa</t>
  </si>
  <si>
    <t>Shannon</t>
  </si>
  <si>
    <t>Marcy</t>
  </si>
  <si>
    <t>Meika</t>
  </si>
  <si>
    <t>FERGUSSON</t>
  </si>
  <si>
    <t>Kendra</t>
  </si>
  <si>
    <t>Megan</t>
  </si>
  <si>
    <t>Bow Cyclist Club</t>
  </si>
  <si>
    <t>MALCOLM</t>
  </si>
  <si>
    <t>Colleen</t>
  </si>
  <si>
    <t>MCARTHUR</t>
  </si>
  <si>
    <t>Susanne</t>
  </si>
  <si>
    <t>Terrascape Racing</t>
  </si>
  <si>
    <t>KONTRO</t>
  </si>
  <si>
    <t>Hilkka</t>
  </si>
  <si>
    <t>LAPIERRE</t>
  </si>
  <si>
    <t>Rosalie</t>
  </si>
  <si>
    <t>2023 ITT Points2</t>
  </si>
  <si>
    <t>BASTERAH</t>
  </si>
  <si>
    <t>Hayley</t>
  </si>
  <si>
    <t>MERCIER</t>
  </si>
  <si>
    <t>FEEHAN</t>
  </si>
  <si>
    <t>Laura</t>
  </si>
  <si>
    <t>NISHIMURA</t>
  </si>
  <si>
    <t>Tammy</t>
  </si>
  <si>
    <t>Courtney</t>
  </si>
  <si>
    <t>VAN'T KLOOSTER</t>
  </si>
  <si>
    <t>Hillie</t>
  </si>
  <si>
    <t>BARROS</t>
  </si>
  <si>
    <t>Maren</t>
  </si>
  <si>
    <t>Amanda</t>
  </si>
  <si>
    <t>Natalia</t>
  </si>
  <si>
    <t>SEAL</t>
  </si>
  <si>
    <t>Francesca</t>
  </si>
  <si>
    <t>SEEFRIED</t>
  </si>
  <si>
    <t>Jenna</t>
  </si>
  <si>
    <t>CHUBEY</t>
  </si>
  <si>
    <t>Janelle</t>
  </si>
  <si>
    <t>THURLOW</t>
  </si>
  <si>
    <t>Devon</t>
  </si>
  <si>
    <t>HEINEMEYER</t>
  </si>
  <si>
    <t>Dawn</t>
  </si>
  <si>
    <t>WILLIAMS</t>
  </si>
  <si>
    <t>Katie</t>
  </si>
  <si>
    <t>BUCKLEY</t>
  </si>
  <si>
    <t>Hilary</t>
  </si>
  <si>
    <t>PARKKILA</t>
  </si>
  <si>
    <t>LEBLANC</t>
  </si>
  <si>
    <t>DUPUIS</t>
  </si>
  <si>
    <t>Nicolle</t>
  </si>
  <si>
    <t>DUMONT</t>
  </si>
  <si>
    <t>Anne-Marie</t>
  </si>
  <si>
    <t>SACHS</t>
  </si>
  <si>
    <t>Donaldson</t>
  </si>
  <si>
    <t>Juliette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</si>
  <si>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</si>
  <si>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</si>
  <si>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</si>
  <si>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</si>
  <si>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</si>
  <si>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</si>
  <si>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</si>
  <si>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</si>
  <si>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</si>
  <si>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</si>
  <si>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</si>
  <si>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</si>
  <si>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</si>
  <si>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</si>
  <si>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</si>
  <si>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</si>
  <si>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</si>
  <si>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</si>
  <si>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</si>
  <si>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</si>
  <si>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</si>
  <si>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</si>
  <si>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</si>
  <si>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</si>
  <si>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</si>
  <si>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</si>
  <si>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</si>
  <si>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</si>
  <si>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TRACEY</t>
  </si>
  <si>
    <t>Sinead</t>
  </si>
  <si>
    <t>Nico</t>
  </si>
  <si>
    <t>BAKER</t>
  </si>
  <si>
    <t>Tiffany</t>
  </si>
  <si>
    <t>ASHTON</t>
  </si>
  <si>
    <t>Jen</t>
  </si>
  <si>
    <t>CARPENTER</t>
  </si>
  <si>
    <t>Yuen-Ying</t>
  </si>
  <si>
    <t>PHILLIPS</t>
  </si>
  <si>
    <t>KELLY</t>
  </si>
  <si>
    <t>Elizabeth G Leoni</t>
  </si>
  <si>
    <t>RUITERS</t>
  </si>
  <si>
    <t>QUAN</t>
  </si>
  <si>
    <t>May Lynn</t>
  </si>
  <si>
    <t>MCGOWAN</t>
  </si>
  <si>
    <t>Jo-Anne</t>
  </si>
  <si>
    <t>MYERS</t>
  </si>
  <si>
    <t>Ella</t>
  </si>
  <si>
    <t>REED</t>
  </si>
  <si>
    <t>Debbie</t>
  </si>
  <si>
    <t>BURAY</t>
  </si>
  <si>
    <t>Amberley</t>
  </si>
  <si>
    <t>Cranky's Bike Shop</t>
  </si>
  <si>
    <t>GUTHRIE</t>
  </si>
  <si>
    <t>Janet</t>
  </si>
  <si>
    <t>MEUNIER</t>
  </si>
  <si>
    <t>Danielle</t>
  </si>
  <si>
    <t>O'BRIEN</t>
  </si>
  <si>
    <t>Stephanie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</si>
  <si>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</si>
  <si>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</si>
  <si>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</si>
  <si>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</si>
  <si>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</si>
  <si>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</si>
  <si>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</si>
  <si>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</si>
  <si>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</si>
  <si>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</si>
  <si>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</si>
  <si>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</si>
  <si>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</si>
  <si>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</si>
  <si>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</si>
  <si>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</si>
  <si>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</si>
  <si>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</si>
  <si>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FRANCIS</t>
  </si>
  <si>
    <t>Jenaya</t>
  </si>
  <si>
    <t>HOLOWAYCHUK</t>
  </si>
  <si>
    <t>Sam</t>
  </si>
  <si>
    <t>Notes</t>
  </si>
  <si>
    <t>License Sent</t>
  </si>
  <si>
    <t>Team Names</t>
  </si>
  <si>
    <t>Ascent Cycle</t>
  </si>
  <si>
    <t>Athletes in Action</t>
  </si>
  <si>
    <t>Café Roubaix</t>
  </si>
  <si>
    <t>Calgary Bicycle Track League</t>
  </si>
  <si>
    <t>Canmore Cycling Culture</t>
  </si>
  <si>
    <t>Crankmasters</t>
  </si>
  <si>
    <t>Cycle Logic</t>
  </si>
  <si>
    <t>DeJong Design p/b Road</t>
  </si>
  <si>
    <t>DirtGirls</t>
  </si>
  <si>
    <t>Edmonton Triathlon Academy</t>
  </si>
  <si>
    <t>Equipe Cycle Club</t>
  </si>
  <si>
    <t>Fiera</t>
  </si>
  <si>
    <t>Garneau-Easton Cycling</t>
  </si>
  <si>
    <t>Glotman Simpson Cycling</t>
  </si>
  <si>
    <t>Grande Prairie Wheelers</t>
  </si>
  <si>
    <t>H&amp;R Block Pro Cycling</t>
  </si>
  <si>
    <t>Jasper Source for Sports</t>
  </si>
  <si>
    <t>Kokanee Redbike</t>
  </si>
  <si>
    <t>Mastermind Racing</t>
  </si>
  <si>
    <t>MEC Calgary</t>
  </si>
  <si>
    <t>Mud Sweat and Gears</t>
  </si>
  <si>
    <t>Nuovo Nord</t>
  </si>
  <si>
    <t>Pedalhead Race Room</t>
  </si>
  <si>
    <t>Pedalhead-River Valley Health</t>
  </si>
  <si>
    <t>Puncheur Cycling</t>
  </si>
  <si>
    <t>Ridley's Cycle</t>
  </si>
  <si>
    <t>Silber Pro Cycling</t>
  </si>
  <si>
    <t>SMARTSAVVY+ pb IRIS</t>
  </si>
  <si>
    <t>SPAN Racing</t>
  </si>
  <si>
    <t>Team ATAC</t>
  </si>
  <si>
    <t>Team Novo Nordisk</t>
  </si>
  <si>
    <t>The Cyclery-4iiii</t>
  </si>
  <si>
    <t>Top Gear</t>
  </si>
  <si>
    <t>Trek Red Truck</t>
  </si>
  <si>
    <t>UCalgary Cycling Team</t>
  </si>
  <si>
    <t>University of British Columbia</t>
  </si>
  <si>
    <t>TaG Cycling Race Team</t>
  </si>
  <si>
    <t>Toronto Huste</t>
  </si>
  <si>
    <t>Clint</t>
  </si>
  <si>
    <t>JEFFS</t>
  </si>
  <si>
    <t>Wild Rose Collective</t>
  </si>
  <si>
    <t>ZEGGELAAR</t>
  </si>
  <si>
    <t>BROWN</t>
  </si>
  <si>
    <t>Noah</t>
  </si>
  <si>
    <t>GAPINSKI</t>
  </si>
  <si>
    <t>Vectra Heavy Haulers</t>
  </si>
  <si>
    <t>WIESE</t>
  </si>
  <si>
    <t>Andy</t>
  </si>
  <si>
    <t>QUINTAL</t>
  </si>
  <si>
    <t>Maxime</t>
  </si>
  <si>
    <t>CHYC-CIES</t>
  </si>
  <si>
    <t>Renee</t>
  </si>
  <si>
    <t>ANSEEUW</t>
  </si>
  <si>
    <t>THOMSON</t>
  </si>
  <si>
    <t>Ashton</t>
  </si>
  <si>
    <t>LEISHMAN</t>
  </si>
  <si>
    <t>Tracy</t>
  </si>
  <si>
    <t>BRIGNALL</t>
  </si>
  <si>
    <t>Benjamin</t>
  </si>
  <si>
    <t>VOGEL-NAKAMURA</t>
  </si>
  <si>
    <t>Emile</t>
  </si>
  <si>
    <t>BROOKS</t>
  </si>
  <si>
    <t>Dustin</t>
  </si>
  <si>
    <t>Trina</t>
  </si>
  <si>
    <t>Rachel</t>
  </si>
  <si>
    <t>ANDREWS</t>
  </si>
  <si>
    <t>Lori</t>
  </si>
  <si>
    <t>PHILIPP</t>
  </si>
  <si>
    <t>Cat 4 to Cat 3</t>
  </si>
  <si>
    <t>RMCC - Omnium (B)</t>
  </si>
  <si>
    <t>Primeau Velo Développement</t>
  </si>
  <si>
    <t>Ignite Junior Cycling</t>
  </si>
  <si>
    <t>Isabelle</t>
  </si>
  <si>
    <t>WEIDEMANN</t>
  </si>
  <si>
    <t>Calum</t>
  </si>
  <si>
    <t>Thirlwell</t>
  </si>
  <si>
    <t>Bryce</t>
  </si>
  <si>
    <t>JAMIESON</t>
  </si>
  <si>
    <t>Wilf</t>
  </si>
  <si>
    <t>MARQUIS</t>
  </si>
  <si>
    <t>x</t>
  </si>
  <si>
    <t>Dani</t>
  </si>
  <si>
    <t>BREWSTER</t>
  </si>
  <si>
    <t>BATEY</t>
  </si>
  <si>
    <t>Cat 3 to Cat 2</t>
  </si>
  <si>
    <t>VERVEDA</t>
  </si>
  <si>
    <t>PERRETT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</si>
</sst>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0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2" fillId="2" borderId="2" xfId="0" applyFont="1" applyFill="1" applyBorder="1" applyAlignment="1">
      <alignment textRotation="90" wrapText="1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textRotation="90"/>
    </xf>
    <xf numFmtId="1" fontId="7" fillId="3" borderId="5" xfId="0" applyNumberFormat="1" applyFont="1" applyFill="1" applyBorder="1" applyAlignment="1">
      <alignment horizontal="center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center" textRotation="90"/>
    </xf>
    <xf numFmtId="0" fontId="0" fillId="0" borderId="10" xfId="0" applyBorder="1"/>
    <xf numFmtId="0" fontId="17" fillId="0" borderId="11" xfId="0" applyFont="1" applyBorder="1"/>
    <xf numFmtId="0" fontId="17" fillId="0" borderId="12" xfId="0" applyFont="1" applyBorder="1"/>
    <xf numFmtId="1" fontId="6" fillId="0" borderId="9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1" fontId="4" fillId="4" borderId="13" xfId="0" applyNumberFormat="1" applyFont="1" applyFill="1" applyBorder="1" applyAlignment="1">
      <alignment horizontal="center"/>
    </xf>
    <xf numFmtId="1" fontId="10" fillId="3" borderId="9" xfId="0" applyNumberFormat="1" applyFont="1" applyFill="1" applyBorder="1" applyAlignment="1">
      <alignment horizontal="center"/>
    </xf>
    <xf numFmtId="0" fontId="4" fillId="3" borderId="8" xfId="0" applyFont="1" applyFill="1" applyBorder="1"/>
    <xf numFmtId="1" fontId="7" fillId="3" borderId="8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</cellXfs>
  <cellStyles count="2">
    <cellStyle name="Normal" xfId="0" builtinId="0"/>
    <cellStyle name="Normal 5" xfId="1" xr:uid="{43828852-3FE6-430A-9521-DF6821F4DEE4}"/>
  </cellStyles>
  <dxfs count="1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83" totalsRowShown="0" headerRowDxfId="193" dataDxfId="191" headerRowBorderDxfId="192" tableBorderDxfId="190" totalsRowBorderDxfId="189">
  <sortState xmlns:xlrd2="http://schemas.microsoft.com/office/spreadsheetml/2017/richdata2" ref="A2:AA82">
    <sortCondition descending="1" ref="E2:E82"/>
  </sortState>
  <tableColumns count="27">
    <tableColumn id="2" xr3:uid="{A9F2857C-F7C8-464C-91F3-060F49BE55EF}" name="Rank" dataDxfId="188"/>
    <tableColumn id="3" xr3:uid="{FD0C1197-1997-43D7-8EBF-0C89535BF486}" name="Last Name" dataDxfId="187"/>
    <tableColumn id="4" xr3:uid="{39B2D068-5E19-4F3D-9500-CC9CDB98D502}" name="First Name" dataDxfId="186"/>
    <tableColumn id="5" xr3:uid="{D8C425BF-FDCD-453B-B2DA-CFD31D8156C7}" name="Club/Team" dataDxfId="185"/>
    <tableColumn id="7" xr3:uid="{F4F2905B-BEC0-427A-AE09-F3B420AEF6C7}" name="2023 ARC Series Points" dataDxfId="184">
      <calculatedColumnFormula>SUM(F2,G2,H2)</calculatedColumnFormula>
    </tableColumn>
    <tableColumn id="15" xr3:uid="{B5AA8E3D-7F04-4DE9-85E4-CF7E59CE28FC}" name="2023 Mass Start Points" dataDxfId="183">
      <calculatedColumnFormula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calculatedColumnFormula>
    </tableColumn>
    <tableColumn id="16" xr3:uid="{05E2235B-EE3D-4475-8857-B904A083BBCB}" name="2023 ITT Points" dataDxfId="182">
      <calculatedColumnFormula>SUM(racers[[#This Row],[RMCC - Hill Climb (B)]]+racers[[#This Row],[Tour de Bowness - Hill Climb (A)]]+racers[[#This Row],[CABC ITT Provincial Championships (A)]])</calculatedColumnFormula>
    </tableColumn>
    <tableColumn id="18" xr3:uid="{5CA25680-0FC0-48D8-9001-6664381FBF2A}" name="2023 GC/Omnium Points" dataDxfId="181">
      <calculatedColumnFormula>SUM(racers[[#This Row],[Tour de Bowness - Omnium (A)]]+racers[[#This Row],[RMCC - Omnium (B)]])</calculatedColumnFormula>
    </tableColumn>
    <tableColumn id="8" xr3:uid="{C8A0C189-1D86-4F20-B247-20B67111DD48}" name="Hay City Road Race (B)" dataDxfId="180"/>
    <tableColumn id="9" xr3:uid="{18648AD3-EA8D-4412-9F0E-F83BE83EEF96}" name="Stieda Stage Race - Road Race (B)" dataDxfId="179"/>
    <tableColumn id="20" xr3:uid="{767F2805-F214-4C01-B067-5E22B257902B}" name="Stieda Stage Race - Criterium (B)" dataDxfId="178"/>
    <tableColumn id="10" xr3:uid="{ACBDA5C5-872D-4E69-ABEA-57F668EF6320}" name="RMCC - Road Race (B)" dataDxfId="177"/>
    <tableColumn id="24" xr3:uid="{E81DA383-8B73-4EA6-A865-4D4D72C725B6}" name="RMCC - Hill Climb (B)" dataDxfId="176"/>
    <tableColumn id="25" xr3:uid="{E87D0B88-692F-4D07-93DA-A29C6009B1E9}" name="RMCC - Criterium (B)" dataDxfId="175"/>
    <tableColumn id="11" xr3:uid="{3D866602-AF57-4F79-9CF3-4C771D32CC5F}" name="RMCC - Omnium (B)" dataDxfId="174"/>
    <tableColumn id="28" xr3:uid="{34361B19-15B8-4514-8987-85EC42727543}" name="Pigeon Lake Road Race (B)" dataDxfId="173"/>
    <tableColumn id="30" xr3:uid="{8EAC6804-9725-45F6-95E6-9DEBFC833F44}" name="Canada Day Crit (B)" dataDxfId="172"/>
    <tableColumn id="6" xr3:uid="{BF9C9BCA-3703-4EC4-A512-656AEE696E94}" name="iGregari Crit (B)" dataDxfId="171"/>
    <tableColumn id="21" xr3:uid="{06957E90-5FCD-478F-8994-CB8A605DBF34}" name="Velocity Crit (B)" dataDxfId="170"/>
    <tableColumn id="32" xr3:uid="{4EAF551D-CD38-4DF6-B2E8-29133C7762A1}" name="Stampede Road Race (A)" dataDxfId="169"/>
    <tableColumn id="33" xr3:uid="{1C199AC3-B2F6-4ECB-8FD4-A25A6E8D3AB7}" name="Peloton Crit Provincials (A)" dataDxfId="168"/>
    <tableColumn id="1" xr3:uid="{E061186E-59E4-40FC-8757-0A067FE542DC}" name="Peloton Points Crit (B)" dataDxfId="167"/>
    <tableColumn id="35" xr3:uid="{6BE0576B-BC18-41A8-A7FB-4034D122D181}" name="Tour de Bowness - Road Race (A)" dataDxfId="166"/>
    <tableColumn id="36" xr3:uid="{DC1290D8-4FB5-46CF-A44A-76F0210B9127}" name="Tour de Bowness - Hill Climb (A)" dataDxfId="165"/>
    <tableColumn id="37" xr3:uid="{E15DE277-47A6-46A2-9F33-0895DFBA100F}" name="Tour de Bowness - Criterium (A)" dataDxfId="164"/>
    <tableColumn id="53" xr3:uid="{0DB7F537-E585-41FD-8383-EE5661B5F693}" name="Tour de Bowness - Omnium (A)" dataDxfId="163"/>
    <tableColumn id="39" xr3:uid="{7767F7A0-B94B-4B70-AAFF-32741B70C338}" name="CABC ITT Provincial Championships (A)" dataDxfId="16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107" totalsRowShown="0" headerRowDxfId="36" dataDxfId="35" headerRowBorderDxfId="33" tableBorderDxfId="34">
  <sortState xmlns:xlrd2="http://schemas.microsoft.com/office/spreadsheetml/2017/richdata2" ref="A2:AG105">
    <sortCondition descending="1" ref="E2:E105"/>
  </sortState>
  <tableColumns count="33">
    <tableColumn id="2" xr3:uid="{E8DE896A-4F04-4AAE-9D34-4F97F386EE6F}" name="Rank" dataDxfId="32"/>
    <tableColumn id="3" xr3:uid="{92B71B1D-6276-4EAE-BCE8-A36B6C5F70AF}" name="Last Name" dataDxfId="31"/>
    <tableColumn id="4" xr3:uid="{FCA25D64-BC81-4A12-BAF7-1B1542572942}" name="First Name" dataDxfId="30"/>
    <tableColumn id="5" xr3:uid="{DAC0FB3F-7799-4044-A845-34A38B9E0090}" name="Club/Team" dataDxfId="29"/>
    <tableColumn id="7" xr3:uid="{A7C0C691-3821-4CE6-9A93-4FDB4C245AC1}" name="2023 ARC Series Points" dataDxfId="28">
      <calculatedColumnFormula>SUM(L2,M2,N2)</calculatedColumnFormula>
    </tableColumn>
    <tableColumn id="8" xr3:uid="{172A0711-45E1-4958-9E98-2BCCFCC4F355}" name="Total Upgrade Points" dataDxfId="27">
      <calculatedColumnFormula>SUM(G2,H2,J2,L2)</calculatedColumnFormula>
    </tableColumn>
    <tableColumn id="1" xr3:uid="{CD4BDE59-48A0-41F6-A8CA-3E0D43C87AC1}" name="Time Trial Upgrade Points" dataDxfId="26">
      <calculatedColumnFormula>+IF(SUM(I2,K2,M2)&gt;20,20,SUM(I2,K2,M2))</calculatedColumnFormula>
    </tableColumn>
    <tableColumn id="11" xr3:uid="{C295AB7E-4689-43B9-960F-03868A00EE9C}" name="2022 Mass Start Upgrade Points" dataDxfId="25"/>
    <tableColumn id="12" xr3:uid="{8F86B2CF-39D5-49C9-AC21-F5DACC0CDB20}" name="2022 ITT Points" dataDxfId="24"/>
    <tableColumn id="13" xr3:uid="{63EF669E-0139-4694-AD7C-CAC189777DFE}" name="2022/23 Out of Province Mass Start Upgrade Points" dataDxfId="23"/>
    <tableColumn id="14" xr3:uid="{9312D502-62DF-4E90-9712-3F15A85B4C80}" name="2022/23 Out of Province ITT Upgrade Points" dataDxfId="22"/>
    <tableColumn id="15" xr3:uid="{A2DBE485-FC27-4FB4-87EE-53BC4B282B5E}" name="2023 Mass Start Points" dataDxfId="21">
      <calculatedColumnFormula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calculatedColumnFormula>
    </tableColumn>
    <tableColumn id="16" xr3:uid="{6DB298F5-12D6-4004-8A9E-D1CC426600C9}" name="2023 ITT Points" dataDxfId="20">
      <calculatedColumnFormula>SUM(racers8[[#This Row],[RMCC - Hill Climb (B)]]+racers8[[#This Row],[Tour de Bowness - Hill Climb (A)]]+racers8[[#This Row],[CABC ITT Provincial Championships (A)]])</calculatedColumnFormula>
    </tableColumn>
    <tableColumn id="18" xr3:uid="{EC36CE72-B2A5-43AA-897F-0FD25B2EC83F}" name="2023 GC/Omnium Points" dataDxfId="19">
      <calculatedColumnFormula>SUM(racers8[[#This Row],[Tour de Bowness - Omnium (A)]]+racers8[[#This Row],[RMCC - Omnium (B)]])</calculatedColumnFormula>
    </tableColumn>
    <tableColumn id="19" xr3:uid="{E7700274-F224-4874-B8FE-B062BDAE50FA}" name="Hay City Road Race (B)" dataDxfId="18"/>
    <tableColumn id="20" xr3:uid="{A68A6339-5762-4645-B450-0A85D2134F36}" name="Stieda Stage Race - Road Race (B)" dataDxfId="17"/>
    <tableColumn id="21" xr3:uid="{411BF933-343D-4A6F-AB29-1304AA9414D1}" name="Stieda Stage Race - Criterium (B)" dataDxfId="16"/>
    <tableColumn id="22" xr3:uid="{FC3BF8B7-6B56-40BB-AACD-1173C394577D}" name="RMCC - Road Race (B)" dataDxfId="15"/>
    <tableColumn id="9" xr3:uid="{99ABDF0D-446E-49A6-8928-E6F2512BA8FD}" name="RMCC - Hill Climb (B)" dataDxfId="14"/>
    <tableColumn id="23" xr3:uid="{D719C32B-06AB-414E-AAD3-1A1B01B3624C}" name="RMCC - Criterium (B)" dataDxfId="13"/>
    <tableColumn id="17" xr3:uid="{6F4DA986-BC74-40E6-983A-C29A6C065F7F}" name="RMCC - Omnium (B)" dataDxfId="12"/>
    <tableColumn id="45" xr3:uid="{DBC6387F-BAA7-4BB5-90EE-487F036A7B08}" name="Pigeon Lake Road Race (B)" dataDxfId="11"/>
    <tableColumn id="46" xr3:uid="{89E5B039-3EEE-42E7-A39B-76ED48DFFF52}" name="Canada Day Crit (B)" dataDxfId="10"/>
    <tableColumn id="6" xr3:uid="{D650738C-14A1-48E6-B6CF-D2DA306A60B4}" name="iGregari Crit (B)" dataDxfId="9"/>
    <tableColumn id="25" xr3:uid="{41F4DAD9-70B8-4CEE-B4D2-CAE332596B55}" name="Velocity Crit (B)" dataDxfId="8"/>
    <tableColumn id="26" xr3:uid="{2DF9650B-7833-4393-A1F6-AE2BB7F51CD5}" name="Stampede Road Race (A)" dataDxfId="7"/>
    <tableColumn id="27" xr3:uid="{E6380B38-2573-4A85-9F9E-FFBC2C69FAEC}" name="Peloton Crit Provincials (A)" dataDxfId="6"/>
    <tableColumn id="28" xr3:uid="{9027B0B2-92A5-46C3-99C1-C35F1430D5D9}" name="Peloton Points Crit (B)" dataDxfId="5"/>
    <tableColumn id="29" xr3:uid="{A0FE7785-6C16-46F2-AA87-A05A4E03A9DD}" name="Tour de Bowness - Road Race (A)" dataDxfId="4"/>
    <tableColumn id="30" xr3:uid="{0C9DC3BB-D4C8-4E3C-93F4-61FE1A9DAEDB}" name="Tour de Bowness - Hill Climb (A)" dataDxfId="3"/>
    <tableColumn id="31" xr3:uid="{B2F77BE7-F87D-4E17-A68C-636A1CB5B601}" name="Tour de Bowness - Criterium (A)" dataDxfId="2"/>
    <tableColumn id="32" xr3:uid="{778B357E-F658-4D29-8586-088AD8980A4D}" name="Tour de Bowness - Omnium (A)" dataDxfId="1"/>
    <tableColumn id="10" xr3:uid="{A81D5454-C44D-49F7-AF90-E935D0285F0D}" name="CABC ITT Provincial Championships (A)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H98" totalsRowShown="0" headerRowDxfId="161" dataDxfId="159" headerRowBorderDxfId="160" tableBorderDxfId="158" totalsRowBorderDxfId="157">
  <sortState xmlns:xlrd2="http://schemas.microsoft.com/office/spreadsheetml/2017/richdata2" ref="A2:AH98">
    <sortCondition descending="1" ref="E2:E98"/>
  </sortState>
  <tableColumns count="34">
    <tableColumn id="1" xr3:uid="{4CDD7CAF-09D5-415B-9773-7E2B6573D77A}" name="Rank" dataDxfId="156"/>
    <tableColumn id="3" xr3:uid="{77AF151D-CA09-474C-A535-3F7F339E98E2}" name="Last Name" dataDxfId="155"/>
    <tableColumn id="4" xr3:uid="{7F6574E1-8218-4727-AC75-0B8CC8DC6BEA}" name="First Name" dataDxfId="154"/>
    <tableColumn id="5" xr3:uid="{98117F75-DA44-4F52-88A5-32454DA9A30D}" name="Club/Team" dataDxfId="153"/>
    <tableColumn id="7" xr3:uid="{88029E3E-5000-4232-AF46-E732BC5DF551}" name="2023 ARC Series Points" dataDxfId="152">
      <calculatedColumnFormula>SUM(M2,N2,O2)</calculatedColumnFormula>
    </tableColumn>
    <tableColumn id="8" xr3:uid="{07942379-8D68-4CD6-BF1C-336750A63889}" name="Total Upgrade Points" dataDxfId="151">
      <calculatedColumnFormula>SUM(G2,H2,I2,K2,M2)</calculatedColumnFormula>
    </tableColumn>
    <tableColumn id="2" xr3:uid="{3B18B998-610C-41D3-8263-E77FE553FCDB}" name="Time Trial Upgrade Points" dataDxfId="150">
      <calculatedColumnFormula>+IF(SUM(J2,L2,N2)&gt;20,20,SUM(J2,L2,N2))</calculatedColumnFormula>
    </tableColumn>
    <tableColumn id="10" xr3:uid="{24389444-24B8-4138-962D-5C71E0322606}" name="2022/23 Learn to Race Points" dataDxfId="149"/>
    <tableColumn id="11" xr3:uid="{02B702CC-FFBC-4025-B197-4D9C95EF626D}" name="2022 Mass Start Upgrade Points" dataDxfId="148"/>
    <tableColumn id="12" xr3:uid="{B667EFD5-A8A2-44C1-9374-F8D0346FB31A}" name="2022 ITT Points" dataDxfId="147"/>
    <tableColumn id="13" xr3:uid="{7CB4A27A-1497-48B2-BD99-336B174F7A30}" name="2022/23 Out of Province Mass Start Upgrade Points" dataDxfId="146"/>
    <tableColumn id="14" xr3:uid="{2547BC13-0D72-4813-9585-DF3829DF7F42}" name="2023/23 Out of Province ITT Upgrade Points" dataDxfId="145"/>
    <tableColumn id="15" xr3:uid="{5A69CBEE-9706-4761-BA0A-C449C93B853C}" name="2023 Mass Start Points" dataDxfId="144">
      <calculatedColumnFormula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calculatedColumnFormula>
    </tableColumn>
    <tableColumn id="16" xr3:uid="{ABF3B73D-D1DB-4EBB-A8CA-B3985755DBC0}" name="2023 ITT Points" dataDxfId="143">
      <calculatedColumnFormula>SUM(racers7[[#This Row],[RMCC - Hill Climb (B)]]+racers7[[#This Row],[Tour de Bowness - Hill Climb (A)]]+racers7[[#This Row],[CABC ITT Provincial Championships (A)]])</calculatedColumnFormula>
    </tableColumn>
    <tableColumn id="18" xr3:uid="{A27294D9-00A3-4177-88FB-D7C7EC1E5BB8}" name="2023 GC/Omnium Points" dataDxfId="142">
      <calculatedColumnFormula>SUM(racers7[[#This Row],[Tour de Bowness - Omnium (A)]]+racers7[[#This Row],[RMCC - Omnium (B)]])</calculatedColumnFormula>
    </tableColumn>
    <tableColumn id="19" xr3:uid="{0DAF3552-9C8F-4275-9A24-87F9BA7A13AD}" name="Hay City Road Race (B)" dataDxfId="141"/>
    <tableColumn id="20" xr3:uid="{EEAAED95-C004-4311-8FD4-C1BDD1AEE3F2}" name="Stieda Stage Race - Road Race (B)" dataDxfId="140"/>
    <tableColumn id="21" xr3:uid="{09599F7C-0394-41BB-B31E-F57F6713279A}" name="Stieda Stage Race - Criterium (B)" dataDxfId="139"/>
    <tableColumn id="22" xr3:uid="{92BE76F3-A823-497E-88FD-D422C5492F8F}" name="RMCC - Road Race (B)" dataDxfId="138"/>
    <tableColumn id="17" xr3:uid="{4F49F345-93E0-4DEC-AF57-540CC5432CA3}" name="RMCC - Hill Climb (B)" dataDxfId="137"/>
    <tableColumn id="23" xr3:uid="{2EB4180E-20A0-4D41-B079-3FF3B1FA8983}" name="RMCC - Criterium (B)" dataDxfId="136"/>
    <tableColumn id="24" xr3:uid="{9D2726F1-1C1E-472A-BE27-29CC4EF727CE}" name="RMCC - Omnium (B)" dataDxfId="135"/>
    <tableColumn id="46" xr3:uid="{E1F15D83-4321-4E13-BDA5-2E31BE615407}" name="Pigeon Lake Road Race (B)" dataDxfId="134"/>
    <tableColumn id="45" xr3:uid="{B90EA52E-452D-41AA-A5BA-B6F37EBE3050}" name="Canada Day Crit (B)" dataDxfId="133"/>
    <tableColumn id="6" xr3:uid="{DABD2A02-6631-4EF8-A194-360D89FCD01A}" name="iGregari Crit (B)" dataDxfId="132"/>
    <tableColumn id="25" xr3:uid="{1096616D-2147-484B-BF10-5B7DF96D136C}" name="Velocity Crit (B)" dataDxfId="131"/>
    <tableColumn id="26" xr3:uid="{4477B2C0-5811-4AFE-BE87-1BF8E0F2E630}" name="Stampede Road Race (A)" dataDxfId="130"/>
    <tableColumn id="27" xr3:uid="{3E812D2E-45EB-492B-A60A-C008AFA6705C}" name="Peloton Crit Provincials (A)" dataDxfId="129"/>
    <tableColumn id="28" xr3:uid="{A0EAF730-BF47-4603-A3BB-28469675EEFD}" name="Peloton Points Crit (B)" dataDxfId="128"/>
    <tableColumn id="29" xr3:uid="{4D018D7B-D1F7-421D-8D68-01AFC086F6BD}" name="Tour de Bowness - Road Race (A)" dataDxfId="127"/>
    <tableColumn id="30" xr3:uid="{AD881204-E466-49A5-9B73-0E9CC2579883}" name="Tour de Bowness - Hill Climb (A)" dataDxfId="126"/>
    <tableColumn id="31" xr3:uid="{2559D2BD-2096-464F-8A78-2F54277B2BD9}" name="Tour de Bowness - Criterium (A)" dataDxfId="125"/>
    <tableColumn id="32" xr3:uid="{6359468B-03C6-4317-ABB6-6B6A24401E9B}" name="Tour de Bowness - Omnium (A)" dataDxfId="124"/>
    <tableColumn id="9" xr3:uid="{A88DAC8C-9DC2-4B4B-B605-A83B5C903DB8}" name="CABC ITT Provincial Championships (A)" dataDxfId="12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57" totalsRowShown="0" headerRowDxfId="122" dataDxfId="120" headerRowBorderDxfId="121" tableBorderDxfId="119" totalsRowBorderDxfId="118">
  <sortState xmlns:xlrd2="http://schemas.microsoft.com/office/spreadsheetml/2017/richdata2" ref="A2:AB57">
    <sortCondition descending="1" ref="F2:F57"/>
  </sortState>
  <tableColumns count="28">
    <tableColumn id="1" xr3:uid="{AD319058-63D6-4D0C-B6F3-97D8485A2566}" name="Rank" dataDxfId="117"/>
    <tableColumn id="2" xr3:uid="{26CA5E87-ECDC-4852-BFCA-A6923A7894CF}" name="Sub-Cat" dataDxfId="116"/>
    <tableColumn id="3" xr3:uid="{65FA52B6-56BB-4CFB-8C17-FBC71449EFAE}" name="Last Name" dataDxfId="115"/>
    <tableColumn id="4" xr3:uid="{E000E07A-6BB7-438C-A941-ACD2967FB67B}" name="First Name" dataDxfId="114"/>
    <tableColumn id="5" xr3:uid="{A2DE9737-0F37-4116-A1E4-83789ABB886D}" name="Club/Team" dataDxfId="113"/>
    <tableColumn id="7" xr3:uid="{F3FAC44A-B8C9-4F45-A2BE-33B6EA3F5CF4}" name="2023 ARC Series Points" dataDxfId="112">
      <calculatedColumnFormula>SUM(G2,H2,I2)</calculatedColumnFormula>
    </tableColumn>
    <tableColumn id="10" xr3:uid="{FE70EB4C-BF00-40CF-85AB-31D1F386587D}" name="2023 Mass Start Points" dataDxfId="111">
      <calculatedColumnFormula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calculatedColumnFormula>
    </tableColumn>
    <tableColumn id="9" xr3:uid="{AA25FE4E-56CE-45A1-B13E-2DD301B24461}" name="2023 ITT Points" dataDxfId="110">
      <calculatedColumnFormula>SUM(racers4[[#This Row],[Tour de Bowness - Hill Climb (A)]]+racers4[[#This Row],[RMCC - Hill Climb (B)]]+racers4[[#This Row],[CABC ITT Provincial Championships (A)]])</calculatedColumnFormula>
    </tableColumn>
    <tableColumn id="8" xr3:uid="{8B7EF469-0F80-4A70-8194-A908C7141027}" name="2023 GC/Omnium Points" dataDxfId="109">
      <calculatedColumnFormula>SUM(racers4[[#This Row],[Tour de Bowness - Omnium (A)]]+racers4[[#This Row],[RMCC - Omnium (B)]])</calculatedColumnFormula>
    </tableColumn>
    <tableColumn id="19" xr3:uid="{7682604A-9B69-4697-87C5-A6E51AC86339}" name="Hay City Road Race (B)" dataDxfId="108"/>
    <tableColumn id="20" xr3:uid="{6C2A0A71-65ED-47B9-AFA8-5FEFBF60E580}" name="Stieda Stage Race - Road Race (B)" dataDxfId="107"/>
    <tableColumn id="21" xr3:uid="{AE872322-7827-4B1E-B300-834962DE3B41}" name="Stieda Stage Race - Criterium (B)" dataDxfId="106"/>
    <tableColumn id="22" xr3:uid="{600DA411-FFAC-481D-BE33-5AAB1E5A00A7}" name="RMCC - Road Race (B)" dataDxfId="105"/>
    <tableColumn id="11" xr3:uid="{BBDCE689-8885-4A09-8CD5-11B61C7170E8}" name="RMCC - Hill Climb (B)" dataDxfId="104"/>
    <tableColumn id="24" xr3:uid="{AAA65912-435F-4B63-8F31-2FD878000C4B}" name="RMCC - Criterium (B)" dataDxfId="103"/>
    <tableColumn id="13" xr3:uid="{751F7151-C539-4D3D-AF96-DDC5D56A8A14}" name="RMCC - Omnium (B)" dataDxfId="102"/>
    <tableColumn id="36" xr3:uid="{25757358-9477-46E4-BF44-F7C255312FF0}" name="Pigeon Lake Road Race (B)" dataDxfId="101"/>
    <tableColumn id="32" xr3:uid="{D4EA186A-0AB8-492F-BA30-76F54B5B1A6B}" name="Canada Day Crit (B)" dataDxfId="100"/>
    <tableColumn id="6" xr3:uid="{7B607189-31EC-4056-B072-CE2733F3CDB7}" name="iGregari Crit (B)" dataDxfId="99"/>
    <tableColumn id="28" xr3:uid="{FAE15BB2-5D00-4B3F-B124-4AFB3AC3205E}" name="Velocity Crit (B)" dataDxfId="98"/>
    <tableColumn id="29" xr3:uid="{F4C749A3-0700-478B-BF70-419074286143}" name="Stampede Road Race (A)" dataDxfId="97"/>
    <tableColumn id="30" xr3:uid="{D907C6DA-DAFD-4364-A216-7D4409D6BAF5}" name="Peloton Crit Provincials (A)" dataDxfId="96"/>
    <tableColumn id="23" xr3:uid="{3F7C67E7-4C3C-4865-BFD0-7E2BE83357C4}" name="Peloton Points Crit (B)" dataDxfId="95"/>
    <tableColumn id="26" xr3:uid="{2D5CEB3F-56D8-45B8-8D18-DF2A823EAE30}" name="Tour de Bowness - Road Race (A)" dataDxfId="94"/>
    <tableColumn id="25" xr3:uid="{C01A57E2-1B95-4F6B-9784-31DB65C08A3C}" name="Tour de Bowness - Hill Climb (A)" dataDxfId="93"/>
    <tableColumn id="31" xr3:uid="{804BBBBB-5F0B-4202-8BA6-35682329C121}" name="Tour de Bowness - Criterium (A)" dataDxfId="92"/>
    <tableColumn id="33" xr3:uid="{22507248-72A7-49D8-882B-8F1E6973CB4C}" name="Tour de Bowness - Omnium (A)" dataDxfId="91"/>
    <tableColumn id="12" xr3:uid="{21E61E5A-3323-40E7-A5F6-36E40969BF0E}" name="CABC ITT Provincial Championships (A)" dataDxfId="9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H77" totalsRowShown="0" headerRowDxfId="89" dataDxfId="87" headerRowBorderDxfId="88" tableBorderDxfId="86">
  <sortState xmlns:xlrd2="http://schemas.microsoft.com/office/spreadsheetml/2017/richdata2" ref="A2:AH77">
    <sortCondition descending="1" ref="E2:E77"/>
  </sortState>
  <tableColumns count="34">
    <tableColumn id="1" xr3:uid="{32E295FC-858D-4B8E-AEC8-4E3BBF5F093C}" name="Rank" dataDxfId="85"/>
    <tableColumn id="3" xr3:uid="{8723BBE9-F7A1-4BDB-B978-07AD21043919}" name="Last Name" dataDxfId="84"/>
    <tableColumn id="4" xr3:uid="{73B82E71-C150-4447-9AD6-5ECE77930CA8}" name="First Name" dataDxfId="83"/>
    <tableColumn id="5" xr3:uid="{A949167C-D8CA-492F-B87A-6777994EBFDD}" name="Club/Team" dataDxfId="82"/>
    <tableColumn id="7" xr3:uid="{F43C76A9-276C-44FD-9A5E-C88B1EFC9836}" name="2023 ARC Series Points" dataDxfId="81">
      <calculatedColumnFormula>SUM(M2,N2,O2)</calculatedColumnFormula>
    </tableColumn>
    <tableColumn id="8" xr3:uid="{37DD0960-15B7-4AC2-B5E6-D2B545763905}" name="Total Upgrade Points" dataDxfId="80">
      <calculatedColumnFormula>SUM(G2,H2,I2,K2,M2)</calculatedColumnFormula>
    </tableColumn>
    <tableColumn id="6" xr3:uid="{0549969B-C60B-43D4-9B12-6B11FCE80682}" name="Time Trial Upgrade Points" dataDxfId="79">
      <calculatedColumnFormula>+IF(SUM(J2,L2,N2)&gt;20,20,SUM(J2,L2,N2))</calculatedColumnFormula>
    </tableColumn>
    <tableColumn id="10" xr3:uid="{1E102195-E494-490F-A4B8-E95EA03D1810}" name="2022/23 Learn to Race Points" dataDxfId="78"/>
    <tableColumn id="11" xr3:uid="{1E2CB1F8-0658-4062-932C-E4237A2E1C86}" name="2022 Mass Start Upgrade Points" dataDxfId="77"/>
    <tableColumn id="12" xr3:uid="{6194553E-5676-4F71-8EB4-CC7E66509E07}" name="2022 ITT Points" dataDxfId="76"/>
    <tableColumn id="13" xr3:uid="{99694469-96C8-4F8D-A36E-B0CA4D867096}" name="2022/23 Out of Province Mass Start Upgrade Points" dataDxfId="75"/>
    <tableColumn id="14" xr3:uid="{3C974C7B-6782-4180-BFD3-BB929BECAE57}" name="2022/23 Out of Province ITT Upgrade Points" dataDxfId="74"/>
    <tableColumn id="15" xr3:uid="{581903EF-B30C-4588-8CEB-B7A41385EA7D}" name="2023 Mass Start Points" dataDxfId="73">
      <calculatedColumnFormula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calculatedColumnFormula>
    </tableColumn>
    <tableColumn id="16" xr3:uid="{23E24E27-3491-4C23-AD34-C3469645B132}" name="2023 ITT Points2" dataDxfId="72">
      <calculatedColumnFormula>SUM(racers43[[#This Row],[RMCC - Hill Climb (B)]]+racers43[[#This Row],[Tour de Bowness - Hill Climb (A)]]+racers43[[#This Row],[CABC ITT Provincial Championships (A)]])</calculatedColumnFormula>
    </tableColumn>
    <tableColumn id="18" xr3:uid="{6D654761-54E5-474C-B9B8-D055B825E789}" name="2023 GC/Omnium Points" dataDxfId="71">
      <calculatedColumnFormula>SUM(racers43[[#This Row],[Tour de Bowness - Omnium (A)]]+racers43[[#This Row],[RMCC - Omnium (B)]])</calculatedColumnFormula>
    </tableColumn>
    <tableColumn id="19" xr3:uid="{A350D570-92AD-4551-ADE0-34D1CDB2D7DE}" name="Hay City Road Race (B)" dataDxfId="70"/>
    <tableColumn id="20" xr3:uid="{170B820C-48BF-4386-90D5-D41576D8DC47}" name="Stieda Stage Race - Road Race (B)" dataDxfId="69"/>
    <tableColumn id="21" xr3:uid="{1BF90E52-568A-4063-8281-BCEC61322CED}" name="Stieda Stage Race - Criterium (B)" dataDxfId="68"/>
    <tableColumn id="22" xr3:uid="{59BAAD0C-E76C-4112-9E8B-3805365EFD89}" name="RMCC - Road Race (B)" dataDxfId="67"/>
    <tableColumn id="17" xr3:uid="{302B7813-D8D9-403B-B3CF-04960911CF73}" name="RMCC - Hill Climb (B)" dataDxfId="66"/>
    <tableColumn id="24" xr3:uid="{1C3C0EFF-9EE6-4DFF-ACA6-6377D951495A}" name="RMCC - Criterium (B)" dataDxfId="65"/>
    <tableColumn id="2" xr3:uid="{213F6367-E410-4B0B-871B-6714591AD8A9}" name="RMCC - Omnium (B)" dataDxfId="64"/>
    <tableColumn id="36" xr3:uid="{67652FA6-CBEF-4707-B3E4-827DD2D03760}" name="Pigeon Lake Road Race (B)" dataDxfId="63"/>
    <tableColumn id="32" xr3:uid="{3163C10B-F0DE-4B2F-9A5A-3B1867E033DB}" name="Canada Day Crit (B)" dataDxfId="62"/>
    <tableColumn id="28" xr3:uid="{AA1D53A6-EA6C-4483-BABE-CE37ECC785A7}" name="iGregari Crit (B)" dataDxfId="61"/>
    <tableColumn id="29" xr3:uid="{53120CD3-83AD-4209-A7C5-6E2A04B307E9}" name="Velocity Crit (B)" dataDxfId="60"/>
    <tableColumn id="30" xr3:uid="{5AFDB0AF-B9BF-464D-ACB6-3A99837D5062}" name="Stampede Road Race (A)" dataDxfId="59"/>
    <tableColumn id="23" xr3:uid="{82665912-04B3-4C59-8DDF-560BE4B45028}" name="Peloton Crit Provincials (A)" dataDxfId="58"/>
    <tableColumn id="26" xr3:uid="{FA5210C5-929E-48BD-9B52-57A58A205886}" name="Peloton Points Crit (B)" dataDxfId="57"/>
    <tableColumn id="25" xr3:uid="{DA009919-49A6-43EA-8869-EAF9271A3C30}" name="Tour de Bowness - Road Race (A)" dataDxfId="56"/>
    <tableColumn id="31" xr3:uid="{E05C7FF3-8010-4A97-9C7A-0CE4929C2B2A}" name="Tour de Bowness - Hill Climb (A)" dataDxfId="55"/>
    <tableColumn id="33" xr3:uid="{ED423CF6-07A3-4526-AE4A-F215E5411BAF}" name="Tour de Bowness - Criterium (A)" dataDxfId="54"/>
    <tableColumn id="35" xr3:uid="{7D284512-DE62-483F-AC5B-CD51DD42B74D}" name="Tour de Bowness - Omnium (A)" dataDxfId="53"/>
    <tableColumn id="9" xr3:uid="{3124D05C-3FEC-47AA-BB0A-9C6CB492CA85}" name="CABC ITT Provincial Championships (A)" dataDxfId="52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3" totalsRowShown="0" headerRowDxfId="51" dataDxfId="49" headerRowBorderDxfId="50" tableBorderDxfId="48" totalsRowBorderDxfId="47">
  <autoFilter ref="A1:A83" xr:uid="{F61233EF-5036-48D6-8138-E542E91BB688}"/>
  <sortState xmlns:xlrd2="http://schemas.microsoft.com/office/spreadsheetml/2017/richdata2" ref="A2:A81">
    <sortCondition ref="A2:A81"/>
  </sortState>
  <tableColumns count="1">
    <tableColumn id="1" xr3:uid="{8AAE5B4C-DF28-4A1B-9AE8-FE67A7F247DF}" name="Team Names" dataDxfId="46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mailto:W@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3"/>
  <sheetViews>
    <sheetView tabSelected="1" workbookViewId="0">
      <selection activeCell="B1" sqref="B1"/>
    </sheetView>
  </sheetViews>
  <sheetFormatPr defaultColWidth="8.85546875" defaultRowHeight="15" x14ac:dyDescent="0.25"/>
  <cols>
    <col min="1" max="1" width="9" style="37" customWidth="1"/>
    <col min="2" max="2" width="15" style="9" bestFit="1" customWidth="1"/>
    <col min="3" max="3" width="12" style="9" bestFit="1" customWidth="1"/>
    <col min="4" max="4" width="29.7109375" style="9" bestFit="1" customWidth="1"/>
    <col min="5" max="5" width="7.85546875" style="37" bestFit="1" customWidth="1"/>
    <col min="6" max="6" width="7.85546875" style="38" customWidth="1"/>
    <col min="7" max="7" width="7.85546875" style="39" customWidth="1"/>
    <col min="8" max="8" width="7.85546875" style="40" customWidth="1"/>
    <col min="9" max="9" width="3.7109375" customWidth="1"/>
    <col min="10" max="10" width="3.7109375" style="9" customWidth="1"/>
    <col min="11" max="11" width="3.7109375" style="34" customWidth="1"/>
    <col min="12" max="12" width="3.7109375" style="36" customWidth="1"/>
    <col min="13" max="13" width="3.7109375" style="40" customWidth="1"/>
    <col min="14" max="15" width="3.7109375" style="36" customWidth="1"/>
    <col min="16" max="17" width="4" bestFit="1" customWidth="1"/>
    <col min="18" max="18" width="4" customWidth="1"/>
    <col min="19" max="21" width="4" bestFit="1" customWidth="1"/>
    <col min="22" max="22" width="3.7109375" style="36" customWidth="1"/>
    <col min="23" max="25" width="4" bestFit="1" customWidth="1"/>
    <col min="26" max="26" width="3.7109375" style="35" customWidth="1"/>
    <col min="27" max="27" width="3.7109375" style="36" customWidth="1"/>
    <col min="28" max="29" width="3.7109375" style="35" customWidth="1"/>
    <col min="30" max="31" width="4" bestFit="1" customWidth="1"/>
    <col min="32" max="32" width="3.7109375" style="34" customWidth="1"/>
    <col min="33" max="34" width="3.7109375" customWidth="1"/>
    <col min="35" max="36" width="3.7109375" style="34" customWidth="1"/>
    <col min="37" max="37" width="3.7109375" style="35" customWidth="1"/>
    <col min="38" max="38" width="3.7109375" style="34" customWidth="1"/>
    <col min="39" max="40" width="3.5703125" style="35" customWidth="1"/>
    <col min="41" max="41" width="3.5703125" style="34" customWidth="1"/>
    <col min="42" max="42" width="3.5703125" style="36" bestFit="1" customWidth="1"/>
    <col min="43" max="43" width="3.5703125" style="9" customWidth="1"/>
    <col min="44" max="44" width="3.5703125" style="35" bestFit="1" customWidth="1"/>
    <col min="45" max="45" width="3.5703125" style="9" customWidth="1"/>
    <col min="46" max="46" width="3.5703125" style="34" bestFit="1" customWidth="1"/>
    <col min="48" max="16384" width="8.85546875" style="9"/>
  </cols>
  <sheetData>
    <row r="1" spans="1:47" ht="162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796</v>
      </c>
      <c r="P1" s="5" t="s">
        <v>14</v>
      </c>
      <c r="Q1" s="6" t="s">
        <v>15</v>
      </c>
      <c r="R1" s="5" t="s">
        <v>16</v>
      </c>
      <c r="S1" s="7" t="s">
        <v>17</v>
      </c>
      <c r="T1" s="5" t="s">
        <v>18</v>
      </c>
      <c r="U1" s="7" t="s">
        <v>19</v>
      </c>
      <c r="V1" s="7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8" t="s">
        <v>25</v>
      </c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R1" s="9"/>
      <c r="AT1" s="9"/>
      <c r="AU1" s="9"/>
    </row>
    <row r="2" spans="1:47" ht="15.75" thickBot="1" x14ac:dyDescent="0.3">
      <c r="A2" s="18"/>
      <c r="B2" s="11" t="s">
        <v>65</v>
      </c>
      <c r="C2" s="11" t="s">
        <v>66</v>
      </c>
      <c r="D2" s="11" t="s">
        <v>763</v>
      </c>
      <c r="E2" s="21">
        <f t="shared" ref="E2:E33" si="0">SUM(F2,G2,H2)</f>
        <v>96</v>
      </c>
      <c r="F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68</v>
      </c>
      <c r="G2" s="13">
        <f>SUM(racers[[#This Row],[RMCC - Hill Climb (B)]]+racers[[#This Row],[Tour de Bowness - Hill Climb (A)]]+racers[[#This Row],[CABC ITT Provincial Championships (A)]])</f>
        <v>8</v>
      </c>
      <c r="H2" s="14">
        <f>SUM(racers[[#This Row],[Tour de Bowness - Omnium (A)]]+racers[[#This Row],[RMCC - Omnium (B)]])</f>
        <v>20</v>
      </c>
      <c r="I2" s="15">
        <v>12</v>
      </c>
      <c r="J2" s="16">
        <v>12</v>
      </c>
      <c r="K2" s="16">
        <v>20</v>
      </c>
      <c r="L2" s="16">
        <v>12</v>
      </c>
      <c r="M2" s="16">
        <v>8</v>
      </c>
      <c r="N2" s="16">
        <v>12</v>
      </c>
      <c r="O2" s="16">
        <v>20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7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R2" s="9"/>
      <c r="AT2" s="9"/>
      <c r="AU2" s="9"/>
    </row>
    <row r="3" spans="1:47" ht="15.75" thickBot="1" x14ac:dyDescent="0.3">
      <c r="A3" s="10"/>
      <c r="B3" s="11" t="s">
        <v>26</v>
      </c>
      <c r="C3" s="11" t="s">
        <v>27</v>
      </c>
      <c r="D3" s="11" t="s">
        <v>85</v>
      </c>
      <c r="E3" s="12">
        <f t="shared" si="0"/>
        <v>59</v>
      </c>
      <c r="F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35</v>
      </c>
      <c r="G3" s="13">
        <f>SUM(racers[[#This Row],[RMCC - Hill Climb (B)]]+racers[[#This Row],[Tour de Bowness - Hill Climb (A)]]+racers[[#This Row],[CABC ITT Provincial Championships (A)]])</f>
        <v>12</v>
      </c>
      <c r="H3" s="14">
        <f>SUM(racers[[#This Row],[Tour de Bowness - Omnium (A)]]+racers[[#This Row],[RMCC - Omnium (B)]])</f>
        <v>12</v>
      </c>
      <c r="I3" s="15">
        <v>15</v>
      </c>
      <c r="J3" s="16"/>
      <c r="K3" s="16"/>
      <c r="L3" s="16">
        <v>10</v>
      </c>
      <c r="M3" s="16">
        <v>12</v>
      </c>
      <c r="N3" s="16">
        <v>10</v>
      </c>
      <c r="O3" s="16">
        <v>12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R3" s="9"/>
      <c r="AT3" s="9"/>
      <c r="AU3" s="9"/>
    </row>
    <row r="4" spans="1:47" ht="15.75" thickBot="1" x14ac:dyDescent="0.3">
      <c r="A4" s="18"/>
      <c r="B4" s="19" t="s">
        <v>184</v>
      </c>
      <c r="C4" s="19" t="s">
        <v>39</v>
      </c>
      <c r="D4" s="19" t="s">
        <v>518</v>
      </c>
      <c r="E4" s="21">
        <f t="shared" si="0"/>
        <v>39</v>
      </c>
      <c r="F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35</v>
      </c>
      <c r="G4" s="13">
        <f>SUM(racers[[#This Row],[RMCC - Hill Climb (B)]]+racers[[#This Row],[Tour de Bowness - Hill Climb (A)]]+racers[[#This Row],[CABC ITT Provincial Championships (A)]])</f>
        <v>0</v>
      </c>
      <c r="H4" s="14">
        <f>SUM(racers[[#This Row],[Tour de Bowness - Omnium (A)]]+racers[[#This Row],[RMCC - Omnium (B)]])</f>
        <v>4</v>
      </c>
      <c r="I4" s="15">
        <v>20</v>
      </c>
      <c r="J4" s="15"/>
      <c r="K4" s="15"/>
      <c r="L4" s="15"/>
      <c r="M4" s="16"/>
      <c r="N4" s="16">
        <v>15</v>
      </c>
      <c r="O4" s="16">
        <v>4</v>
      </c>
      <c r="P4" s="16"/>
      <c r="Q4" s="16"/>
      <c r="R4" s="16"/>
      <c r="S4" s="16"/>
      <c r="T4" s="16"/>
      <c r="U4" s="15"/>
      <c r="V4" s="16"/>
      <c r="W4" s="16"/>
      <c r="X4" s="16"/>
      <c r="Y4" s="16"/>
      <c r="Z4" s="16"/>
      <c r="AA4" s="17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R4" s="9"/>
      <c r="AT4" s="9"/>
      <c r="AU4" s="9"/>
    </row>
    <row r="5" spans="1:47" ht="15.75" thickBot="1" x14ac:dyDescent="0.3">
      <c r="A5" s="18"/>
      <c r="B5" s="19" t="s">
        <v>29</v>
      </c>
      <c r="C5" s="19" t="s">
        <v>30</v>
      </c>
      <c r="D5" s="20" t="s">
        <v>76</v>
      </c>
      <c r="E5" s="21">
        <f t="shared" si="0"/>
        <v>38</v>
      </c>
      <c r="F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28</v>
      </c>
      <c r="G5" s="13">
        <f>SUM(racers[[#This Row],[RMCC - Hill Climb (B)]]+racers[[#This Row],[Tour de Bowness - Hill Climb (A)]]+racers[[#This Row],[CABC ITT Provincial Championships (A)]])</f>
        <v>0</v>
      </c>
      <c r="H5" s="14">
        <f>SUM(racers[[#This Row],[Tour de Bowness - Omnium (A)]]+racers[[#This Row],[RMCC - Omnium (B)]])</f>
        <v>10</v>
      </c>
      <c r="I5" s="15">
        <v>8</v>
      </c>
      <c r="J5" s="15"/>
      <c r="K5" s="15"/>
      <c r="L5" s="15"/>
      <c r="M5" s="16"/>
      <c r="N5" s="16">
        <v>20</v>
      </c>
      <c r="O5" s="16">
        <v>10</v>
      </c>
      <c r="P5" s="16"/>
      <c r="Q5" s="16"/>
      <c r="R5" s="16"/>
      <c r="S5" s="16"/>
      <c r="T5" s="16"/>
      <c r="U5" s="15"/>
      <c r="V5" s="16"/>
      <c r="W5" s="16"/>
      <c r="X5" s="16"/>
      <c r="Y5" s="16"/>
      <c r="Z5" s="16"/>
      <c r="AA5" s="17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R5" s="9"/>
      <c r="AT5" s="9"/>
      <c r="AU5" s="9"/>
    </row>
    <row r="6" spans="1:47" ht="15.75" thickBot="1" x14ac:dyDescent="0.3">
      <c r="A6" s="18"/>
      <c r="B6" s="19" t="s">
        <v>204</v>
      </c>
      <c r="C6" s="19" t="s">
        <v>205</v>
      </c>
      <c r="D6" s="20" t="s">
        <v>798</v>
      </c>
      <c r="E6" s="21">
        <f t="shared" si="0"/>
        <v>34</v>
      </c>
      <c r="F6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8</v>
      </c>
      <c r="G6" s="13">
        <f>SUM(racers[[#This Row],[RMCC - Hill Climb (B)]]+racers[[#This Row],[Tour de Bowness - Hill Climb (A)]]+racers[[#This Row],[CABC ITT Provincial Championships (A)]])</f>
        <v>20</v>
      </c>
      <c r="H6" s="14">
        <f>SUM(racers[[#This Row],[Tour de Bowness - Omnium (A)]]+racers[[#This Row],[RMCC - Omnium (B)]])</f>
        <v>6</v>
      </c>
      <c r="I6" s="15"/>
      <c r="J6" s="15"/>
      <c r="K6" s="15">
        <v>4</v>
      </c>
      <c r="L6" s="15">
        <v>4</v>
      </c>
      <c r="M6" s="15">
        <v>20</v>
      </c>
      <c r="N6" s="15"/>
      <c r="O6" s="15">
        <v>6</v>
      </c>
      <c r="P6" s="16"/>
      <c r="Q6" s="16"/>
      <c r="R6" s="16"/>
      <c r="S6" s="16"/>
      <c r="T6" s="16"/>
      <c r="U6" s="15"/>
      <c r="V6" s="16"/>
      <c r="W6" s="16"/>
      <c r="X6" s="16"/>
      <c r="Y6" s="16"/>
      <c r="Z6" s="16"/>
      <c r="AA6" s="17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R6" s="9"/>
      <c r="AT6" s="9"/>
      <c r="AU6" s="9"/>
    </row>
    <row r="7" spans="1:47" ht="15.75" thickBot="1" x14ac:dyDescent="0.3">
      <c r="A7" s="10"/>
      <c r="B7" s="11" t="s">
        <v>47</v>
      </c>
      <c r="C7" s="11" t="s">
        <v>48</v>
      </c>
      <c r="D7" s="11" t="s">
        <v>764</v>
      </c>
      <c r="E7" s="21">
        <f t="shared" si="0"/>
        <v>32</v>
      </c>
      <c r="F7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32</v>
      </c>
      <c r="G7" s="13">
        <f>SUM(racers[[#This Row],[RMCC - Hill Climb (B)]]+racers[[#This Row],[Tour de Bowness - Hill Climb (A)]]+racers[[#This Row],[CABC ITT Provincial Championships (A)]])</f>
        <v>0</v>
      </c>
      <c r="H7" s="14">
        <f>SUM(racers[[#This Row],[Tour de Bowness - Omnium (A)]]+racers[[#This Row],[RMCC - Omnium (B)]])</f>
        <v>0</v>
      </c>
      <c r="I7" s="15">
        <v>10</v>
      </c>
      <c r="J7" s="16">
        <v>10</v>
      </c>
      <c r="K7" s="16">
        <v>12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7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R7" s="9"/>
      <c r="AT7" s="9"/>
      <c r="AU7" s="9"/>
    </row>
    <row r="8" spans="1:47" ht="15.75" thickBot="1" x14ac:dyDescent="0.3">
      <c r="A8" s="18"/>
      <c r="B8" s="19" t="s">
        <v>185</v>
      </c>
      <c r="C8" s="19" t="s">
        <v>186</v>
      </c>
      <c r="D8" s="19" t="s">
        <v>172</v>
      </c>
      <c r="E8" s="21">
        <f t="shared" si="0"/>
        <v>30</v>
      </c>
      <c r="F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30</v>
      </c>
      <c r="G8" s="13">
        <f>SUM(racers[[#This Row],[RMCC - Hill Climb (B)]]+racers[[#This Row],[Tour de Bowness - Hill Climb (A)]]+racers[[#This Row],[CABC ITT Provincial Championships (A)]])</f>
        <v>0</v>
      </c>
      <c r="H8" s="14">
        <f>SUM(racers[[#This Row],[Tour de Bowness - Omnium (A)]]+racers[[#This Row],[RMCC - Omnium (B)]])</f>
        <v>0</v>
      </c>
      <c r="I8" s="15"/>
      <c r="J8" s="15">
        <v>20</v>
      </c>
      <c r="K8" s="15"/>
      <c r="L8" s="15"/>
      <c r="M8" s="16"/>
      <c r="N8" s="16"/>
      <c r="O8" s="16"/>
      <c r="P8" s="16">
        <v>10</v>
      </c>
      <c r="Q8" s="16"/>
      <c r="R8" s="16"/>
      <c r="S8" s="16"/>
      <c r="T8" s="16"/>
      <c r="U8" s="15"/>
      <c r="V8" s="16"/>
      <c r="W8" s="16"/>
      <c r="X8" s="16"/>
      <c r="Y8" s="16"/>
      <c r="Z8" s="16"/>
      <c r="AA8" s="17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R8" s="9"/>
      <c r="AT8" s="9"/>
      <c r="AU8" s="9"/>
    </row>
    <row r="9" spans="1:47" ht="15.75" thickBot="1" x14ac:dyDescent="0.3">
      <c r="A9" s="18"/>
      <c r="B9" s="11" t="s">
        <v>35</v>
      </c>
      <c r="C9" s="11" t="s">
        <v>36</v>
      </c>
      <c r="D9" s="11" t="s">
        <v>37</v>
      </c>
      <c r="E9" s="21">
        <f t="shared" si="0"/>
        <v>30</v>
      </c>
      <c r="F9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30</v>
      </c>
      <c r="G9" s="13">
        <f>SUM(racers[[#This Row],[RMCC - Hill Climb (B)]]+racers[[#This Row],[Tour de Bowness - Hill Climb (A)]]+racers[[#This Row],[CABC ITT Provincial Championships (A)]])</f>
        <v>0</v>
      </c>
      <c r="H9" s="14">
        <f>SUM(racers[[#This Row],[Tour de Bowness - Omnium (A)]]+racers[[#This Row],[RMCC - Omnium (B)]])</f>
        <v>0</v>
      </c>
      <c r="I9" s="15"/>
      <c r="J9" s="16"/>
      <c r="K9" s="16">
        <v>15</v>
      </c>
      <c r="L9" s="16"/>
      <c r="M9" s="16"/>
      <c r="N9" s="16"/>
      <c r="O9" s="16"/>
      <c r="P9" s="16">
        <v>15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7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R9" s="9"/>
      <c r="AT9" s="9"/>
      <c r="AU9" s="9"/>
    </row>
    <row r="10" spans="1:47" ht="15.75" thickBot="1" x14ac:dyDescent="0.3">
      <c r="A10" s="18"/>
      <c r="B10" s="19" t="s">
        <v>813</v>
      </c>
      <c r="C10" s="19" t="s">
        <v>765</v>
      </c>
      <c r="D10" s="19" t="s">
        <v>518</v>
      </c>
      <c r="E10" s="21">
        <f t="shared" si="0"/>
        <v>25</v>
      </c>
      <c r="F10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8</v>
      </c>
      <c r="G10" s="13">
        <f>SUM(racers[[#This Row],[RMCC - Hill Climb (B)]]+racers[[#This Row],[Tour de Bowness - Hill Climb (A)]]+racers[[#This Row],[CABC ITT Provincial Championships (A)]])</f>
        <v>15</v>
      </c>
      <c r="H10" s="14">
        <f>SUM(racers[[#This Row],[Tour de Bowness - Omnium (A)]]+racers[[#This Row],[RMCC - Omnium (B)]])</f>
        <v>2</v>
      </c>
      <c r="I10" s="15">
        <v>6</v>
      </c>
      <c r="J10" s="15"/>
      <c r="K10" s="15"/>
      <c r="L10" s="15">
        <v>2</v>
      </c>
      <c r="M10" s="15">
        <v>15</v>
      </c>
      <c r="N10" s="15"/>
      <c r="O10" s="15">
        <v>2</v>
      </c>
      <c r="P10" s="16"/>
      <c r="Q10" s="16"/>
      <c r="R10" s="16"/>
      <c r="S10" s="16"/>
      <c r="T10" s="16"/>
      <c r="U10" s="15"/>
      <c r="V10" s="16"/>
      <c r="W10" s="16"/>
      <c r="X10" s="16"/>
      <c r="Y10" s="16"/>
      <c r="Z10" s="16"/>
      <c r="AA10" s="17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R10" s="9"/>
      <c r="AT10" s="9"/>
      <c r="AU10" s="9"/>
    </row>
    <row r="11" spans="1:47" ht="15.75" thickBot="1" x14ac:dyDescent="0.3">
      <c r="A11" s="10"/>
      <c r="B11" s="11" t="s">
        <v>70</v>
      </c>
      <c r="C11" s="11" t="s">
        <v>71</v>
      </c>
      <c r="D11" s="11" t="s">
        <v>37</v>
      </c>
      <c r="E11" s="21">
        <f t="shared" si="0"/>
        <v>23</v>
      </c>
      <c r="F11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23</v>
      </c>
      <c r="G11" s="13">
        <f>SUM(racers[[#This Row],[RMCC - Hill Climb (B)]]+racers[[#This Row],[Tour de Bowness - Hill Climb (A)]]+racers[[#This Row],[CABC ITT Provincial Championships (A)]])</f>
        <v>0</v>
      </c>
      <c r="H11" s="14">
        <f>SUM(racers[[#This Row],[Tour de Bowness - Omnium (A)]]+racers[[#This Row],[RMCC - Omnium (B)]])</f>
        <v>0</v>
      </c>
      <c r="I11" s="15"/>
      <c r="J11" s="16">
        <v>15</v>
      </c>
      <c r="K11" s="16"/>
      <c r="L11" s="16"/>
      <c r="M11" s="16"/>
      <c r="N11" s="16"/>
      <c r="O11" s="16"/>
      <c r="P11" s="16">
        <v>8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R11" s="9"/>
      <c r="AT11" s="9"/>
      <c r="AU11" s="9"/>
    </row>
    <row r="12" spans="1:47" ht="15.75" thickBot="1" x14ac:dyDescent="0.3">
      <c r="A12" s="10"/>
      <c r="B12" s="19" t="s">
        <v>32</v>
      </c>
      <c r="C12" s="19" t="s">
        <v>33</v>
      </c>
      <c r="D12" s="19" t="s">
        <v>34</v>
      </c>
      <c r="E12" s="21">
        <f t="shared" si="0"/>
        <v>20</v>
      </c>
      <c r="F1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20</v>
      </c>
      <c r="G12" s="13">
        <f>SUM(racers[[#This Row],[RMCC - Hill Climb (B)]]+racers[[#This Row],[Tour de Bowness - Hill Climb (A)]]+racers[[#This Row],[CABC ITT Provincial Championships (A)]])</f>
        <v>0</v>
      </c>
      <c r="H12" s="14">
        <f>SUM(racers[[#This Row],[Tour de Bowness - Omnium (A)]]+racers[[#This Row],[RMCC - Omnium (B)]])</f>
        <v>0</v>
      </c>
      <c r="I12" s="15"/>
      <c r="J12" s="16"/>
      <c r="K12" s="16"/>
      <c r="L12" s="16"/>
      <c r="M12" s="16"/>
      <c r="N12" s="16">
        <v>8</v>
      </c>
      <c r="O12" s="16"/>
      <c r="P12" s="16">
        <v>12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R12" s="9"/>
      <c r="AT12" s="9"/>
      <c r="AU12" s="9"/>
    </row>
    <row r="13" spans="1:47" ht="15.75" thickBot="1" x14ac:dyDescent="0.3">
      <c r="A13" s="18"/>
      <c r="B13" s="19" t="s">
        <v>198</v>
      </c>
      <c r="C13" s="19" t="s">
        <v>199</v>
      </c>
      <c r="D13" s="19" t="s">
        <v>331</v>
      </c>
      <c r="E13" s="21">
        <f t="shared" si="0"/>
        <v>18</v>
      </c>
      <c r="F1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8</v>
      </c>
      <c r="G13" s="13">
        <f>SUM(racers[[#This Row],[RMCC - Hill Climb (B)]]+racers[[#This Row],[Tour de Bowness - Hill Climb (A)]]+racers[[#This Row],[CABC ITT Provincial Championships (A)]])</f>
        <v>10</v>
      </c>
      <c r="H13" s="14">
        <f>SUM(racers[[#This Row],[Tour de Bowness - Omnium (A)]]+racers[[#This Row],[RMCC - Omnium (B)]])</f>
        <v>0</v>
      </c>
      <c r="I13" s="15"/>
      <c r="J13" s="15"/>
      <c r="K13" s="15">
        <v>8</v>
      </c>
      <c r="L13" s="15"/>
      <c r="M13" s="15">
        <v>10</v>
      </c>
      <c r="N13" s="15"/>
      <c r="O13" s="15"/>
      <c r="P13" s="16"/>
      <c r="Q13" s="16"/>
      <c r="R13" s="16"/>
      <c r="S13" s="16"/>
      <c r="T13" s="16"/>
      <c r="U13" s="15"/>
      <c r="V13" s="16"/>
      <c r="W13" s="16"/>
      <c r="X13" s="16"/>
      <c r="Y13" s="16"/>
      <c r="Z13" s="16"/>
      <c r="AA13" s="17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R13" s="9"/>
      <c r="AT13" s="9"/>
      <c r="AU13" s="9"/>
    </row>
    <row r="14" spans="1:47" ht="15.75" thickBot="1" x14ac:dyDescent="0.3">
      <c r="A14" s="18"/>
      <c r="B14" s="11" t="s">
        <v>55</v>
      </c>
      <c r="C14" s="11" t="s">
        <v>56</v>
      </c>
      <c r="D14" s="11" t="s">
        <v>40</v>
      </c>
      <c r="E14" s="21">
        <f t="shared" si="0"/>
        <v>14</v>
      </c>
      <c r="F1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14</v>
      </c>
      <c r="G14" s="13">
        <f>SUM(racers[[#This Row],[RMCC - Hill Climb (B)]]+racers[[#This Row],[Tour de Bowness - Hill Climb (A)]]+racers[[#This Row],[CABC ITT Provincial Championships (A)]])</f>
        <v>0</v>
      </c>
      <c r="H14" s="14">
        <f>SUM(racers[[#This Row],[Tour de Bowness - Omnium (A)]]+racers[[#This Row],[RMCC - Omnium (B)]])</f>
        <v>0</v>
      </c>
      <c r="I14" s="15"/>
      <c r="J14" s="16">
        <v>8</v>
      </c>
      <c r="K14" s="16">
        <v>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7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R14" s="9"/>
      <c r="AT14" s="9"/>
      <c r="AU14" s="9"/>
    </row>
    <row r="15" spans="1:47" ht="15.75" thickBot="1" x14ac:dyDescent="0.3">
      <c r="A15" s="18"/>
      <c r="B15" s="19" t="s">
        <v>41</v>
      </c>
      <c r="C15" s="19" t="s">
        <v>42</v>
      </c>
      <c r="D15" s="19" t="s">
        <v>43</v>
      </c>
      <c r="E15" s="21">
        <f t="shared" si="0"/>
        <v>12</v>
      </c>
      <c r="F1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6</v>
      </c>
      <c r="G15" s="13">
        <f>SUM(racers[[#This Row],[RMCC - Hill Climb (B)]]+racers[[#This Row],[Tour de Bowness - Hill Climb (A)]]+racers[[#This Row],[CABC ITT Provincial Championships (A)]])</f>
        <v>6</v>
      </c>
      <c r="H15" s="14">
        <f>SUM(racers[[#This Row],[Tour de Bowness - Omnium (A)]]+racers[[#This Row],[RMCC - Omnium (B)]])</f>
        <v>0</v>
      </c>
      <c r="I15" s="15"/>
      <c r="J15" s="16"/>
      <c r="K15" s="16"/>
      <c r="L15" s="16">
        <v>6</v>
      </c>
      <c r="M15" s="16">
        <v>6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R15" s="9"/>
      <c r="AT15" s="9"/>
      <c r="AU15" s="9"/>
    </row>
    <row r="16" spans="1:47" ht="15.75" thickBot="1" x14ac:dyDescent="0.3">
      <c r="A16" s="10"/>
      <c r="B16" s="11" t="s">
        <v>47</v>
      </c>
      <c r="C16" s="11" t="s">
        <v>75</v>
      </c>
      <c r="D16" s="11" t="s">
        <v>74</v>
      </c>
      <c r="E16" s="21">
        <f t="shared" si="0"/>
        <v>8</v>
      </c>
      <c r="F16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8</v>
      </c>
      <c r="G16" s="13">
        <f>SUM(racers[[#This Row],[RMCC - Hill Climb (B)]]+racers[[#This Row],[Tour de Bowness - Hill Climb (A)]]+racers[[#This Row],[CABC ITT Provincial Championships (A)]])</f>
        <v>0</v>
      </c>
      <c r="H16" s="14">
        <f>SUM(racers[[#This Row],[Tour de Bowness - Omnium (A)]]+racers[[#This Row],[RMCC - Omnium (B)]])</f>
        <v>0</v>
      </c>
      <c r="I16" s="15">
        <v>2</v>
      </c>
      <c r="J16" s="22"/>
      <c r="K16" s="16"/>
      <c r="L16" s="16"/>
      <c r="M16" s="16"/>
      <c r="N16" s="16"/>
      <c r="O16" s="16"/>
      <c r="P16" s="16">
        <v>6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7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R16" s="9"/>
      <c r="AT16" s="9"/>
      <c r="AU16" s="9"/>
    </row>
    <row r="17" spans="1:47" ht="15.75" thickBot="1" x14ac:dyDescent="0.3">
      <c r="A17" s="18"/>
      <c r="B17" s="11" t="s">
        <v>158</v>
      </c>
      <c r="C17" s="11" t="s">
        <v>159</v>
      </c>
      <c r="D17" s="11" t="s">
        <v>31</v>
      </c>
      <c r="E17" s="21">
        <f t="shared" si="0"/>
        <v>6</v>
      </c>
      <c r="F17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6</v>
      </c>
      <c r="G17" s="13">
        <f>SUM(racers[[#This Row],[RMCC - Hill Climb (B)]]+racers[[#This Row],[Tour de Bowness - Hill Climb (A)]]+racers[[#This Row],[CABC ITT Provincial Championships (A)]])</f>
        <v>0</v>
      </c>
      <c r="H17" s="14">
        <f>SUM(racers[[#This Row],[Tour de Bowness - Omnium (A)]]+racers[[#This Row],[RMCC - Omnium (B)]])</f>
        <v>0</v>
      </c>
      <c r="I17" s="15"/>
      <c r="J17" s="16">
        <v>6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7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R17" s="9"/>
      <c r="AT17" s="9"/>
      <c r="AU17" s="9"/>
    </row>
    <row r="18" spans="1:47" ht="15.75" thickBot="1" x14ac:dyDescent="0.3">
      <c r="A18" s="18"/>
      <c r="B18" s="19" t="s">
        <v>403</v>
      </c>
      <c r="C18" s="19" t="s">
        <v>404</v>
      </c>
      <c r="D18" s="19" t="s">
        <v>34</v>
      </c>
      <c r="E18" s="21">
        <f t="shared" si="0"/>
        <v>4</v>
      </c>
      <c r="F1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4</v>
      </c>
      <c r="G18" s="13">
        <f>SUM(racers[[#This Row],[RMCC - Hill Climb (B)]]+racers[[#This Row],[Tour de Bowness - Hill Climb (A)]]+racers[[#This Row],[CABC ITT Provincial Championships (A)]])</f>
        <v>0</v>
      </c>
      <c r="H18" s="14">
        <f>SUM(racers[[#This Row],[Tour de Bowness - Omnium (A)]]+racers[[#This Row],[RMCC - Omnium (B)]])</f>
        <v>0</v>
      </c>
      <c r="I18" s="15">
        <v>4</v>
      </c>
      <c r="J18" s="15"/>
      <c r="K18" s="15"/>
      <c r="L18" s="15"/>
      <c r="M18" s="15"/>
      <c r="N18" s="15"/>
      <c r="O18" s="15"/>
      <c r="P18" s="16"/>
      <c r="Q18" s="16"/>
      <c r="R18" s="16"/>
      <c r="S18" s="16"/>
      <c r="T18" s="16"/>
      <c r="U18" s="15"/>
      <c r="V18" s="16"/>
      <c r="W18" s="16"/>
      <c r="X18" s="16"/>
      <c r="Y18" s="16"/>
      <c r="Z18" s="16"/>
      <c r="AA18" s="17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R18" s="9"/>
      <c r="AT18" s="9"/>
      <c r="AU18" s="9"/>
    </row>
    <row r="19" spans="1:47" ht="15.75" thickBot="1" x14ac:dyDescent="0.3">
      <c r="A19" s="18"/>
      <c r="B19" s="19" t="s">
        <v>359</v>
      </c>
      <c r="C19" s="19" t="s">
        <v>360</v>
      </c>
      <c r="D19" s="19" t="s">
        <v>40</v>
      </c>
      <c r="E19" s="21">
        <f t="shared" si="0"/>
        <v>4</v>
      </c>
      <c r="F19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4</v>
      </c>
      <c r="G19" s="13">
        <f>SUM(racers[[#This Row],[RMCC - Hill Climb (B)]]+racers[[#This Row],[Tour de Bowness - Hill Climb (A)]]+racers[[#This Row],[CABC ITT Provincial Championships (A)]])</f>
        <v>0</v>
      </c>
      <c r="H19" s="14">
        <f>SUM(racers[[#This Row],[Tour de Bowness - Omnium (A)]]+racers[[#This Row],[RMCC - Omnium (B)]])</f>
        <v>0</v>
      </c>
      <c r="I19" s="15"/>
      <c r="J19" s="15"/>
      <c r="K19" s="15"/>
      <c r="L19" s="15"/>
      <c r="M19" s="15"/>
      <c r="N19" s="15">
        <v>4</v>
      </c>
      <c r="O19" s="16"/>
      <c r="P19" s="16"/>
      <c r="Q19" s="16"/>
      <c r="R19" s="16"/>
      <c r="S19" s="16"/>
      <c r="T19" s="16"/>
      <c r="U19" s="15"/>
      <c r="V19" s="16"/>
      <c r="W19" s="16"/>
      <c r="X19" s="16"/>
      <c r="Y19" s="16"/>
      <c r="Z19" s="16"/>
      <c r="AA19" s="17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R19" s="9"/>
      <c r="AT19" s="9"/>
      <c r="AU19" s="9"/>
    </row>
    <row r="20" spans="1:47" ht="15.75" thickBot="1" x14ac:dyDescent="0.3">
      <c r="A20" s="10"/>
      <c r="B20" s="11" t="s">
        <v>52</v>
      </c>
      <c r="C20" s="11" t="s">
        <v>53</v>
      </c>
      <c r="D20" s="11" t="s">
        <v>54</v>
      </c>
      <c r="E20" s="21">
        <f t="shared" si="0"/>
        <v>2</v>
      </c>
      <c r="F20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</v>
      </c>
      <c r="G20" s="13">
        <f>SUM(racers[[#This Row],[RMCC - Hill Climb (B)]]+racers[[#This Row],[Tour de Bowness - Hill Climb (A)]]+racers[[#This Row],[CABC ITT Provincial Championships (A)]])</f>
        <v>0</v>
      </c>
      <c r="H20" s="14">
        <f>SUM(racers[[#This Row],[Tour de Bowness - Omnium (A)]]+racers[[#This Row],[RMCC - Omnium (B)]])</f>
        <v>0</v>
      </c>
      <c r="I20" s="15"/>
      <c r="J20" s="16">
        <v>2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7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R20" s="9"/>
      <c r="AT20" s="9"/>
      <c r="AU20" s="9"/>
    </row>
    <row r="21" spans="1:47" ht="15.75" thickBot="1" x14ac:dyDescent="0.3">
      <c r="A21" s="18"/>
      <c r="B21" s="19" t="s">
        <v>72</v>
      </c>
      <c r="C21" s="19" t="s">
        <v>73</v>
      </c>
      <c r="D21" s="19" t="s">
        <v>74</v>
      </c>
      <c r="E21" s="21">
        <f t="shared" si="0"/>
        <v>2</v>
      </c>
      <c r="F21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</v>
      </c>
      <c r="G21" s="13">
        <f>SUM(racers[[#This Row],[RMCC - Hill Climb (B)]]+racers[[#This Row],[Tour de Bowness - Hill Climb (A)]]+racers[[#This Row],[CABC ITT Provincial Championships (A)]])</f>
        <v>0</v>
      </c>
      <c r="H21" s="14">
        <f>SUM(racers[[#This Row],[Tour de Bowness - Omnium (A)]]+racers[[#This Row],[RMCC - Omnium (B)]])</f>
        <v>0</v>
      </c>
      <c r="I21" s="15"/>
      <c r="J21" s="16"/>
      <c r="K21" s="16">
        <v>2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7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R21" s="9"/>
      <c r="AT21" s="9"/>
      <c r="AU21" s="9"/>
    </row>
    <row r="22" spans="1:47" ht="15.75" thickBot="1" x14ac:dyDescent="0.3">
      <c r="A22" s="18"/>
      <c r="B22" s="11" t="s">
        <v>46</v>
      </c>
      <c r="C22" s="11" t="s">
        <v>33</v>
      </c>
      <c r="D22" s="11" t="s">
        <v>518</v>
      </c>
      <c r="E22" s="21">
        <f t="shared" si="0"/>
        <v>2</v>
      </c>
      <c r="F2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</v>
      </c>
      <c r="G22" s="13">
        <f>SUM(racers[[#This Row],[RMCC - Hill Climb (B)]]+racers[[#This Row],[Tour de Bowness - Hill Climb (A)]]+racers[[#This Row],[CABC ITT Provincial Championships (A)]])</f>
        <v>0</v>
      </c>
      <c r="H22" s="14">
        <f>SUM(racers[[#This Row],[Tour de Bowness - Omnium (A)]]+racers[[#This Row],[RMCC - Omnium (B)]])</f>
        <v>0</v>
      </c>
      <c r="I22" s="15"/>
      <c r="J22" s="16"/>
      <c r="K22" s="16"/>
      <c r="L22" s="16"/>
      <c r="M22" s="16"/>
      <c r="N22" s="16">
        <v>2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7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R22" s="9"/>
      <c r="AT22" s="9"/>
      <c r="AU22" s="9"/>
    </row>
    <row r="23" spans="1:47" ht="15.75" thickBot="1" x14ac:dyDescent="0.3">
      <c r="A23" s="10"/>
      <c r="B23" s="19" t="s">
        <v>38</v>
      </c>
      <c r="C23" s="19" t="s">
        <v>39</v>
      </c>
      <c r="D23" s="19" t="s">
        <v>40</v>
      </c>
      <c r="E23" s="21">
        <f t="shared" si="0"/>
        <v>0</v>
      </c>
      <c r="F2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23" s="13">
        <f>SUM(racers[[#This Row],[RMCC - Hill Climb (B)]]+racers[[#This Row],[Tour de Bowness - Hill Climb (A)]]+racers[[#This Row],[CABC ITT Provincial Championships (A)]])</f>
        <v>0</v>
      </c>
      <c r="H23" s="14">
        <f>SUM(racers[[#This Row],[Tour de Bowness - Omnium (A)]]+racers[[#This Row],[RMCC - Omnium (B)]])</f>
        <v>0</v>
      </c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6"/>
      <c r="T23" s="16"/>
      <c r="U23" s="15"/>
      <c r="V23" s="16"/>
      <c r="W23" s="16"/>
      <c r="X23" s="16"/>
      <c r="Y23" s="16"/>
      <c r="Z23" s="16"/>
      <c r="AA23" s="17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R23" s="9"/>
      <c r="AT23" s="9"/>
      <c r="AU23" s="9"/>
    </row>
    <row r="24" spans="1:47" ht="15.75" thickBot="1" x14ac:dyDescent="0.3">
      <c r="A24" s="10"/>
      <c r="B24" s="19" t="s">
        <v>44</v>
      </c>
      <c r="C24" s="19" t="s">
        <v>45</v>
      </c>
      <c r="D24" s="19" t="s">
        <v>34</v>
      </c>
      <c r="E24" s="21">
        <f t="shared" si="0"/>
        <v>0</v>
      </c>
      <c r="F2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24" s="13">
        <f>SUM(racers[[#This Row],[RMCC - Hill Climb (B)]]+racers[[#This Row],[Tour de Bowness - Hill Climb (A)]]+racers[[#This Row],[CABC ITT Provincial Championships (A)]])</f>
        <v>0</v>
      </c>
      <c r="H24" s="14">
        <f>SUM(racers[[#This Row],[Tour de Bowness - Omnium (A)]]+racers[[#This Row],[RMCC - Omnium (B)]])</f>
        <v>0</v>
      </c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7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R24" s="9"/>
      <c r="AT24" s="9"/>
      <c r="AU24" s="9"/>
    </row>
    <row r="25" spans="1:47" ht="15.75" thickBot="1" x14ac:dyDescent="0.3">
      <c r="A25" s="18"/>
      <c r="B25" s="19" t="s">
        <v>50</v>
      </c>
      <c r="C25" s="19" t="s">
        <v>51</v>
      </c>
      <c r="D25" s="19" t="s">
        <v>34</v>
      </c>
      <c r="E25" s="21">
        <f t="shared" si="0"/>
        <v>0</v>
      </c>
      <c r="F2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25" s="13">
        <f>SUM(racers[[#This Row],[RMCC - Hill Climb (B)]]+racers[[#This Row],[Tour de Bowness - Hill Climb (A)]]+racers[[#This Row],[CABC ITT Provincial Championships (A)]])</f>
        <v>0</v>
      </c>
      <c r="H25" s="14">
        <f>SUM(racers[[#This Row],[Tour de Bowness - Omnium (A)]]+racers[[#This Row],[RMCC - Omnium (B)]])</f>
        <v>0</v>
      </c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R25" s="9"/>
      <c r="AT25" s="9"/>
      <c r="AU25" s="9"/>
    </row>
    <row r="26" spans="1:47" ht="15.75" thickBot="1" x14ac:dyDescent="0.3">
      <c r="A26" s="10"/>
      <c r="B26" s="19" t="s">
        <v>57</v>
      </c>
      <c r="C26" s="19" t="s">
        <v>58</v>
      </c>
      <c r="D26" s="19" t="s">
        <v>34</v>
      </c>
      <c r="E26" s="21">
        <f t="shared" si="0"/>
        <v>0</v>
      </c>
      <c r="F26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26" s="13">
        <f>SUM(racers[[#This Row],[RMCC - Hill Climb (B)]]+racers[[#This Row],[Tour de Bowness - Hill Climb (A)]]+racers[[#This Row],[CABC ITT Provincial Championships (A)]])</f>
        <v>0</v>
      </c>
      <c r="H26" s="14">
        <f>SUM(racers[[#This Row],[Tour de Bowness - Omnium (A)]]+racers[[#This Row],[RMCC - Omnium (B)]])</f>
        <v>0</v>
      </c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7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R26" s="9"/>
      <c r="AT26" s="9"/>
      <c r="AU26" s="9"/>
    </row>
    <row r="27" spans="1:47" ht="15.75" thickBot="1" x14ac:dyDescent="0.3">
      <c r="A27" s="18"/>
      <c r="B27" s="11" t="s">
        <v>59</v>
      </c>
      <c r="C27" s="11" t="s">
        <v>60</v>
      </c>
      <c r="D27" s="11" t="s">
        <v>61</v>
      </c>
      <c r="E27" s="21">
        <f t="shared" si="0"/>
        <v>0</v>
      </c>
      <c r="F27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27" s="13">
        <f>SUM(racers[[#This Row],[RMCC - Hill Climb (B)]]+racers[[#This Row],[Tour de Bowness - Hill Climb (A)]]+racers[[#This Row],[CABC ITT Provincial Championships (A)]])</f>
        <v>0</v>
      </c>
      <c r="H27" s="14">
        <f>SUM(racers[[#This Row],[Tour de Bowness - Omnium (A)]]+racers[[#This Row],[RMCC - Omnium (B)]])</f>
        <v>0</v>
      </c>
      <c r="I27" s="15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R27" s="9"/>
      <c r="AT27" s="9"/>
      <c r="AU27" s="9"/>
    </row>
    <row r="28" spans="1:47" ht="15.75" thickBot="1" x14ac:dyDescent="0.3">
      <c r="A28" s="10"/>
      <c r="B28" s="19" t="s">
        <v>62</v>
      </c>
      <c r="C28" s="19" t="s">
        <v>63</v>
      </c>
      <c r="D28" s="19" t="s">
        <v>64</v>
      </c>
      <c r="E28" s="21">
        <f t="shared" si="0"/>
        <v>0</v>
      </c>
      <c r="F2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28" s="13">
        <f>SUM(racers[[#This Row],[RMCC - Hill Climb (B)]]+racers[[#This Row],[Tour de Bowness - Hill Climb (A)]]+racers[[#This Row],[CABC ITT Provincial Championships (A)]])</f>
        <v>0</v>
      </c>
      <c r="H28" s="14">
        <f>SUM(racers[[#This Row],[Tour de Bowness - Omnium (A)]]+racers[[#This Row],[RMCC - Omnium (B)]])</f>
        <v>0</v>
      </c>
      <c r="I28" s="15"/>
      <c r="J28" s="15"/>
      <c r="K28" s="15"/>
      <c r="L28" s="15"/>
      <c r="M28" s="16"/>
      <c r="N28" s="16"/>
      <c r="O28" s="16"/>
      <c r="P28" s="16"/>
      <c r="Q28" s="16"/>
      <c r="R28" s="16"/>
      <c r="S28" s="16"/>
      <c r="T28" s="16"/>
      <c r="U28" s="15"/>
      <c r="V28" s="16"/>
      <c r="W28" s="16"/>
      <c r="X28" s="16"/>
      <c r="Y28" s="16"/>
      <c r="Z28" s="16"/>
      <c r="AA28" s="17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R28" s="9"/>
      <c r="AT28" s="9"/>
      <c r="AU28" s="9"/>
    </row>
    <row r="29" spans="1:47" ht="15.75" thickBot="1" x14ac:dyDescent="0.3">
      <c r="A29" s="10"/>
      <c r="B29" s="11" t="s">
        <v>67</v>
      </c>
      <c r="C29" s="11" t="s">
        <v>68</v>
      </c>
      <c r="D29" s="11" t="s">
        <v>34</v>
      </c>
      <c r="E29" s="21">
        <f t="shared" si="0"/>
        <v>0</v>
      </c>
      <c r="F29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29" s="13">
        <f>SUM(racers[[#This Row],[RMCC - Hill Climb (B)]]+racers[[#This Row],[Tour de Bowness - Hill Climb (A)]]+racers[[#This Row],[CABC ITT Provincial Championships (A)]])</f>
        <v>0</v>
      </c>
      <c r="H29" s="14">
        <f>SUM(racers[[#This Row],[Tour de Bowness - Omnium (A)]]+racers[[#This Row],[RMCC - Omnium (B)]])</f>
        <v>0</v>
      </c>
      <c r="I29" s="15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R29" s="9"/>
      <c r="AT29" s="9"/>
      <c r="AU29" s="9"/>
    </row>
    <row r="30" spans="1:47" ht="15.75" thickBot="1" x14ac:dyDescent="0.3">
      <c r="A30" s="18"/>
      <c r="B30" s="19" t="s">
        <v>65</v>
      </c>
      <c r="C30" s="19" t="s">
        <v>69</v>
      </c>
      <c r="D30" s="19" t="s">
        <v>54</v>
      </c>
      <c r="E30" s="21">
        <f t="shared" si="0"/>
        <v>0</v>
      </c>
      <c r="F30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0" s="13">
        <f>SUM(racers[[#This Row],[RMCC - Hill Climb (B)]]+racers[[#This Row],[Tour de Bowness - Hill Climb (A)]]+racers[[#This Row],[CABC ITT Provincial Championships (A)]])</f>
        <v>0</v>
      </c>
      <c r="H30" s="14">
        <f>SUM(racers[[#This Row],[Tour de Bowness - Omnium (A)]]+racers[[#This Row],[RMCC - Omnium (B)]])</f>
        <v>0</v>
      </c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7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R30" s="9"/>
      <c r="AT30" s="9"/>
      <c r="AU30" s="9"/>
    </row>
    <row r="31" spans="1:47" ht="15.75" thickBot="1" x14ac:dyDescent="0.3">
      <c r="A31" s="18"/>
      <c r="B31" s="11" t="s">
        <v>77</v>
      </c>
      <c r="C31" s="11" t="s">
        <v>78</v>
      </c>
      <c r="D31" s="11" t="s">
        <v>31</v>
      </c>
      <c r="E31" s="21">
        <f t="shared" si="0"/>
        <v>0</v>
      </c>
      <c r="F31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1" s="13">
        <f>SUM(racers[[#This Row],[RMCC - Hill Climb (B)]]+racers[[#This Row],[Tour de Bowness - Hill Climb (A)]]+racers[[#This Row],[CABC ITT Provincial Championships (A)]])</f>
        <v>0</v>
      </c>
      <c r="H31" s="14">
        <f>SUM(racers[[#This Row],[Tour de Bowness - Omnium (A)]]+racers[[#This Row],[RMCC - Omnium (B)]])</f>
        <v>0</v>
      </c>
      <c r="I31" s="15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R31" s="9"/>
      <c r="AT31" s="9"/>
      <c r="AU31" s="9"/>
    </row>
    <row r="32" spans="1:47" ht="15.75" thickBot="1" x14ac:dyDescent="0.3">
      <c r="A32" s="10"/>
      <c r="B32" s="11" t="s">
        <v>79</v>
      </c>
      <c r="C32" s="11" t="s">
        <v>80</v>
      </c>
      <c r="D32" s="11" t="s">
        <v>54</v>
      </c>
      <c r="E32" s="21">
        <f t="shared" si="0"/>
        <v>0</v>
      </c>
      <c r="F3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2" s="13">
        <f>SUM(racers[[#This Row],[RMCC - Hill Climb (B)]]+racers[[#This Row],[Tour de Bowness - Hill Climb (A)]]+racers[[#This Row],[CABC ITT Provincial Championships (A)]])</f>
        <v>0</v>
      </c>
      <c r="H32" s="14">
        <f>SUM(racers[[#This Row],[Tour de Bowness - Omnium (A)]]+racers[[#This Row],[RMCC - Omnium (B)]])</f>
        <v>0</v>
      </c>
      <c r="I32" s="15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7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R32" s="9"/>
      <c r="AT32" s="9"/>
      <c r="AU32" s="9"/>
    </row>
    <row r="33" spans="1:47" ht="15.75" thickBot="1" x14ac:dyDescent="0.3">
      <c r="A33" s="18"/>
      <c r="B33" s="11" t="s">
        <v>81</v>
      </c>
      <c r="C33" s="11" t="s">
        <v>82</v>
      </c>
      <c r="D33" s="11" t="s">
        <v>54</v>
      </c>
      <c r="E33" s="21">
        <f t="shared" si="0"/>
        <v>0</v>
      </c>
      <c r="F3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3" s="13">
        <f>SUM(racers[[#This Row],[RMCC - Hill Climb (B)]]+racers[[#This Row],[Tour de Bowness - Hill Climb (A)]]+racers[[#This Row],[CABC ITT Provincial Championships (A)]])</f>
        <v>0</v>
      </c>
      <c r="H33" s="14">
        <f>SUM(racers[[#This Row],[Tour de Bowness - Omnium (A)]]+racers[[#This Row],[RMCC - Omnium (B)]])</f>
        <v>0</v>
      </c>
      <c r="I33" s="15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7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R33" s="9"/>
      <c r="AT33" s="9"/>
      <c r="AU33" s="9"/>
    </row>
    <row r="34" spans="1:47" ht="15.75" thickBot="1" x14ac:dyDescent="0.3">
      <c r="A34" s="10"/>
      <c r="B34" s="11" t="s">
        <v>83</v>
      </c>
      <c r="C34" s="11" t="s">
        <v>84</v>
      </c>
      <c r="D34" s="11" t="s">
        <v>85</v>
      </c>
      <c r="E34" s="21">
        <f t="shared" ref="E34:E65" si="1">SUM(F34,G34,H34)</f>
        <v>0</v>
      </c>
      <c r="F3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4" s="13">
        <f>SUM(racers[[#This Row],[RMCC - Hill Climb (B)]]+racers[[#This Row],[Tour de Bowness - Hill Climb (A)]]+racers[[#This Row],[CABC ITT Provincial Championships (A)]])</f>
        <v>0</v>
      </c>
      <c r="H34" s="14">
        <f>SUM(racers[[#This Row],[Tour de Bowness - Omnium (A)]]+racers[[#This Row],[RMCC - Omnium (B)]])</f>
        <v>0</v>
      </c>
      <c r="I34" s="15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7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R34" s="9"/>
      <c r="AT34" s="9"/>
      <c r="AU34" s="9"/>
    </row>
    <row r="35" spans="1:47" ht="15.75" thickBot="1" x14ac:dyDescent="0.3">
      <c r="A35" s="18"/>
      <c r="B35" s="19" t="s">
        <v>86</v>
      </c>
      <c r="C35" s="19" t="s">
        <v>87</v>
      </c>
      <c r="D35" s="19" t="s">
        <v>54</v>
      </c>
      <c r="E35" s="21">
        <f t="shared" si="1"/>
        <v>0</v>
      </c>
      <c r="F3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5" s="13">
        <f>SUM(racers[[#This Row],[RMCC - Hill Climb (B)]]+racers[[#This Row],[Tour de Bowness - Hill Climb (A)]]+racers[[#This Row],[CABC ITT Provincial Championships (A)]])</f>
        <v>0</v>
      </c>
      <c r="H35" s="14">
        <f>SUM(racers[[#This Row],[Tour de Bowness - Omnium (A)]]+racers[[#This Row],[RMCC - Omnium (B)]])</f>
        <v>0</v>
      </c>
      <c r="I35" s="15"/>
      <c r="J35" s="15"/>
      <c r="K35" s="15"/>
      <c r="L35" s="15"/>
      <c r="M35" s="16"/>
      <c r="N35" s="16"/>
      <c r="O35" s="16"/>
      <c r="P35" s="16"/>
      <c r="Q35" s="16"/>
      <c r="R35" s="16"/>
      <c r="S35" s="16"/>
      <c r="T35" s="16"/>
      <c r="U35" s="15"/>
      <c r="V35" s="16"/>
      <c r="W35" s="16"/>
      <c r="X35" s="16"/>
      <c r="Y35" s="16"/>
      <c r="Z35" s="16"/>
      <c r="AA35" s="17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R35" s="9"/>
      <c r="AT35" s="9"/>
      <c r="AU35" s="9"/>
    </row>
    <row r="36" spans="1:47" ht="15.75" thickBot="1" x14ac:dyDescent="0.3">
      <c r="A36" s="18"/>
      <c r="B36" s="19" t="s">
        <v>38</v>
      </c>
      <c r="C36" s="19" t="s">
        <v>88</v>
      </c>
      <c r="D36" s="19" t="s">
        <v>28</v>
      </c>
      <c r="E36" s="21">
        <f t="shared" si="1"/>
        <v>0</v>
      </c>
      <c r="F36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6" s="13">
        <f>SUM(racers[[#This Row],[RMCC - Hill Climb (B)]]+racers[[#This Row],[Tour de Bowness - Hill Climb (A)]]+racers[[#This Row],[CABC ITT Provincial Championships (A)]])</f>
        <v>0</v>
      </c>
      <c r="H36" s="14">
        <f>SUM(racers[[#This Row],[Tour de Bowness - Omnium (A)]]+racers[[#This Row],[RMCC - Omnium (B)]])</f>
        <v>0</v>
      </c>
      <c r="I36" s="15"/>
      <c r="J36" s="22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7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R36" s="9"/>
      <c r="AT36" s="9"/>
      <c r="AU36" s="9"/>
    </row>
    <row r="37" spans="1:47" ht="15.75" thickBot="1" x14ac:dyDescent="0.3">
      <c r="A37" s="10"/>
      <c r="B37" s="11" t="s">
        <v>89</v>
      </c>
      <c r="C37" s="11" t="s">
        <v>90</v>
      </c>
      <c r="D37" s="11" t="s">
        <v>28</v>
      </c>
      <c r="E37" s="21">
        <f t="shared" si="1"/>
        <v>0</v>
      </c>
      <c r="F37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7" s="13">
        <f>SUM(racers[[#This Row],[RMCC - Hill Climb (B)]]+racers[[#This Row],[Tour de Bowness - Hill Climb (A)]]+racers[[#This Row],[CABC ITT Provincial Championships (A)]])</f>
        <v>0</v>
      </c>
      <c r="H37" s="14">
        <f>SUM(racers[[#This Row],[Tour de Bowness - Omnium (A)]]+racers[[#This Row],[RMCC - Omnium (B)]])</f>
        <v>0</v>
      </c>
      <c r="I37" s="15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R37" s="9"/>
      <c r="AT37" s="9"/>
      <c r="AU37" s="9"/>
    </row>
    <row r="38" spans="1:47" ht="15.75" thickBot="1" x14ac:dyDescent="0.3">
      <c r="A38" s="10"/>
      <c r="B38" s="11" t="s">
        <v>91</v>
      </c>
      <c r="C38" s="11" t="s">
        <v>92</v>
      </c>
      <c r="D38" s="11" t="s">
        <v>93</v>
      </c>
      <c r="E38" s="21">
        <f t="shared" si="1"/>
        <v>0</v>
      </c>
      <c r="F3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8" s="13">
        <f>SUM(racers[[#This Row],[RMCC - Hill Climb (B)]]+racers[[#This Row],[Tour de Bowness - Hill Climb (A)]]+racers[[#This Row],[CABC ITT Provincial Championships (A)]])</f>
        <v>0</v>
      </c>
      <c r="H38" s="14">
        <f>SUM(racers[[#This Row],[Tour de Bowness - Omnium (A)]]+racers[[#This Row],[RMCC - Omnium (B)]])</f>
        <v>0</v>
      </c>
      <c r="I38" s="1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7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R38" s="9"/>
      <c r="AT38" s="9"/>
      <c r="AU38" s="9"/>
    </row>
    <row r="39" spans="1:47" ht="15.75" thickBot="1" x14ac:dyDescent="0.3">
      <c r="A39" s="18"/>
      <c r="B39" s="19" t="s">
        <v>94</v>
      </c>
      <c r="C39" s="19" t="s">
        <v>95</v>
      </c>
      <c r="D39" s="19" t="s">
        <v>85</v>
      </c>
      <c r="E39" s="21">
        <f t="shared" si="1"/>
        <v>0</v>
      </c>
      <c r="F39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9" s="13">
        <f>SUM(racers[[#This Row],[RMCC - Hill Climb (B)]]+racers[[#This Row],[Tour de Bowness - Hill Climb (A)]]+racers[[#This Row],[CABC ITT Provincial Championships (A)]])</f>
        <v>0</v>
      </c>
      <c r="H39" s="14">
        <f>SUM(racers[[#This Row],[Tour de Bowness - Omnium (A)]]+racers[[#This Row],[RMCC - Omnium (B)]])</f>
        <v>0</v>
      </c>
      <c r="I39" s="15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7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R39" s="9"/>
      <c r="AT39" s="9"/>
      <c r="AU39" s="9"/>
    </row>
    <row r="40" spans="1:47" ht="15.75" thickBot="1" x14ac:dyDescent="0.3">
      <c r="A40" s="18"/>
      <c r="B40" s="11" t="s">
        <v>96</v>
      </c>
      <c r="C40" s="11" t="s">
        <v>97</v>
      </c>
      <c r="D40" s="11" t="s">
        <v>40</v>
      </c>
      <c r="E40" s="21">
        <f t="shared" si="1"/>
        <v>0</v>
      </c>
      <c r="F40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0" s="13">
        <f>SUM(racers[[#This Row],[RMCC - Hill Climb (B)]]+racers[[#This Row],[Tour de Bowness - Hill Climb (A)]]+racers[[#This Row],[CABC ITT Provincial Championships (A)]])</f>
        <v>0</v>
      </c>
      <c r="H40" s="14">
        <f>SUM(racers[[#This Row],[Tour de Bowness - Omnium (A)]]+racers[[#This Row],[RMCC - Omnium (B)]])</f>
        <v>0</v>
      </c>
      <c r="I40" s="1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R40" s="9"/>
      <c r="AT40" s="9"/>
      <c r="AU40" s="9"/>
    </row>
    <row r="41" spans="1:47" ht="15.75" thickBot="1" x14ac:dyDescent="0.3">
      <c r="A41" s="18"/>
      <c r="B41" s="11" t="s">
        <v>98</v>
      </c>
      <c r="C41" s="11" t="s">
        <v>99</v>
      </c>
      <c r="D41" s="11" t="s">
        <v>37</v>
      </c>
      <c r="E41" s="21">
        <f t="shared" si="1"/>
        <v>0</v>
      </c>
      <c r="F41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1" s="13">
        <f>SUM(racers[[#This Row],[RMCC - Hill Climb (B)]]+racers[[#This Row],[Tour de Bowness - Hill Climb (A)]]+racers[[#This Row],[CABC ITT Provincial Championships (A)]])</f>
        <v>0</v>
      </c>
      <c r="H41" s="14">
        <f>SUM(racers[[#This Row],[Tour de Bowness - Omnium (A)]]+racers[[#This Row],[RMCC - Omnium (B)]])</f>
        <v>0</v>
      </c>
      <c r="I41" s="1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7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R41" s="9"/>
      <c r="AT41" s="9"/>
      <c r="AU41" s="9"/>
    </row>
    <row r="42" spans="1:47" ht="15.75" thickBot="1" x14ac:dyDescent="0.3">
      <c r="A42" s="18"/>
      <c r="B42" s="11" t="s">
        <v>100</v>
      </c>
      <c r="C42" s="11" t="s">
        <v>101</v>
      </c>
      <c r="D42" s="11" t="s">
        <v>74</v>
      </c>
      <c r="E42" s="21">
        <f t="shared" si="1"/>
        <v>0</v>
      </c>
      <c r="F4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2" s="13">
        <f>SUM(racers[[#This Row],[RMCC - Hill Climb (B)]]+racers[[#This Row],[Tour de Bowness - Hill Climb (A)]]+racers[[#This Row],[CABC ITT Provincial Championships (A)]])</f>
        <v>0</v>
      </c>
      <c r="H42" s="14">
        <f>SUM(racers[[#This Row],[Tour de Bowness - Omnium (A)]]+racers[[#This Row],[RMCC - Omnium (B)]])</f>
        <v>0</v>
      </c>
      <c r="I42" s="1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7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R42" s="9"/>
      <c r="AT42" s="9"/>
      <c r="AU42" s="9"/>
    </row>
    <row r="43" spans="1:47" ht="15.75" thickBot="1" x14ac:dyDescent="0.3">
      <c r="A43" s="18"/>
      <c r="B43" s="11" t="s">
        <v>102</v>
      </c>
      <c r="C43" s="11" t="s">
        <v>103</v>
      </c>
      <c r="D43" s="11" t="s">
        <v>34</v>
      </c>
      <c r="E43" s="21">
        <f t="shared" si="1"/>
        <v>0</v>
      </c>
      <c r="F4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3" s="13">
        <f>SUM(racers[[#This Row],[RMCC - Hill Climb (B)]]+racers[[#This Row],[Tour de Bowness - Hill Climb (A)]]+racers[[#This Row],[CABC ITT Provincial Championships (A)]])</f>
        <v>0</v>
      </c>
      <c r="H43" s="14">
        <f>SUM(racers[[#This Row],[Tour de Bowness - Omnium (A)]]+racers[[#This Row],[RMCC - Omnium (B)]])</f>
        <v>0</v>
      </c>
      <c r="I43" s="15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7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R43" s="9"/>
      <c r="AT43" s="9"/>
      <c r="AU43" s="9"/>
    </row>
    <row r="44" spans="1:47" ht="15.75" thickBot="1" x14ac:dyDescent="0.3">
      <c r="A44" s="10"/>
      <c r="B44" s="11" t="s">
        <v>104</v>
      </c>
      <c r="C44" s="11" t="s">
        <v>105</v>
      </c>
      <c r="D44" s="11" t="s">
        <v>28</v>
      </c>
      <c r="E44" s="21">
        <f t="shared" si="1"/>
        <v>0</v>
      </c>
      <c r="F4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4" s="13">
        <f>SUM(racers[[#This Row],[RMCC - Hill Climb (B)]]+racers[[#This Row],[Tour de Bowness - Hill Climb (A)]]+racers[[#This Row],[CABC ITT Provincial Championships (A)]])</f>
        <v>0</v>
      </c>
      <c r="H44" s="14">
        <f>SUM(racers[[#This Row],[Tour de Bowness - Omnium (A)]]+racers[[#This Row],[RMCC - Omnium (B)]])</f>
        <v>0</v>
      </c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7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R44" s="9"/>
      <c r="AT44" s="9"/>
      <c r="AU44" s="9"/>
    </row>
    <row r="45" spans="1:47" ht="15.75" thickBot="1" x14ac:dyDescent="0.3">
      <c r="A45" s="18"/>
      <c r="B45" s="11" t="s">
        <v>106</v>
      </c>
      <c r="C45" s="11" t="s">
        <v>107</v>
      </c>
      <c r="D45" s="11" t="s">
        <v>74</v>
      </c>
      <c r="E45" s="21">
        <f t="shared" si="1"/>
        <v>0</v>
      </c>
      <c r="F4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5" s="13">
        <f>SUM(racers[[#This Row],[RMCC - Hill Climb (B)]]+racers[[#This Row],[Tour de Bowness - Hill Climb (A)]]+racers[[#This Row],[CABC ITT Provincial Championships (A)]])</f>
        <v>0</v>
      </c>
      <c r="H45" s="14">
        <f>SUM(racers[[#This Row],[Tour de Bowness - Omnium (A)]]+racers[[#This Row],[RMCC - Omnium (B)]])</f>
        <v>0</v>
      </c>
      <c r="I45" s="15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7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R45" s="9"/>
      <c r="AT45" s="9"/>
      <c r="AU45" s="9"/>
    </row>
    <row r="46" spans="1:47" ht="15.75" thickBot="1" x14ac:dyDescent="0.3">
      <c r="A46" s="10"/>
      <c r="B46" s="11" t="s">
        <v>108</v>
      </c>
      <c r="C46" s="11" t="s">
        <v>109</v>
      </c>
      <c r="D46" s="11" t="s">
        <v>54</v>
      </c>
      <c r="E46" s="21">
        <f t="shared" si="1"/>
        <v>0</v>
      </c>
      <c r="F46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6" s="13">
        <f>SUM(racers[[#This Row],[RMCC - Hill Climb (B)]]+racers[[#This Row],[Tour de Bowness - Hill Climb (A)]]+racers[[#This Row],[CABC ITT Provincial Championships (A)]])</f>
        <v>0</v>
      </c>
      <c r="H46" s="14">
        <f>SUM(racers[[#This Row],[Tour de Bowness - Omnium (A)]]+racers[[#This Row],[RMCC - Omnium (B)]])</f>
        <v>0</v>
      </c>
      <c r="I46" s="15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7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R46" s="9"/>
      <c r="AT46" s="9"/>
      <c r="AU46" s="9"/>
    </row>
    <row r="47" spans="1:47" ht="15.75" thickBot="1" x14ac:dyDescent="0.3">
      <c r="A47" s="10"/>
      <c r="B47" s="19" t="s">
        <v>110</v>
      </c>
      <c r="C47" s="19" t="s">
        <v>111</v>
      </c>
      <c r="D47" s="19" t="s">
        <v>85</v>
      </c>
      <c r="E47" s="21">
        <f t="shared" si="1"/>
        <v>0</v>
      </c>
      <c r="F47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7" s="13">
        <f>SUM(racers[[#This Row],[RMCC - Hill Climb (B)]]+racers[[#This Row],[Tour de Bowness - Hill Climb (A)]]+racers[[#This Row],[CABC ITT Provincial Championships (A)]])</f>
        <v>0</v>
      </c>
      <c r="H47" s="14">
        <f>SUM(racers[[#This Row],[Tour de Bowness - Omnium (A)]]+racers[[#This Row],[RMCC - Omnium (B)]])</f>
        <v>0</v>
      </c>
      <c r="I47" s="15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7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R47" s="9"/>
      <c r="AT47" s="9"/>
      <c r="AU47" s="9"/>
    </row>
    <row r="48" spans="1:47" ht="15.75" thickBot="1" x14ac:dyDescent="0.3">
      <c r="A48" s="18"/>
      <c r="B48" s="11" t="s">
        <v>112</v>
      </c>
      <c r="C48" s="11" t="s">
        <v>113</v>
      </c>
      <c r="D48" s="11" t="s">
        <v>74</v>
      </c>
      <c r="E48" s="21">
        <f t="shared" si="1"/>
        <v>0</v>
      </c>
      <c r="F4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8" s="13">
        <f>SUM(racers[[#This Row],[RMCC - Hill Climb (B)]]+racers[[#This Row],[Tour de Bowness - Hill Climb (A)]]+racers[[#This Row],[CABC ITT Provincial Championships (A)]])</f>
        <v>0</v>
      </c>
      <c r="H48" s="14">
        <f>SUM(racers[[#This Row],[Tour de Bowness - Omnium (A)]]+racers[[#This Row],[RMCC - Omnium (B)]])</f>
        <v>0</v>
      </c>
      <c r="I48" s="15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7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R48" s="9"/>
      <c r="AT48" s="9"/>
      <c r="AU48" s="9"/>
    </row>
    <row r="49" spans="1:47" ht="15.75" thickBot="1" x14ac:dyDescent="0.3">
      <c r="A49" s="18"/>
      <c r="B49" s="19" t="s">
        <v>114</v>
      </c>
      <c r="C49" s="19" t="s">
        <v>115</v>
      </c>
      <c r="D49" s="19" t="s">
        <v>31</v>
      </c>
      <c r="E49" s="21">
        <f t="shared" si="1"/>
        <v>0</v>
      </c>
      <c r="F49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9" s="13">
        <f>SUM(racers[[#This Row],[RMCC - Hill Climb (B)]]+racers[[#This Row],[Tour de Bowness - Hill Climb (A)]]+racers[[#This Row],[CABC ITT Provincial Championships (A)]])</f>
        <v>0</v>
      </c>
      <c r="H49" s="14">
        <f>SUM(racers[[#This Row],[Tour de Bowness - Omnium (A)]]+racers[[#This Row],[RMCC - Omnium (B)]])</f>
        <v>0</v>
      </c>
      <c r="I49" s="15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7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R49" s="9"/>
      <c r="AT49" s="9"/>
      <c r="AU49" s="9"/>
    </row>
    <row r="50" spans="1:47" ht="15.75" thickBot="1" x14ac:dyDescent="0.3">
      <c r="A50" s="18"/>
      <c r="B50" s="19" t="s">
        <v>116</v>
      </c>
      <c r="C50" s="19" t="s">
        <v>117</v>
      </c>
      <c r="D50" s="19" t="s">
        <v>34</v>
      </c>
      <c r="E50" s="21">
        <f t="shared" si="1"/>
        <v>0</v>
      </c>
      <c r="F50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0" s="13">
        <f>SUM(racers[[#This Row],[RMCC - Hill Climb (B)]]+racers[[#This Row],[Tour de Bowness - Hill Climb (A)]]+racers[[#This Row],[CABC ITT Provincial Championships (A)]])</f>
        <v>0</v>
      </c>
      <c r="H50" s="14">
        <f>SUM(racers[[#This Row],[Tour de Bowness - Omnium (A)]]+racers[[#This Row],[RMCC - Omnium (B)]])</f>
        <v>0</v>
      </c>
      <c r="I50" s="15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7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R50" s="9"/>
      <c r="AT50" s="9"/>
      <c r="AU50" s="9"/>
    </row>
    <row r="51" spans="1:47" ht="15.75" thickBot="1" x14ac:dyDescent="0.3">
      <c r="A51" s="18"/>
      <c r="B51" s="19" t="s">
        <v>118</v>
      </c>
      <c r="C51" s="19" t="s">
        <v>119</v>
      </c>
      <c r="D51" s="19" t="s">
        <v>120</v>
      </c>
      <c r="E51" s="21">
        <f t="shared" si="1"/>
        <v>0</v>
      </c>
      <c r="F51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1" s="13">
        <f>SUM(racers[[#This Row],[RMCC - Hill Climb (B)]]+racers[[#This Row],[Tour de Bowness - Hill Climb (A)]]+racers[[#This Row],[CABC ITT Provincial Championships (A)]])</f>
        <v>0</v>
      </c>
      <c r="H51" s="14">
        <f>SUM(racers[[#This Row],[Tour de Bowness - Omnium (A)]]+racers[[#This Row],[RMCC - Omnium (B)]])</f>
        <v>0</v>
      </c>
      <c r="I51" s="15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7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R51" s="9"/>
      <c r="AT51" s="9"/>
      <c r="AU51" s="9"/>
    </row>
    <row r="52" spans="1:47" ht="15.75" thickBot="1" x14ac:dyDescent="0.3">
      <c r="A52" s="18"/>
      <c r="B52" s="19" t="s">
        <v>121</v>
      </c>
      <c r="C52" s="19" t="s">
        <v>122</v>
      </c>
      <c r="D52" s="19" t="s">
        <v>43</v>
      </c>
      <c r="E52" s="21">
        <f t="shared" si="1"/>
        <v>0</v>
      </c>
      <c r="F5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2" s="13">
        <f>SUM(racers[[#This Row],[RMCC - Hill Climb (B)]]+racers[[#This Row],[Tour de Bowness - Hill Climb (A)]]+racers[[#This Row],[CABC ITT Provincial Championships (A)]])</f>
        <v>0</v>
      </c>
      <c r="H52" s="14">
        <f>SUM(racers[[#This Row],[Tour de Bowness - Omnium (A)]]+racers[[#This Row],[RMCC - Omnium (B)]])</f>
        <v>0</v>
      </c>
      <c r="I52" s="15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7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R52" s="9"/>
      <c r="AT52" s="9"/>
      <c r="AU52" s="9"/>
    </row>
    <row r="53" spans="1:47" ht="15.75" thickBot="1" x14ac:dyDescent="0.3">
      <c r="A53" s="18"/>
      <c r="B53" s="11" t="s">
        <v>123</v>
      </c>
      <c r="C53" s="11" t="s">
        <v>124</v>
      </c>
      <c r="D53" s="11" t="s">
        <v>31</v>
      </c>
      <c r="E53" s="21">
        <f t="shared" si="1"/>
        <v>0</v>
      </c>
      <c r="F5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3" s="13">
        <f>SUM(racers[[#This Row],[RMCC - Hill Climb (B)]]+racers[[#This Row],[Tour de Bowness - Hill Climb (A)]]+racers[[#This Row],[CABC ITT Provincial Championships (A)]])</f>
        <v>0</v>
      </c>
      <c r="H53" s="14">
        <f>SUM(racers[[#This Row],[Tour de Bowness - Omnium (A)]]+racers[[#This Row],[RMCC - Omnium (B)]])</f>
        <v>0</v>
      </c>
      <c r="I53" s="15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7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R53" s="9"/>
      <c r="AT53" s="9"/>
      <c r="AU53" s="9"/>
    </row>
    <row r="54" spans="1:47" ht="15.75" thickBot="1" x14ac:dyDescent="0.3">
      <c r="A54" s="32"/>
      <c r="B54" s="24" t="s">
        <v>812</v>
      </c>
      <c r="C54" s="24" t="s">
        <v>125</v>
      </c>
      <c r="D54" s="24" t="s">
        <v>74</v>
      </c>
      <c r="E54" s="25">
        <f t="shared" si="1"/>
        <v>0</v>
      </c>
      <c r="F54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4" s="27">
        <f>SUM(racers[[#This Row],[RMCC - Hill Climb (B)]]+racers[[#This Row],[Tour de Bowness - Hill Climb (A)]]+racers[[#This Row],[CABC ITT Provincial Championships (A)]])</f>
        <v>0</v>
      </c>
      <c r="H54" s="28">
        <f>SUM(racers[[#This Row],[Tour de Bowness - Omnium (A)]]+racers[[#This Row],[RMCC - Omnium (B)]])</f>
        <v>0</v>
      </c>
      <c r="I54" s="29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1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R54" s="9"/>
      <c r="AT54" s="9"/>
      <c r="AU54" s="9"/>
    </row>
    <row r="55" spans="1:47" ht="15.75" thickBot="1" x14ac:dyDescent="0.3">
      <c r="A55" s="18"/>
      <c r="B55" s="11" t="s">
        <v>126</v>
      </c>
      <c r="C55" s="11" t="s">
        <v>127</v>
      </c>
      <c r="D55" s="11" t="s">
        <v>128</v>
      </c>
      <c r="E55" s="21">
        <f t="shared" si="1"/>
        <v>0</v>
      </c>
      <c r="F5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5" s="13">
        <f>SUM(racers[[#This Row],[RMCC - Hill Climb (B)]]+racers[[#This Row],[Tour de Bowness - Hill Climb (A)]]+racers[[#This Row],[CABC ITT Provincial Championships (A)]])</f>
        <v>0</v>
      </c>
      <c r="H55" s="14">
        <f>SUM(racers[[#This Row],[Tour de Bowness - Omnium (A)]]+racers[[#This Row],[RMCC - Omnium (B)]])</f>
        <v>0</v>
      </c>
      <c r="I55" s="15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7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R55" s="9"/>
      <c r="AT55" s="9"/>
      <c r="AU55" s="9"/>
    </row>
    <row r="56" spans="1:47" ht="15.75" thickBot="1" x14ac:dyDescent="0.3">
      <c r="A56" s="23"/>
      <c r="B56" s="24" t="s">
        <v>129</v>
      </c>
      <c r="C56" s="24" t="s">
        <v>105</v>
      </c>
      <c r="D56" s="24" t="s">
        <v>76</v>
      </c>
      <c r="E56" s="25">
        <f t="shared" si="1"/>
        <v>0</v>
      </c>
      <c r="F56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6" s="27">
        <f>SUM(racers[[#This Row],[RMCC - Hill Climb (B)]]+racers[[#This Row],[Tour de Bowness - Hill Climb (A)]]+racers[[#This Row],[CABC ITT Provincial Championships (A)]])</f>
        <v>0</v>
      </c>
      <c r="H56" s="28">
        <f>SUM(racers[[#This Row],[Tour de Bowness - Omnium (A)]]+racers[[#This Row],[RMCC - Omnium (B)]])</f>
        <v>0</v>
      </c>
      <c r="I56" s="29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1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R56" s="9"/>
      <c r="AT56" s="9"/>
      <c r="AU56" s="9"/>
    </row>
    <row r="57" spans="1:47" ht="15.75" thickBot="1" x14ac:dyDescent="0.3">
      <c r="A57" s="23"/>
      <c r="B57" s="24" t="s">
        <v>130</v>
      </c>
      <c r="C57" s="24" t="s">
        <v>131</v>
      </c>
      <c r="D57" s="24" t="s">
        <v>76</v>
      </c>
      <c r="E57" s="25">
        <f t="shared" si="1"/>
        <v>0</v>
      </c>
      <c r="F57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7" s="27">
        <f>SUM(racers[[#This Row],[RMCC - Hill Climb (B)]]+racers[[#This Row],[Tour de Bowness - Hill Climb (A)]]+racers[[#This Row],[CABC ITT Provincial Championships (A)]])</f>
        <v>0</v>
      </c>
      <c r="H57" s="28">
        <f>SUM(racers[[#This Row],[Tour de Bowness - Omnium (A)]]+racers[[#This Row],[RMCC - Omnium (B)]])</f>
        <v>0</v>
      </c>
      <c r="I57" s="29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1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R57" s="9"/>
      <c r="AT57" s="9"/>
      <c r="AU57" s="9"/>
    </row>
    <row r="58" spans="1:47" ht="15.75" thickBot="1" x14ac:dyDescent="0.3">
      <c r="A58" s="18"/>
      <c r="B58" s="11" t="s">
        <v>132</v>
      </c>
      <c r="C58" s="11" t="s">
        <v>133</v>
      </c>
      <c r="D58" s="11" t="s">
        <v>31</v>
      </c>
      <c r="E58" s="21">
        <f t="shared" si="1"/>
        <v>0</v>
      </c>
      <c r="F5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8" s="13">
        <f>SUM(racers[[#This Row],[RMCC - Hill Climb (B)]]+racers[[#This Row],[Tour de Bowness - Hill Climb (A)]]+racers[[#This Row],[CABC ITT Provincial Championships (A)]])</f>
        <v>0</v>
      </c>
      <c r="H58" s="14">
        <f>SUM(racers[[#This Row],[Tour de Bowness - Omnium (A)]]+racers[[#This Row],[RMCC - Omnium (B)]])</f>
        <v>0</v>
      </c>
      <c r="I58" s="15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7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R58" s="9"/>
      <c r="AT58" s="9"/>
      <c r="AU58" s="9"/>
    </row>
    <row r="59" spans="1:47" ht="15.75" thickBot="1" x14ac:dyDescent="0.3">
      <c r="A59" s="32"/>
      <c r="B59" s="33" t="s">
        <v>134</v>
      </c>
      <c r="C59" s="33" t="s">
        <v>135</v>
      </c>
      <c r="D59" s="33" t="s">
        <v>28</v>
      </c>
      <c r="E59" s="25">
        <f t="shared" si="1"/>
        <v>0</v>
      </c>
      <c r="F59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9" s="27">
        <f>SUM(racers[[#This Row],[RMCC - Hill Climb (B)]]+racers[[#This Row],[Tour de Bowness - Hill Climb (A)]]+racers[[#This Row],[CABC ITT Provincial Championships (A)]])</f>
        <v>0</v>
      </c>
      <c r="H59" s="28">
        <f>SUM(racers[[#This Row],[Tour de Bowness - Omnium (A)]]+racers[[#This Row],[RMCC - Omnium (B)]])</f>
        <v>0</v>
      </c>
      <c r="I59" s="29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1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R59" s="9"/>
      <c r="AT59" s="9"/>
      <c r="AU59" s="9"/>
    </row>
    <row r="60" spans="1:47" ht="15.75" thickBot="1" x14ac:dyDescent="0.3">
      <c r="A60" s="23"/>
      <c r="B60" s="24" t="s">
        <v>136</v>
      </c>
      <c r="C60" s="24" t="s">
        <v>137</v>
      </c>
      <c r="D60" s="24" t="s">
        <v>31</v>
      </c>
      <c r="E60" s="25">
        <f t="shared" si="1"/>
        <v>0</v>
      </c>
      <c r="F60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0" s="27">
        <f>SUM(racers[[#This Row],[RMCC - Hill Climb (B)]]+racers[[#This Row],[Tour de Bowness - Hill Climb (A)]]+racers[[#This Row],[CABC ITT Provincial Championships (A)]])</f>
        <v>0</v>
      </c>
      <c r="H60" s="28">
        <f>SUM(racers[[#This Row],[Tour de Bowness - Omnium (A)]]+racers[[#This Row],[RMCC - Omnium (B)]])</f>
        <v>0</v>
      </c>
      <c r="I60" s="29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1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R60" s="9"/>
      <c r="AT60" s="9"/>
      <c r="AU60" s="9"/>
    </row>
    <row r="61" spans="1:47" ht="15.75" thickBot="1" x14ac:dyDescent="0.3">
      <c r="A61" s="32"/>
      <c r="B61" s="33" t="s">
        <v>138</v>
      </c>
      <c r="C61" s="33" t="s">
        <v>139</v>
      </c>
      <c r="D61" s="33" t="s">
        <v>140</v>
      </c>
      <c r="E61" s="25">
        <f t="shared" si="1"/>
        <v>0</v>
      </c>
      <c r="F61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1" s="27">
        <f>SUM(racers[[#This Row],[RMCC - Hill Climb (B)]]+racers[[#This Row],[Tour de Bowness - Hill Climb (A)]]+racers[[#This Row],[CABC ITT Provincial Championships (A)]])</f>
        <v>0</v>
      </c>
      <c r="H61" s="28">
        <f>SUM(racers[[#This Row],[Tour de Bowness - Omnium (A)]]+racers[[#This Row],[RMCC - Omnium (B)]])</f>
        <v>0</v>
      </c>
      <c r="I61" s="29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1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R61" s="9"/>
      <c r="AT61" s="9"/>
      <c r="AU61" s="9"/>
    </row>
    <row r="62" spans="1:47" ht="15.75" thickBot="1" x14ac:dyDescent="0.3">
      <c r="A62" s="23"/>
      <c r="B62" s="24" t="s">
        <v>141</v>
      </c>
      <c r="C62" s="24" t="s">
        <v>30</v>
      </c>
      <c r="D62" s="24" t="s">
        <v>61</v>
      </c>
      <c r="E62" s="25">
        <f t="shared" si="1"/>
        <v>0</v>
      </c>
      <c r="F62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2" s="27">
        <f>SUM(racers[[#This Row],[RMCC - Hill Climb (B)]]+racers[[#This Row],[Tour de Bowness - Hill Climb (A)]]+racers[[#This Row],[CABC ITT Provincial Championships (A)]])</f>
        <v>0</v>
      </c>
      <c r="H62" s="28">
        <f>SUM(racers[[#This Row],[Tour de Bowness - Omnium (A)]]+racers[[#This Row],[RMCC - Omnium (B)]])</f>
        <v>0</v>
      </c>
      <c r="I62" s="29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1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R62" s="9"/>
      <c r="AT62" s="9"/>
      <c r="AU62" s="9"/>
    </row>
    <row r="63" spans="1:47" ht="15.75" thickBot="1" x14ac:dyDescent="0.3">
      <c r="A63" s="18"/>
      <c r="B63" s="11" t="s">
        <v>142</v>
      </c>
      <c r="C63" s="11" t="s">
        <v>143</v>
      </c>
      <c r="D63" s="11" t="s">
        <v>144</v>
      </c>
      <c r="E63" s="21">
        <f t="shared" si="1"/>
        <v>0</v>
      </c>
      <c r="F6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3" s="13">
        <f>SUM(racers[[#This Row],[RMCC - Hill Climb (B)]]+racers[[#This Row],[Tour de Bowness - Hill Climb (A)]]+racers[[#This Row],[CABC ITT Provincial Championships (A)]])</f>
        <v>0</v>
      </c>
      <c r="H63" s="14">
        <f>SUM(racers[[#This Row],[Tour de Bowness - Omnium (A)]]+racers[[#This Row],[RMCC - Omnium (B)]])</f>
        <v>0</v>
      </c>
      <c r="I63" s="15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7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R63" s="9"/>
      <c r="AT63" s="9"/>
      <c r="AU63" s="9"/>
    </row>
    <row r="64" spans="1:47" ht="15.75" thickBot="1" x14ac:dyDescent="0.3">
      <c r="A64" s="32"/>
      <c r="B64" s="24" t="s">
        <v>145</v>
      </c>
      <c r="C64" s="24" t="s">
        <v>146</v>
      </c>
      <c r="D64" s="24" t="s">
        <v>40</v>
      </c>
      <c r="E64" s="25">
        <f t="shared" si="1"/>
        <v>0</v>
      </c>
      <c r="F64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4" s="27">
        <f>SUM(racers[[#This Row],[RMCC - Hill Climb (B)]]+racers[[#This Row],[Tour de Bowness - Hill Climb (A)]]+racers[[#This Row],[CABC ITT Provincial Championships (A)]])</f>
        <v>0</v>
      </c>
      <c r="H64" s="28">
        <f>SUM(racers[[#This Row],[Tour de Bowness - Omnium (A)]]+racers[[#This Row],[RMCC - Omnium (B)]])</f>
        <v>0</v>
      </c>
      <c r="I64" s="29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1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R64" s="9"/>
      <c r="AT64" s="9"/>
      <c r="AU64" s="9"/>
    </row>
    <row r="65" spans="1:47" ht="15.75" thickBot="1" x14ac:dyDescent="0.3">
      <c r="A65" s="18"/>
      <c r="B65" s="19" t="s">
        <v>147</v>
      </c>
      <c r="C65" s="19" t="s">
        <v>119</v>
      </c>
      <c r="D65" s="19" t="s">
        <v>76</v>
      </c>
      <c r="E65" s="21">
        <f t="shared" si="1"/>
        <v>0</v>
      </c>
      <c r="F6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5" s="13">
        <f>SUM(racers[[#This Row],[RMCC - Hill Climb (B)]]+racers[[#This Row],[Tour de Bowness - Hill Climb (A)]]+racers[[#This Row],[CABC ITT Provincial Championships (A)]])</f>
        <v>0</v>
      </c>
      <c r="H65" s="14">
        <f>SUM(racers[[#This Row],[Tour de Bowness - Omnium (A)]]+racers[[#This Row],[RMCC - Omnium (B)]])</f>
        <v>0</v>
      </c>
      <c r="I65" s="15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7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R65" s="9"/>
      <c r="AT65" s="9"/>
      <c r="AU65" s="9"/>
    </row>
    <row r="66" spans="1:47" ht="15.75" thickBot="1" x14ac:dyDescent="0.3">
      <c r="A66" s="32"/>
      <c r="B66" s="24" t="s">
        <v>148</v>
      </c>
      <c r="C66" s="24" t="s">
        <v>149</v>
      </c>
      <c r="D66" s="24" t="s">
        <v>150</v>
      </c>
      <c r="E66" s="25">
        <f t="shared" ref="E66:E97" si="2">SUM(F66,G66,H66)</f>
        <v>0</v>
      </c>
      <c r="F66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6" s="27">
        <f>SUM(racers[[#This Row],[RMCC - Hill Climb (B)]]+racers[[#This Row],[Tour de Bowness - Hill Climb (A)]]+racers[[#This Row],[CABC ITT Provincial Championships (A)]])</f>
        <v>0</v>
      </c>
      <c r="H66" s="28">
        <f>SUM(racers[[#This Row],[Tour de Bowness - Omnium (A)]]+racers[[#This Row],[RMCC - Omnium (B)]])</f>
        <v>0</v>
      </c>
      <c r="I66" s="29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1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R66" s="9"/>
      <c r="AT66" s="9"/>
      <c r="AU66" s="9"/>
    </row>
    <row r="67" spans="1:47" ht="15.75" thickBot="1" x14ac:dyDescent="0.3">
      <c r="A67" s="23"/>
      <c r="B67" s="24" t="s">
        <v>151</v>
      </c>
      <c r="C67" s="24" t="s">
        <v>152</v>
      </c>
      <c r="D67" s="24" t="s">
        <v>153</v>
      </c>
      <c r="E67" s="25">
        <f t="shared" si="2"/>
        <v>0</v>
      </c>
      <c r="F67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7" s="27">
        <f>SUM(racers[[#This Row],[RMCC - Hill Climb (B)]]+racers[[#This Row],[Tour de Bowness - Hill Climb (A)]]+racers[[#This Row],[CABC ITT Provincial Championships (A)]])</f>
        <v>0</v>
      </c>
      <c r="H67" s="28">
        <f>SUM(racers[[#This Row],[Tour de Bowness - Omnium (A)]]+racers[[#This Row],[RMCC - Omnium (B)]])</f>
        <v>0</v>
      </c>
      <c r="I67" s="29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1"/>
      <c r="AB67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R67" s="9"/>
      <c r="AT67" s="9"/>
      <c r="AU67" s="9"/>
    </row>
    <row r="68" spans="1:47" ht="15.75" thickBot="1" x14ac:dyDescent="0.3">
      <c r="A68" s="23"/>
      <c r="B68" s="24" t="s">
        <v>154</v>
      </c>
      <c r="C68" s="24" t="s">
        <v>155</v>
      </c>
      <c r="D68" s="24" t="s">
        <v>150</v>
      </c>
      <c r="E68" s="25">
        <f t="shared" si="2"/>
        <v>0</v>
      </c>
      <c r="F68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8" s="27">
        <f>SUM(racers[[#This Row],[RMCC - Hill Climb (B)]]+racers[[#This Row],[Tour de Bowness - Hill Climb (A)]]+racers[[#This Row],[CABC ITT Provincial Championships (A)]])</f>
        <v>0</v>
      </c>
      <c r="H68" s="28">
        <f>SUM(racers[[#This Row],[Tour de Bowness - Omnium (A)]]+racers[[#This Row],[RMCC - Omnium (B)]])</f>
        <v>0</v>
      </c>
      <c r="I68" s="29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1"/>
      <c r="AB68" s="34"/>
      <c r="AD68" s="34"/>
      <c r="AE68" s="35"/>
      <c r="AF68" s="35"/>
      <c r="AG68" s="34"/>
      <c r="AH68" s="36"/>
      <c r="AI68" s="9"/>
      <c r="AJ68" s="35"/>
      <c r="AK68" s="9"/>
      <c r="AM68"/>
      <c r="AN68" s="9"/>
      <c r="AO68" s="9"/>
      <c r="AP68" s="9"/>
      <c r="AR68" s="9"/>
      <c r="AT68" s="9"/>
      <c r="AU68" s="9"/>
    </row>
    <row r="69" spans="1:47" ht="15.75" thickBot="1" x14ac:dyDescent="0.3">
      <c r="A69" s="32"/>
      <c r="B69" s="33" t="s">
        <v>156</v>
      </c>
      <c r="C69" s="33" t="s">
        <v>157</v>
      </c>
      <c r="D69" s="33" t="s">
        <v>74</v>
      </c>
      <c r="E69" s="25">
        <f t="shared" si="2"/>
        <v>0</v>
      </c>
      <c r="F69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9" s="27">
        <f>SUM(racers[[#This Row],[RMCC - Hill Climb (B)]]+racers[[#This Row],[Tour de Bowness - Hill Climb (A)]]+racers[[#This Row],[CABC ITT Provincial Championships (A)]])</f>
        <v>0</v>
      </c>
      <c r="H69" s="28">
        <f>SUM(racers[[#This Row],[Tour de Bowness - Omnium (A)]]+racers[[#This Row],[RMCC - Omnium (B)]])</f>
        <v>0</v>
      </c>
      <c r="I69" s="29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1"/>
      <c r="AB69" s="34"/>
      <c r="AD69" s="34"/>
      <c r="AE69" s="35"/>
      <c r="AF69" s="35"/>
      <c r="AG69" s="34"/>
      <c r="AH69" s="36"/>
      <c r="AI69" s="9"/>
      <c r="AJ69" s="35"/>
      <c r="AK69" s="9"/>
      <c r="AM69"/>
      <c r="AN69" s="9"/>
      <c r="AO69" s="9"/>
      <c r="AP69" s="9"/>
      <c r="AR69" s="9"/>
      <c r="AT69" s="9"/>
      <c r="AU69" s="9"/>
    </row>
    <row r="70" spans="1:47" ht="15.75" thickBot="1" x14ac:dyDescent="0.3">
      <c r="A70" s="32"/>
      <c r="B70" s="33" t="s">
        <v>160</v>
      </c>
      <c r="C70" s="33" t="s">
        <v>161</v>
      </c>
      <c r="D70" s="33" t="s">
        <v>28</v>
      </c>
      <c r="E70" s="25">
        <f t="shared" si="2"/>
        <v>0</v>
      </c>
      <c r="F70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0" s="27">
        <f>SUM(racers[[#This Row],[RMCC - Hill Climb (B)]]+racers[[#This Row],[Tour de Bowness - Hill Climb (A)]]+racers[[#This Row],[CABC ITT Provincial Championships (A)]])</f>
        <v>0</v>
      </c>
      <c r="H70" s="28">
        <f>SUM(racers[[#This Row],[Tour de Bowness - Omnium (A)]]+racers[[#This Row],[RMCC - Omnium (B)]])</f>
        <v>0</v>
      </c>
      <c r="I70" s="29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1"/>
      <c r="AB70" s="34"/>
      <c r="AD70" s="34"/>
      <c r="AE70" s="35"/>
      <c r="AF70" s="35"/>
      <c r="AG70" s="34"/>
      <c r="AH70" s="36"/>
      <c r="AI70" s="9"/>
      <c r="AJ70" s="35"/>
      <c r="AK70" s="9"/>
      <c r="AM70"/>
      <c r="AN70" s="9"/>
      <c r="AO70" s="9"/>
      <c r="AP70" s="9"/>
      <c r="AR70" s="9"/>
      <c r="AT70" s="9"/>
      <c r="AU70" s="9"/>
    </row>
    <row r="71" spans="1:47" ht="15.75" thickBot="1" x14ac:dyDescent="0.3">
      <c r="A71" s="23"/>
      <c r="B71" s="33" t="s">
        <v>162</v>
      </c>
      <c r="C71" s="33" t="s">
        <v>119</v>
      </c>
      <c r="D71" s="33" t="s">
        <v>34</v>
      </c>
      <c r="E71" s="25">
        <f t="shared" si="2"/>
        <v>0</v>
      </c>
      <c r="F71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1" s="27">
        <f>SUM(racers[[#This Row],[RMCC - Hill Climb (B)]]+racers[[#This Row],[Tour de Bowness - Hill Climb (A)]]+racers[[#This Row],[CABC ITT Provincial Championships (A)]])</f>
        <v>0</v>
      </c>
      <c r="H71" s="28">
        <f>SUM(racers[[#This Row],[Tour de Bowness - Omnium (A)]]+racers[[#This Row],[RMCC - Omnium (B)]])</f>
        <v>0</v>
      </c>
      <c r="I71" s="29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1"/>
      <c r="AB71" s="34"/>
      <c r="AD71" s="34"/>
      <c r="AE71" s="35"/>
      <c r="AF71" s="35"/>
      <c r="AG71" s="34"/>
      <c r="AH71" s="36"/>
      <c r="AI71" s="9"/>
      <c r="AJ71" s="35"/>
      <c r="AK71" s="9"/>
      <c r="AM71"/>
      <c r="AN71" s="9"/>
      <c r="AO71" s="9"/>
      <c r="AP71" s="9"/>
      <c r="AR71" s="9"/>
      <c r="AT71" s="9"/>
      <c r="AU71" s="9"/>
    </row>
    <row r="72" spans="1:47" ht="15.75" thickBot="1" x14ac:dyDescent="0.3">
      <c r="A72" s="32"/>
      <c r="B72" s="33" t="s">
        <v>163</v>
      </c>
      <c r="C72" s="33" t="s">
        <v>164</v>
      </c>
      <c r="D72" s="33" t="s">
        <v>37</v>
      </c>
      <c r="E72" s="25">
        <f t="shared" si="2"/>
        <v>0</v>
      </c>
      <c r="F72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2" s="27">
        <f>SUM(racers[[#This Row],[RMCC - Hill Climb (B)]]+racers[[#This Row],[Tour de Bowness - Hill Climb (A)]]+racers[[#This Row],[CABC ITT Provincial Championships (A)]])</f>
        <v>0</v>
      </c>
      <c r="H72" s="28">
        <f>SUM(racers[[#This Row],[Tour de Bowness - Omnium (A)]]+racers[[#This Row],[RMCC - Omnium (B)]])</f>
        <v>0</v>
      </c>
      <c r="I72" s="29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1"/>
      <c r="AB72" s="34"/>
      <c r="AD72" s="34"/>
      <c r="AE72" s="35"/>
      <c r="AF72" s="35"/>
      <c r="AG72" s="34"/>
      <c r="AH72" s="36"/>
      <c r="AI72" s="9"/>
      <c r="AJ72" s="35"/>
      <c r="AK72" s="9"/>
      <c r="AM72"/>
      <c r="AN72" s="9"/>
      <c r="AO72" s="9"/>
      <c r="AP72" s="9"/>
      <c r="AR72" s="9"/>
      <c r="AT72" s="9"/>
      <c r="AU72" s="9"/>
    </row>
    <row r="73" spans="1:47" ht="15.75" thickBot="1" x14ac:dyDescent="0.3">
      <c r="A73" s="32"/>
      <c r="B73" s="24" t="s">
        <v>165</v>
      </c>
      <c r="C73" s="24" t="s">
        <v>166</v>
      </c>
      <c r="D73" s="24" t="s">
        <v>167</v>
      </c>
      <c r="E73" s="25">
        <f t="shared" si="2"/>
        <v>0</v>
      </c>
      <c r="F73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3" s="27">
        <f>SUM(racers[[#This Row],[RMCC - Hill Climb (B)]]+racers[[#This Row],[Tour de Bowness - Hill Climb (A)]]+racers[[#This Row],[CABC ITT Provincial Championships (A)]])</f>
        <v>0</v>
      </c>
      <c r="H73" s="28">
        <f>SUM(racers[[#This Row],[Tour de Bowness - Omnium (A)]]+racers[[#This Row],[RMCC - Omnium (B)]])</f>
        <v>0</v>
      </c>
      <c r="I73" s="29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1"/>
      <c r="AB73" s="34"/>
      <c r="AD73" s="34"/>
      <c r="AE73" s="35"/>
      <c r="AF73" s="35"/>
      <c r="AG73" s="34"/>
      <c r="AH73" s="36"/>
      <c r="AI73" s="9"/>
      <c r="AJ73" s="35"/>
      <c r="AK73" s="9"/>
      <c r="AM73"/>
      <c r="AN73" s="9"/>
      <c r="AO73" s="9"/>
      <c r="AP73" s="9"/>
      <c r="AR73" s="9"/>
      <c r="AT73" s="9"/>
      <c r="AU73" s="9"/>
    </row>
    <row r="74" spans="1:47" ht="15.75" thickBot="1" x14ac:dyDescent="0.3">
      <c r="A74" s="18"/>
      <c r="B74" s="11" t="s">
        <v>168</v>
      </c>
      <c r="C74" s="11" t="s">
        <v>169</v>
      </c>
      <c r="D74" s="11" t="s">
        <v>120</v>
      </c>
      <c r="E74" s="21">
        <f t="shared" si="2"/>
        <v>0</v>
      </c>
      <c r="F7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4" s="13">
        <f>SUM(racers[[#This Row],[RMCC - Hill Climb (B)]]+racers[[#This Row],[Tour de Bowness - Hill Climb (A)]]+racers[[#This Row],[CABC ITT Provincial Championships (A)]])</f>
        <v>0</v>
      </c>
      <c r="H74" s="14">
        <f>SUM(racers[[#This Row],[Tour de Bowness - Omnium (A)]]+racers[[#This Row],[RMCC - Omnium (B)]])</f>
        <v>0</v>
      </c>
      <c r="I74" s="15"/>
      <c r="J74" s="30"/>
      <c r="K74" s="30"/>
      <c r="L74" s="16"/>
      <c r="M74" s="16"/>
      <c r="N74" s="16"/>
      <c r="O74" s="30"/>
      <c r="P74" s="30"/>
      <c r="Q74" s="30"/>
      <c r="R74" s="30"/>
      <c r="S74" s="30"/>
      <c r="T74" s="30"/>
      <c r="U74" s="30"/>
      <c r="V74" s="30"/>
      <c r="W74" s="16"/>
      <c r="X74" s="16"/>
      <c r="Y74" s="16"/>
      <c r="Z74" s="16"/>
      <c r="AA74" s="31"/>
      <c r="AB74" s="34"/>
      <c r="AD74" s="34"/>
      <c r="AE74" s="35"/>
      <c r="AF74" s="35"/>
      <c r="AG74" s="34"/>
      <c r="AH74" s="36"/>
      <c r="AI74" s="9"/>
      <c r="AJ74" s="35"/>
      <c r="AK74" s="9"/>
      <c r="AM74"/>
      <c r="AN74" s="9"/>
      <c r="AO74" s="9"/>
      <c r="AP74" s="9"/>
      <c r="AR74" s="9"/>
      <c r="AT74" s="9"/>
      <c r="AU74" s="9"/>
    </row>
    <row r="75" spans="1:47" ht="15.75" thickBot="1" x14ac:dyDescent="0.3">
      <c r="A75" s="18"/>
      <c r="B75" s="19" t="s">
        <v>170</v>
      </c>
      <c r="C75" s="19" t="s">
        <v>171</v>
      </c>
      <c r="D75" s="19" t="s">
        <v>172</v>
      </c>
      <c r="E75" s="21">
        <f t="shared" si="2"/>
        <v>0</v>
      </c>
      <c r="F7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5" s="13">
        <f>SUM(racers[[#This Row],[RMCC - Hill Climb (B)]]+racers[[#This Row],[Tour de Bowness - Hill Climb (A)]]+racers[[#This Row],[CABC ITT Provincial Championships (A)]])</f>
        <v>0</v>
      </c>
      <c r="H75" s="14">
        <f>SUM(racers[[#This Row],[Tour de Bowness - Omnium (A)]]+racers[[#This Row],[RMCC - Omnium (B)]])</f>
        <v>0</v>
      </c>
      <c r="I75" s="15"/>
      <c r="J75" s="30"/>
      <c r="K75" s="30"/>
      <c r="L75" s="16"/>
      <c r="M75" s="16"/>
      <c r="N75" s="16"/>
      <c r="O75" s="30"/>
      <c r="P75" s="30"/>
      <c r="Q75" s="30"/>
      <c r="R75" s="30"/>
      <c r="S75" s="30"/>
      <c r="T75" s="30"/>
      <c r="U75" s="30"/>
      <c r="V75" s="30"/>
      <c r="W75" s="16"/>
      <c r="X75" s="16"/>
      <c r="Y75" s="16"/>
      <c r="Z75" s="16"/>
      <c r="AA75" s="31"/>
      <c r="AB75" s="34"/>
      <c r="AD75" s="34"/>
      <c r="AE75" s="35"/>
      <c r="AF75" s="35"/>
      <c r="AG75" s="34"/>
      <c r="AH75" s="36"/>
      <c r="AI75" s="9"/>
      <c r="AJ75" s="35"/>
      <c r="AK75" s="9"/>
      <c r="AM75"/>
      <c r="AN75" s="9"/>
      <c r="AO75" s="9"/>
      <c r="AP75" s="9"/>
      <c r="AR75" s="9"/>
      <c r="AT75" s="9"/>
      <c r="AU75" s="9"/>
    </row>
    <row r="76" spans="1:47" ht="15.75" thickBot="1" x14ac:dyDescent="0.3">
      <c r="A76" s="23"/>
      <c r="B76" s="33" t="s">
        <v>173</v>
      </c>
      <c r="C76" s="33" t="s">
        <v>174</v>
      </c>
      <c r="D76" s="33" t="s">
        <v>40</v>
      </c>
      <c r="E76" s="25">
        <f t="shared" si="2"/>
        <v>0</v>
      </c>
      <c r="F76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6" s="27">
        <f>SUM(racers[[#This Row],[RMCC - Hill Climb (B)]]+racers[[#This Row],[Tour de Bowness - Hill Climb (A)]]+racers[[#This Row],[CABC ITT Provincial Championships (A)]])</f>
        <v>0</v>
      </c>
      <c r="H76" s="28">
        <f>SUM(racers[[#This Row],[Tour de Bowness - Omnium (A)]]+racers[[#This Row],[RMCC - Omnium (B)]])</f>
        <v>0</v>
      </c>
      <c r="I76" s="29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1"/>
      <c r="AB76" s="34"/>
      <c r="AD76" s="34"/>
      <c r="AE76" s="35"/>
      <c r="AF76" s="35"/>
      <c r="AG76" s="34"/>
      <c r="AH76" s="36"/>
      <c r="AI76" s="9"/>
      <c r="AJ76" s="35"/>
      <c r="AK76" s="9"/>
      <c r="AM76"/>
      <c r="AN76" s="9"/>
      <c r="AO76" s="9"/>
      <c r="AP76" s="9"/>
      <c r="AR76" s="9"/>
      <c r="AT76" s="9"/>
      <c r="AU76" s="9"/>
    </row>
    <row r="77" spans="1:47" ht="15.75" thickBot="1" x14ac:dyDescent="0.3">
      <c r="A77" s="23"/>
      <c r="B77" s="33" t="s">
        <v>175</v>
      </c>
      <c r="C77" s="33" t="s">
        <v>176</v>
      </c>
      <c r="D77" s="33" t="s">
        <v>177</v>
      </c>
      <c r="E77" s="25">
        <f t="shared" si="2"/>
        <v>0</v>
      </c>
      <c r="F77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7" s="27">
        <f>SUM(racers[[#This Row],[RMCC - Hill Climb (B)]]+racers[[#This Row],[Tour de Bowness - Hill Climb (A)]]+racers[[#This Row],[CABC ITT Provincial Championships (A)]])</f>
        <v>0</v>
      </c>
      <c r="H77" s="28">
        <f>SUM(racers[[#This Row],[Tour de Bowness - Omnium (A)]]+racers[[#This Row],[RMCC - Omnium (B)]])</f>
        <v>0</v>
      </c>
      <c r="I77" s="29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1"/>
      <c r="AB77" s="34"/>
      <c r="AD77" s="34"/>
      <c r="AE77" s="35"/>
      <c r="AF77" s="35"/>
      <c r="AG77" s="34"/>
      <c r="AH77" s="36"/>
      <c r="AI77" s="9"/>
      <c r="AJ77" s="35"/>
      <c r="AK77" s="9"/>
      <c r="AM77"/>
      <c r="AN77" s="9"/>
      <c r="AO77" s="9"/>
      <c r="AP77" s="9"/>
      <c r="AR77" s="9"/>
      <c r="AT77" s="9"/>
      <c r="AU77" s="9"/>
    </row>
    <row r="78" spans="1:47" ht="15.75" thickBot="1" x14ac:dyDescent="0.3">
      <c r="A78" s="23"/>
      <c r="B78" s="33" t="s">
        <v>178</v>
      </c>
      <c r="C78" s="33" t="s">
        <v>179</v>
      </c>
      <c r="D78" s="33" t="s">
        <v>74</v>
      </c>
      <c r="E78" s="25">
        <f t="shared" si="2"/>
        <v>0</v>
      </c>
      <c r="F78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8" s="27">
        <f>SUM(racers[[#This Row],[RMCC - Hill Climb (B)]]+racers[[#This Row],[Tour de Bowness - Hill Climb (A)]]+racers[[#This Row],[CABC ITT Provincial Championships (A)]])</f>
        <v>0</v>
      </c>
      <c r="H78" s="28">
        <f>SUM(racers[[#This Row],[Tour de Bowness - Omnium (A)]]+racers[[#This Row],[RMCC - Omnium (B)]])</f>
        <v>0</v>
      </c>
      <c r="I78" s="29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1"/>
    </row>
    <row r="79" spans="1:47" ht="15.75" thickBot="1" x14ac:dyDescent="0.3">
      <c r="A79" s="23"/>
      <c r="B79" s="33" t="s">
        <v>180</v>
      </c>
      <c r="C79" s="33" t="s">
        <v>181</v>
      </c>
      <c r="D79" s="33" t="s">
        <v>182</v>
      </c>
      <c r="E79" s="25">
        <f t="shared" si="2"/>
        <v>0</v>
      </c>
      <c r="F79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9" s="27">
        <f>SUM(racers[[#This Row],[RMCC - Hill Climb (B)]]+racers[[#This Row],[Tour de Bowness - Hill Climb (A)]]+racers[[#This Row],[CABC ITT Provincial Championships (A)]])</f>
        <v>0</v>
      </c>
      <c r="H79" s="28">
        <f>SUM(racers[[#This Row],[Tour de Bowness - Omnium (A)]]+racers[[#This Row],[RMCC - Omnium (B)]])</f>
        <v>0</v>
      </c>
      <c r="I79" s="29"/>
      <c r="J79" s="29"/>
      <c r="K79" s="29"/>
      <c r="L79" s="29"/>
      <c r="M79" s="30"/>
      <c r="N79" s="30"/>
      <c r="O79" s="30"/>
      <c r="P79" s="30"/>
      <c r="Q79" s="30"/>
      <c r="R79" s="30"/>
      <c r="S79" s="30"/>
      <c r="T79" s="30"/>
      <c r="U79" s="29"/>
      <c r="V79" s="29"/>
      <c r="W79" s="30"/>
      <c r="X79" s="30"/>
      <c r="Y79" s="30"/>
      <c r="Z79" s="30"/>
      <c r="AA79" s="31"/>
    </row>
    <row r="80" spans="1:47" ht="15.75" thickBot="1" x14ac:dyDescent="0.3">
      <c r="A80" s="23"/>
      <c r="B80" s="33" t="s">
        <v>183</v>
      </c>
      <c r="C80" s="33" t="s">
        <v>127</v>
      </c>
      <c r="D80" s="33" t="s">
        <v>43</v>
      </c>
      <c r="E80" s="25">
        <f t="shared" si="2"/>
        <v>0</v>
      </c>
      <c r="F80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0" s="27">
        <f>SUM(racers[[#This Row],[RMCC - Hill Climb (B)]]+racers[[#This Row],[Tour de Bowness - Hill Climb (A)]]+racers[[#This Row],[CABC ITT Provincial Championships (A)]])</f>
        <v>0</v>
      </c>
      <c r="H80" s="28">
        <f>SUM(racers[[#This Row],[Tour de Bowness - Omnium (A)]]+racers[[#This Row],[RMCC - Omnium (B)]])</f>
        <v>0</v>
      </c>
      <c r="I80" s="29"/>
      <c r="J80" s="29"/>
      <c r="K80" s="29"/>
      <c r="L80" s="29"/>
      <c r="M80" s="30"/>
      <c r="N80" s="30"/>
      <c r="O80" s="30"/>
      <c r="P80" s="30"/>
      <c r="Q80" s="30"/>
      <c r="R80" s="30"/>
      <c r="S80" s="30"/>
      <c r="T80" s="30"/>
      <c r="U80" s="29"/>
      <c r="V80" s="30"/>
      <c r="W80" s="30"/>
      <c r="X80" s="30"/>
      <c r="Y80" s="30"/>
      <c r="Z80" s="30"/>
      <c r="AA80" s="31"/>
    </row>
    <row r="81" spans="1:27" ht="15.75" thickBot="1" x14ac:dyDescent="0.3">
      <c r="A81" s="23"/>
      <c r="B81" s="33" t="s">
        <v>187</v>
      </c>
      <c r="C81" s="33" t="s">
        <v>188</v>
      </c>
      <c r="D81" s="33" t="s">
        <v>34</v>
      </c>
      <c r="E81" s="25">
        <f t="shared" si="2"/>
        <v>0</v>
      </c>
      <c r="F81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1" s="27">
        <f>SUM(racers[[#This Row],[RMCC - Hill Climb (B)]]+racers[[#This Row],[Tour de Bowness - Hill Climb (A)]]+racers[[#This Row],[CABC ITT Provincial Championships (A)]])</f>
        <v>0</v>
      </c>
      <c r="H81" s="28">
        <f>SUM(racers[[#This Row],[Tour de Bowness - Omnium (A)]]+racers[[#This Row],[RMCC - Omnium (B)]])</f>
        <v>0</v>
      </c>
      <c r="I81" s="29"/>
      <c r="J81" s="29"/>
      <c r="K81" s="29"/>
      <c r="L81" s="29"/>
      <c r="M81" s="30"/>
      <c r="N81" s="30"/>
      <c r="O81" s="30"/>
      <c r="P81" s="30"/>
      <c r="Q81" s="30"/>
      <c r="R81" s="30"/>
      <c r="S81" s="30"/>
      <c r="T81" s="30"/>
      <c r="U81" s="29"/>
      <c r="V81" s="30"/>
      <c r="W81" s="30"/>
      <c r="X81" s="30"/>
      <c r="Y81" s="30"/>
      <c r="Z81" s="30"/>
      <c r="AA81" s="31"/>
    </row>
    <row r="82" spans="1:27" ht="15.75" thickBot="1" x14ac:dyDescent="0.3">
      <c r="A82" s="23"/>
      <c r="B82" s="33" t="s">
        <v>233</v>
      </c>
      <c r="C82" s="33" t="s">
        <v>234</v>
      </c>
      <c r="D82" s="33" t="s">
        <v>37</v>
      </c>
      <c r="E82" s="25">
        <f t="shared" si="2"/>
        <v>0</v>
      </c>
      <c r="F82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2" s="27">
        <f>SUM(racers[[#This Row],[RMCC - Hill Climb (B)]]+racers[[#This Row],[Tour de Bowness - Hill Climb (A)]]+racers[[#This Row],[CABC ITT Provincial Championships (A)]])</f>
        <v>0</v>
      </c>
      <c r="H82" s="28">
        <f>SUM(racers[[#This Row],[Tour de Bowness - Omnium (A)]]+racers[[#This Row],[RMCC - Omnium (B)]])</f>
        <v>0</v>
      </c>
      <c r="I82" s="29"/>
      <c r="J82" s="29"/>
      <c r="K82" s="29"/>
      <c r="L82" s="29"/>
      <c r="M82" s="29"/>
      <c r="N82" s="29"/>
      <c r="O82" s="29"/>
      <c r="P82" s="30"/>
      <c r="Q82" s="30"/>
      <c r="R82" s="30"/>
      <c r="S82" s="30"/>
      <c r="T82" s="30"/>
      <c r="U82" s="29"/>
      <c r="V82" s="30"/>
      <c r="W82" s="30"/>
      <c r="X82" s="30"/>
      <c r="Y82" s="30"/>
      <c r="Z82" s="30"/>
      <c r="AA82" s="31"/>
    </row>
    <row r="83" spans="1:27" x14ac:dyDescent="0.25">
      <c r="A83" s="23"/>
      <c r="B83" s="33" t="s">
        <v>361</v>
      </c>
      <c r="C83" s="33" t="s">
        <v>275</v>
      </c>
      <c r="D83" s="33" t="s">
        <v>31</v>
      </c>
      <c r="E83" s="25">
        <f t="shared" si="2"/>
        <v>0</v>
      </c>
      <c r="F83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3" s="27">
        <f>SUM(racers[[#This Row],[RMCC - Hill Climb (B)]]+racers[[#This Row],[Tour de Bowness - Hill Climb (A)]]+racers[[#This Row],[CABC ITT Provincial Championships (A)]])</f>
        <v>0</v>
      </c>
      <c r="H83" s="28">
        <f>SUM(racers[[#This Row],[Tour de Bowness - Omnium (A)]]+racers[[#This Row],[RMCC - Omnium (B)]])</f>
        <v>0</v>
      </c>
      <c r="I83" s="29"/>
      <c r="J83" s="29"/>
      <c r="K83" s="29"/>
      <c r="L83" s="29"/>
      <c r="M83" s="29"/>
      <c r="N83" s="29"/>
      <c r="O83" s="30"/>
      <c r="P83" s="30"/>
      <c r="Q83" s="30"/>
      <c r="R83" s="30"/>
      <c r="S83" s="30"/>
      <c r="T83" s="30"/>
      <c r="U83" s="29"/>
      <c r="V83" s="30"/>
      <c r="W83" s="30"/>
      <c r="X83" s="30"/>
      <c r="Y83" s="30"/>
      <c r="Z83" s="30"/>
      <c r="AA83" s="31"/>
    </row>
  </sheetData>
  <conditionalFormatting sqref="A3:E54">
    <cfRule type="expression" dxfId="45" priority="1">
      <formula>" =MOD(ROW(),2)=0"</formula>
    </cfRule>
  </conditionalFormatting>
  <conditionalFormatting sqref="A2:T2 AB2:XFD52 U2:AA55 F3:T54 A55:T55">
    <cfRule type="expression" dxfId="44" priority="3">
      <formula>" =MOD(ROW(),2)=0"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D18:D1048576 D6:D9 D1:D3 D11:D14 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G107"/>
  <sheetViews>
    <sheetView workbookViewId="0">
      <selection activeCell="B1" sqref="B1"/>
    </sheetView>
  </sheetViews>
  <sheetFormatPr defaultRowHeight="15" x14ac:dyDescent="0.25"/>
  <cols>
    <col min="2" max="2" width="18.140625" bestFit="1" customWidth="1"/>
    <col min="3" max="3" width="12" bestFit="1" customWidth="1"/>
    <col min="4" max="4" width="27.28515625" bestFit="1" customWidth="1"/>
    <col min="15" max="20" width="4" bestFit="1" customWidth="1"/>
    <col min="21" max="21" width="4" customWidth="1"/>
    <col min="22" max="33" width="4" bestFit="1" customWidth="1"/>
  </cols>
  <sheetData>
    <row r="1" spans="1:33" ht="212.25" thickBot="1" x14ac:dyDescent="0.3">
      <c r="A1" s="41" t="s">
        <v>0</v>
      </c>
      <c r="B1" s="42" t="s">
        <v>1</v>
      </c>
      <c r="C1" s="42" t="s">
        <v>2</v>
      </c>
      <c r="D1" s="43" t="s">
        <v>3</v>
      </c>
      <c r="E1" s="44" t="s">
        <v>4</v>
      </c>
      <c r="F1" s="45" t="s">
        <v>192</v>
      </c>
      <c r="G1" s="45" t="s">
        <v>193</v>
      </c>
      <c r="H1" s="46" t="s">
        <v>194</v>
      </c>
      <c r="I1" s="46" t="s">
        <v>195</v>
      </c>
      <c r="J1" s="47" t="s">
        <v>196</v>
      </c>
      <c r="K1" s="47" t="s">
        <v>197</v>
      </c>
      <c r="L1" s="48" t="s">
        <v>5</v>
      </c>
      <c r="M1" s="49" t="s">
        <v>6</v>
      </c>
      <c r="N1" s="49" t="s">
        <v>7</v>
      </c>
      <c r="O1" s="4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796</v>
      </c>
      <c r="V1" s="5" t="s">
        <v>14</v>
      </c>
      <c r="W1" s="6" t="s">
        <v>15</v>
      </c>
      <c r="X1" s="5" t="s">
        <v>16</v>
      </c>
      <c r="Y1" s="7" t="s">
        <v>17</v>
      </c>
      <c r="Z1" s="5" t="s">
        <v>18</v>
      </c>
      <c r="AA1" s="7" t="s">
        <v>19</v>
      </c>
      <c r="AB1" s="7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3" t="s">
        <v>25</v>
      </c>
    </row>
    <row r="2" spans="1:33" ht="15.75" thickBot="1" x14ac:dyDescent="0.3">
      <c r="A2" s="21"/>
      <c r="B2" s="19" t="s">
        <v>361</v>
      </c>
      <c r="C2" s="19" t="s">
        <v>275</v>
      </c>
      <c r="D2" s="20" t="s">
        <v>31</v>
      </c>
      <c r="E2" s="21">
        <f t="shared" ref="E2:E33" si="0">SUM(L2,M2,N2)</f>
        <v>86</v>
      </c>
      <c r="F2" s="50">
        <f t="shared" ref="F2:F33" si="1">SUM(G2,H2,J2,L2)</f>
        <v>74</v>
      </c>
      <c r="G2" s="51">
        <f t="shared" ref="G2:G33" si="2">+IF(SUM(I2,K2,M2)&gt;20,20,SUM(I2,K2,M2))</f>
        <v>20</v>
      </c>
      <c r="H2" s="12">
        <v>0</v>
      </c>
      <c r="I2" s="13">
        <v>0</v>
      </c>
      <c r="J2" s="12"/>
      <c r="K2" s="12"/>
      <c r="L2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54</v>
      </c>
      <c r="M2" s="13">
        <f>SUM(racers8[[#This Row],[RMCC - Hill Climb (B)]]+racers8[[#This Row],[Tour de Bowness - Hill Climb (A)]]+racers8[[#This Row],[CABC ITT Provincial Championships (A)]])</f>
        <v>20</v>
      </c>
      <c r="N2" s="14">
        <f>SUM(racers8[[#This Row],[Tour de Bowness - Omnium (A)]]+racers8[[#This Row],[RMCC - Omnium (B)]])</f>
        <v>12</v>
      </c>
      <c r="O2" s="16">
        <v>2</v>
      </c>
      <c r="P2" s="16"/>
      <c r="Q2" s="16">
        <v>12</v>
      </c>
      <c r="R2" s="16">
        <v>10</v>
      </c>
      <c r="S2" s="16">
        <v>20</v>
      </c>
      <c r="T2" s="16">
        <v>10</v>
      </c>
      <c r="U2" s="16">
        <v>12</v>
      </c>
      <c r="V2" s="16">
        <v>20</v>
      </c>
      <c r="W2" s="16"/>
      <c r="X2" s="16"/>
      <c r="Y2" s="16"/>
      <c r="Z2" s="16"/>
      <c r="AA2" s="16"/>
      <c r="AB2" s="16"/>
      <c r="AC2" s="16"/>
      <c r="AD2" s="16"/>
      <c r="AE2" s="16"/>
      <c r="AF2" s="16"/>
      <c r="AG2" s="52"/>
    </row>
    <row r="3" spans="1:33" ht="15.75" thickBot="1" x14ac:dyDescent="0.3">
      <c r="A3" s="21"/>
      <c r="B3" s="19" t="s">
        <v>211</v>
      </c>
      <c r="C3" s="19" t="s">
        <v>212</v>
      </c>
      <c r="D3" s="20" t="s">
        <v>213</v>
      </c>
      <c r="E3" s="21">
        <f t="shared" si="0"/>
        <v>64</v>
      </c>
      <c r="F3" s="12">
        <f t="shared" si="1"/>
        <v>73</v>
      </c>
      <c r="G3" s="51">
        <f t="shared" si="2"/>
        <v>0</v>
      </c>
      <c r="H3" s="12">
        <v>29</v>
      </c>
      <c r="I3" s="13">
        <v>0</v>
      </c>
      <c r="J3" s="12"/>
      <c r="K3" s="12"/>
      <c r="L3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44</v>
      </c>
      <c r="M3" s="13">
        <f>SUM(racers8[[#This Row],[RMCC - Hill Climb (B)]]+racers8[[#This Row],[Tour de Bowness - Hill Climb (A)]]+racers8[[#This Row],[CABC ITT Provincial Championships (A)]])</f>
        <v>0</v>
      </c>
      <c r="N3" s="14">
        <f>SUM(racers8[[#This Row],[Tour de Bowness - Omnium (A)]]+racers8[[#This Row],[RMCC - Omnium (B)]])</f>
        <v>20</v>
      </c>
      <c r="O3" s="16"/>
      <c r="P3" s="16"/>
      <c r="Q3" s="16"/>
      <c r="R3" s="16">
        <v>12</v>
      </c>
      <c r="S3" s="16"/>
      <c r="T3" s="16">
        <v>20</v>
      </c>
      <c r="U3" s="16">
        <v>20</v>
      </c>
      <c r="V3" s="16">
        <v>12</v>
      </c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15.75" thickBot="1" x14ac:dyDescent="0.3">
      <c r="A4" s="21"/>
      <c r="B4" s="11" t="s">
        <v>300</v>
      </c>
      <c r="C4" s="11" t="s">
        <v>242</v>
      </c>
      <c r="D4" s="53" t="s">
        <v>34</v>
      </c>
      <c r="E4" s="21">
        <f t="shared" si="0"/>
        <v>63</v>
      </c>
      <c r="F4" s="50">
        <f t="shared" si="1"/>
        <v>48</v>
      </c>
      <c r="G4" s="51">
        <f t="shared" si="2"/>
        <v>10</v>
      </c>
      <c r="H4" s="12">
        <v>0</v>
      </c>
      <c r="I4" s="13">
        <v>0</v>
      </c>
      <c r="J4" s="12"/>
      <c r="K4" s="12"/>
      <c r="L4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38</v>
      </c>
      <c r="M4" s="13">
        <f>SUM(racers8[[#This Row],[RMCC - Hill Climb (B)]]+racers8[[#This Row],[Tour de Bowness - Hill Climb (A)]]+racers8[[#This Row],[CABC ITT Provincial Championships (A)]])</f>
        <v>10</v>
      </c>
      <c r="N4" s="14">
        <f>SUM(racers8[[#This Row],[Tour de Bowness - Omnium (A)]]+racers8[[#This Row],[RMCC - Omnium (B)]])</f>
        <v>15</v>
      </c>
      <c r="O4" s="16"/>
      <c r="P4" s="16"/>
      <c r="Q4" s="16"/>
      <c r="R4" s="16">
        <v>15</v>
      </c>
      <c r="S4" s="16">
        <v>10</v>
      </c>
      <c r="T4" s="16">
        <v>8</v>
      </c>
      <c r="U4" s="16">
        <v>15</v>
      </c>
      <c r="V4" s="16">
        <v>15</v>
      </c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15.75" thickBot="1" x14ac:dyDescent="0.3">
      <c r="A5" s="21"/>
      <c r="B5" s="19" t="s">
        <v>766</v>
      </c>
      <c r="C5" s="19" t="s">
        <v>489</v>
      </c>
      <c r="D5" s="20" t="s">
        <v>40</v>
      </c>
      <c r="E5" s="21">
        <f t="shared" si="0"/>
        <v>45</v>
      </c>
      <c r="F5" s="50">
        <f t="shared" si="1"/>
        <v>45</v>
      </c>
      <c r="G5" s="51">
        <f t="shared" si="2"/>
        <v>0</v>
      </c>
      <c r="H5" s="12">
        <v>0</v>
      </c>
      <c r="I5" s="13">
        <v>0</v>
      </c>
      <c r="J5" s="12"/>
      <c r="K5" s="12"/>
      <c r="L5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45</v>
      </c>
      <c r="M5" s="13">
        <f>SUM(racers8[[#This Row],[RMCC - Hill Climb (B)]]+racers8[[#This Row],[Tour de Bowness - Hill Climb (A)]]+racers8[[#This Row],[CABC ITT Provincial Championships (A)]])</f>
        <v>0</v>
      </c>
      <c r="N5" s="14">
        <f>SUM(racers8[[#This Row],[Tour de Bowness - Omnium (A)]]+racers8[[#This Row],[RMCC - Omnium (B)]])</f>
        <v>0</v>
      </c>
      <c r="O5" s="16">
        <v>6</v>
      </c>
      <c r="P5" s="16">
        <v>20</v>
      </c>
      <c r="Q5" s="16">
        <v>15</v>
      </c>
      <c r="R5" s="16"/>
      <c r="S5" s="16"/>
      <c r="T5" s="16">
        <v>4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15.75" thickBot="1" x14ac:dyDescent="0.3">
      <c r="A6" s="21"/>
      <c r="B6" s="19" t="s">
        <v>327</v>
      </c>
      <c r="C6" s="19" t="s">
        <v>364</v>
      </c>
      <c r="D6" s="20" t="s">
        <v>31</v>
      </c>
      <c r="E6" s="21">
        <f t="shared" si="0"/>
        <v>45</v>
      </c>
      <c r="F6" s="50">
        <f t="shared" si="1"/>
        <v>45</v>
      </c>
      <c r="G6" s="51">
        <f t="shared" si="2"/>
        <v>0</v>
      </c>
      <c r="H6" s="12">
        <v>0</v>
      </c>
      <c r="I6" s="13">
        <v>0</v>
      </c>
      <c r="J6" s="12"/>
      <c r="K6" s="12"/>
      <c r="L6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45</v>
      </c>
      <c r="M6" s="13">
        <f>SUM(racers8[[#This Row],[RMCC - Hill Climb (B)]]+racers8[[#This Row],[Tour de Bowness - Hill Climb (A)]]+racers8[[#This Row],[CABC ITT Provincial Championships (A)]])</f>
        <v>0</v>
      </c>
      <c r="N6" s="14">
        <f>SUM(racers8[[#This Row],[Tour de Bowness - Omnium (A)]]+racers8[[#This Row],[RMCC - Omnium (B)]])</f>
        <v>0</v>
      </c>
      <c r="O6" s="16"/>
      <c r="P6" s="16">
        <v>15</v>
      </c>
      <c r="Q6" s="16">
        <v>20</v>
      </c>
      <c r="R6" s="16"/>
      <c r="S6" s="16"/>
      <c r="T6" s="16"/>
      <c r="U6" s="16"/>
      <c r="V6" s="16">
        <v>10</v>
      </c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15.75" thickBot="1" x14ac:dyDescent="0.3">
      <c r="A7" s="21"/>
      <c r="B7" s="19" t="s">
        <v>370</v>
      </c>
      <c r="C7" s="19" t="s">
        <v>371</v>
      </c>
      <c r="D7" s="20" t="s">
        <v>54</v>
      </c>
      <c r="E7" s="21">
        <f t="shared" si="0"/>
        <v>37</v>
      </c>
      <c r="F7" s="50">
        <f t="shared" si="1"/>
        <v>27</v>
      </c>
      <c r="G7" s="51">
        <f t="shared" si="2"/>
        <v>8</v>
      </c>
      <c r="H7" s="12">
        <v>0</v>
      </c>
      <c r="I7" s="13">
        <v>0</v>
      </c>
      <c r="J7" s="12"/>
      <c r="K7" s="12"/>
      <c r="L7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19</v>
      </c>
      <c r="M7" s="13">
        <f>SUM(racers8[[#This Row],[RMCC - Hill Climb (B)]]+racers8[[#This Row],[Tour de Bowness - Hill Climb (A)]]+racers8[[#This Row],[CABC ITT Provincial Championships (A)]])</f>
        <v>8</v>
      </c>
      <c r="N7" s="14">
        <f>SUM(racers8[[#This Row],[Tour de Bowness - Omnium (A)]]+racers8[[#This Row],[RMCC - Omnium (B)]])</f>
        <v>10</v>
      </c>
      <c r="O7" s="16"/>
      <c r="P7" s="16"/>
      <c r="Q7" s="16"/>
      <c r="R7" s="16">
        <v>4</v>
      </c>
      <c r="S7" s="16">
        <v>8</v>
      </c>
      <c r="T7" s="16">
        <v>15</v>
      </c>
      <c r="U7" s="16">
        <v>10</v>
      </c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15.75" thickBot="1" x14ac:dyDescent="0.3">
      <c r="A8" s="21"/>
      <c r="B8" s="19" t="s">
        <v>372</v>
      </c>
      <c r="C8" s="19" t="s">
        <v>373</v>
      </c>
      <c r="D8" s="20" t="s">
        <v>34</v>
      </c>
      <c r="E8" s="21">
        <f t="shared" si="0"/>
        <v>35</v>
      </c>
      <c r="F8" s="50">
        <f t="shared" si="1"/>
        <v>35</v>
      </c>
      <c r="G8" s="51">
        <f t="shared" si="2"/>
        <v>15</v>
      </c>
      <c r="H8" s="12">
        <v>0</v>
      </c>
      <c r="I8" s="13">
        <v>0</v>
      </c>
      <c r="J8" s="12"/>
      <c r="K8" s="12"/>
      <c r="L8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20</v>
      </c>
      <c r="M8" s="13">
        <f>SUM(racers8[[#This Row],[RMCC - Hill Climb (B)]]+racers8[[#This Row],[Tour de Bowness - Hill Climb (A)]]+racers8[[#This Row],[CABC ITT Provincial Championships (A)]])</f>
        <v>15</v>
      </c>
      <c r="N8" s="14">
        <f>SUM(racers8[[#This Row],[Tour de Bowness - Omnium (A)]]+racers8[[#This Row],[RMCC - Omnium (B)]])</f>
        <v>0</v>
      </c>
      <c r="O8" s="16"/>
      <c r="P8" s="16"/>
      <c r="Q8" s="16"/>
      <c r="R8" s="16">
        <v>20</v>
      </c>
      <c r="S8" s="16">
        <v>15</v>
      </c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15.75" thickBot="1" x14ac:dyDescent="0.3">
      <c r="A9" s="21"/>
      <c r="B9" s="19" t="s">
        <v>369</v>
      </c>
      <c r="C9" s="19" t="s">
        <v>117</v>
      </c>
      <c r="D9" s="20" t="s">
        <v>34</v>
      </c>
      <c r="E9" s="21">
        <f t="shared" si="0"/>
        <v>30</v>
      </c>
      <c r="F9" s="50">
        <f t="shared" si="1"/>
        <v>30</v>
      </c>
      <c r="G9" s="51">
        <f t="shared" si="2"/>
        <v>0</v>
      </c>
      <c r="H9" s="12">
        <v>0</v>
      </c>
      <c r="I9" s="13">
        <v>0</v>
      </c>
      <c r="J9" s="12"/>
      <c r="K9" s="12"/>
      <c r="L9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30</v>
      </c>
      <c r="M9" s="13">
        <f>SUM(racers8[[#This Row],[RMCC - Hill Climb (B)]]+racers8[[#This Row],[Tour de Bowness - Hill Climb (A)]]+racers8[[#This Row],[CABC ITT Provincial Championships (A)]])</f>
        <v>0</v>
      </c>
      <c r="N9" s="14">
        <f>SUM(racers8[[#This Row],[Tour de Bowness - Omnium (A)]]+racers8[[#This Row],[RMCC - Omnium (B)]])</f>
        <v>0</v>
      </c>
      <c r="O9" s="16">
        <v>8</v>
      </c>
      <c r="P9" s="16">
        <v>6</v>
      </c>
      <c r="Q9" s="16">
        <v>10</v>
      </c>
      <c r="R9" s="16">
        <v>6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15.75" thickBot="1" x14ac:dyDescent="0.3">
      <c r="A10" s="21"/>
      <c r="B10" s="19" t="s">
        <v>217</v>
      </c>
      <c r="C10" s="19" t="s">
        <v>218</v>
      </c>
      <c r="D10" s="20" t="s">
        <v>208</v>
      </c>
      <c r="E10" s="21">
        <f t="shared" si="0"/>
        <v>24</v>
      </c>
      <c r="F10" s="50">
        <f t="shared" si="1"/>
        <v>40</v>
      </c>
      <c r="G10" s="51">
        <f t="shared" si="2"/>
        <v>0</v>
      </c>
      <c r="H10" s="12">
        <v>16</v>
      </c>
      <c r="I10" s="13">
        <v>0</v>
      </c>
      <c r="J10" s="12"/>
      <c r="K10" s="12"/>
      <c r="L10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24</v>
      </c>
      <c r="M10" s="13">
        <f>SUM(racers8[[#This Row],[RMCC - Hill Climb (B)]]+racers8[[#This Row],[Tour de Bowness - Hill Climb (A)]]+racers8[[#This Row],[CABC ITT Provincial Championships (A)]])</f>
        <v>0</v>
      </c>
      <c r="N10" s="14">
        <f>SUM(racers8[[#This Row],[Tour de Bowness - Omnium (A)]]+racers8[[#This Row],[RMCC - Omnium (B)]])</f>
        <v>0</v>
      </c>
      <c r="O10" s="16"/>
      <c r="P10" s="16">
        <v>12</v>
      </c>
      <c r="Q10" s="16">
        <v>8</v>
      </c>
      <c r="R10" s="16">
        <v>2</v>
      </c>
      <c r="S10" s="16"/>
      <c r="T10" s="16">
        <v>2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15.75" thickBot="1" x14ac:dyDescent="0.3">
      <c r="A11" s="21"/>
      <c r="B11" s="19" t="s">
        <v>413</v>
      </c>
      <c r="C11" s="19" t="s">
        <v>352</v>
      </c>
      <c r="D11" s="20" t="s">
        <v>74</v>
      </c>
      <c r="E11" s="21">
        <f t="shared" si="0"/>
        <v>20</v>
      </c>
      <c r="F11" s="50">
        <f t="shared" si="1"/>
        <v>20</v>
      </c>
      <c r="G11" s="51">
        <f t="shared" si="2"/>
        <v>0</v>
      </c>
      <c r="H11" s="12">
        <v>0</v>
      </c>
      <c r="I11" s="13">
        <v>0</v>
      </c>
      <c r="J11" s="12"/>
      <c r="K11" s="12"/>
      <c r="L11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20</v>
      </c>
      <c r="M11" s="13">
        <f>SUM(racers8[[#This Row],[RMCC - Hill Climb (B)]]+racers8[[#This Row],[Tour de Bowness - Hill Climb (A)]]+racers8[[#This Row],[CABC ITT Provincial Championships (A)]])</f>
        <v>0</v>
      </c>
      <c r="N11" s="14">
        <f>SUM(racers8[[#This Row],[Tour de Bowness - Omnium (A)]]+racers8[[#This Row],[RMCC - Omnium (B)]])</f>
        <v>0</v>
      </c>
      <c r="O11" s="16">
        <v>20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15.75" thickBot="1" x14ac:dyDescent="0.3">
      <c r="A12" s="21"/>
      <c r="B12" s="19" t="s">
        <v>506</v>
      </c>
      <c r="C12" s="19" t="s">
        <v>507</v>
      </c>
      <c r="D12" s="20" t="s">
        <v>54</v>
      </c>
      <c r="E12" s="21">
        <f t="shared" si="0"/>
        <v>20</v>
      </c>
      <c r="F12" s="50">
        <f t="shared" si="1"/>
        <v>20</v>
      </c>
      <c r="G12" s="51">
        <f t="shared" si="2"/>
        <v>0</v>
      </c>
      <c r="H12" s="12">
        <v>0</v>
      </c>
      <c r="I12" s="13">
        <v>0</v>
      </c>
      <c r="J12" s="12"/>
      <c r="K12" s="12"/>
      <c r="L12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20</v>
      </c>
      <c r="M12" s="13">
        <f>SUM(racers8[[#This Row],[RMCC - Hill Climb (B)]]+racers8[[#This Row],[Tour de Bowness - Hill Climb (A)]]+racers8[[#This Row],[CABC ITT Provincial Championships (A)]])</f>
        <v>0</v>
      </c>
      <c r="N12" s="14">
        <f>SUM(racers8[[#This Row],[Tour de Bowness - Omnium (A)]]+racers8[[#This Row],[RMCC - Omnium (B)]])</f>
        <v>0</v>
      </c>
      <c r="O12" s="16">
        <v>10</v>
      </c>
      <c r="P12" s="16">
        <v>10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15.75" thickBot="1" x14ac:dyDescent="0.3">
      <c r="A13" s="21"/>
      <c r="B13" s="19" t="s">
        <v>368</v>
      </c>
      <c r="C13" s="19" t="s">
        <v>278</v>
      </c>
      <c r="D13" s="20" t="s">
        <v>85</v>
      </c>
      <c r="E13" s="21">
        <f t="shared" si="0"/>
        <v>20</v>
      </c>
      <c r="F13" s="50">
        <f t="shared" si="1"/>
        <v>12</v>
      </c>
      <c r="G13" s="51">
        <f t="shared" si="2"/>
        <v>12</v>
      </c>
      <c r="H13" s="12">
        <v>0</v>
      </c>
      <c r="I13" s="13">
        <v>0</v>
      </c>
      <c r="J13" s="12"/>
      <c r="K13" s="12"/>
      <c r="L13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3" s="13">
        <f>SUM(racers8[[#This Row],[RMCC - Hill Climb (B)]]+racers8[[#This Row],[Tour de Bowness - Hill Climb (A)]]+racers8[[#This Row],[CABC ITT Provincial Championships (A)]])</f>
        <v>12</v>
      </c>
      <c r="N13" s="14">
        <f>SUM(racers8[[#This Row],[Tour de Bowness - Omnium (A)]]+racers8[[#This Row],[RMCC - Omnium (B)]])</f>
        <v>8</v>
      </c>
      <c r="O13" s="16"/>
      <c r="P13" s="16"/>
      <c r="Q13" s="16"/>
      <c r="R13" s="16"/>
      <c r="S13" s="16">
        <v>12</v>
      </c>
      <c r="T13" s="16"/>
      <c r="U13" s="16">
        <v>8</v>
      </c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15.75" thickBot="1" x14ac:dyDescent="0.3">
      <c r="A14" s="21"/>
      <c r="B14" s="19" t="s">
        <v>214</v>
      </c>
      <c r="C14" s="19" t="s">
        <v>215</v>
      </c>
      <c r="D14" s="20" t="s">
        <v>213</v>
      </c>
      <c r="E14" s="21">
        <f t="shared" si="0"/>
        <v>18</v>
      </c>
      <c r="F14" s="50">
        <f t="shared" si="1"/>
        <v>46</v>
      </c>
      <c r="G14" s="51">
        <f t="shared" si="2"/>
        <v>0</v>
      </c>
      <c r="H14" s="12">
        <v>28</v>
      </c>
      <c r="I14" s="13">
        <v>0</v>
      </c>
      <c r="J14" s="12"/>
      <c r="K14" s="12"/>
      <c r="L14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18</v>
      </c>
      <c r="M14" s="13">
        <f>SUM(racers8[[#This Row],[RMCC - Hill Climb (B)]]+racers8[[#This Row],[Tour de Bowness - Hill Climb (A)]]+racers8[[#This Row],[CABC ITT Provincial Championships (A)]])</f>
        <v>0</v>
      </c>
      <c r="N14" s="14">
        <f>SUM(racers8[[#This Row],[Tour de Bowness - Omnium (A)]]+racers8[[#This Row],[RMCC - Omnium (B)]])</f>
        <v>0</v>
      </c>
      <c r="O14" s="16"/>
      <c r="P14" s="16"/>
      <c r="Q14" s="16">
        <v>6</v>
      </c>
      <c r="R14" s="16"/>
      <c r="S14" s="16"/>
      <c r="T14" s="16">
        <v>12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15.75" thickBot="1" x14ac:dyDescent="0.3">
      <c r="A15" s="21"/>
      <c r="B15" s="19" t="s">
        <v>392</v>
      </c>
      <c r="C15" s="19" t="s">
        <v>393</v>
      </c>
      <c r="D15" s="20" t="s">
        <v>172</v>
      </c>
      <c r="E15" s="21">
        <f t="shared" si="0"/>
        <v>16</v>
      </c>
      <c r="F15" s="50">
        <f t="shared" si="1"/>
        <v>10</v>
      </c>
      <c r="G15" s="51">
        <f t="shared" si="2"/>
        <v>0</v>
      </c>
      <c r="H15" s="12"/>
      <c r="I15" s="13"/>
      <c r="J15" s="12"/>
      <c r="K15" s="12"/>
      <c r="L15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10</v>
      </c>
      <c r="M15" s="13">
        <f>SUM(racers8[[#This Row],[RMCC - Hill Climb (B)]]+racers8[[#This Row],[Tour de Bowness - Hill Climb (A)]]+racers8[[#This Row],[CABC ITT Provincial Championships (A)]])</f>
        <v>0</v>
      </c>
      <c r="N15" s="14">
        <f>SUM(racers8[[#This Row],[Tour de Bowness - Omnium (A)]]+racers8[[#This Row],[RMCC - Omnium (B)]])</f>
        <v>6</v>
      </c>
      <c r="O15" s="16"/>
      <c r="P15" s="16"/>
      <c r="Q15" s="16">
        <v>4</v>
      </c>
      <c r="R15" s="16"/>
      <c r="S15" s="16"/>
      <c r="T15" s="16">
        <v>6</v>
      </c>
      <c r="U15" s="16">
        <v>6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15.75" thickBot="1" x14ac:dyDescent="0.3">
      <c r="A16" s="21"/>
      <c r="B16" s="19" t="s">
        <v>367</v>
      </c>
      <c r="C16" s="19" t="s">
        <v>53</v>
      </c>
      <c r="D16" s="20" t="s">
        <v>61</v>
      </c>
      <c r="E16" s="21">
        <f t="shared" si="0"/>
        <v>15</v>
      </c>
      <c r="F16" s="50">
        <f t="shared" si="1"/>
        <v>15</v>
      </c>
      <c r="G16" s="51">
        <f t="shared" si="2"/>
        <v>0</v>
      </c>
      <c r="H16" s="12">
        <v>0</v>
      </c>
      <c r="I16" s="13">
        <v>0</v>
      </c>
      <c r="J16" s="12"/>
      <c r="K16" s="12"/>
      <c r="L16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15</v>
      </c>
      <c r="M16" s="13">
        <f>SUM(racers8[[#This Row],[RMCC - Hill Climb (B)]]+racers8[[#This Row],[Tour de Bowness - Hill Climb (A)]]+racers8[[#This Row],[CABC ITT Provincial Championships (A)]])</f>
        <v>0</v>
      </c>
      <c r="N16" s="14">
        <f>SUM(racers8[[#This Row],[Tour de Bowness - Omnium (A)]]+racers8[[#This Row],[RMCC - Omnium (B)]])</f>
        <v>0</v>
      </c>
      <c r="O16" s="16">
        <v>15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15.75" thickBot="1" x14ac:dyDescent="0.3">
      <c r="A17" s="21"/>
      <c r="B17" s="19" t="s">
        <v>189</v>
      </c>
      <c r="C17" s="19" t="s">
        <v>190</v>
      </c>
      <c r="D17" s="20" t="s">
        <v>191</v>
      </c>
      <c r="E17" s="21">
        <f t="shared" si="0"/>
        <v>12</v>
      </c>
      <c r="F17" s="50">
        <f t="shared" si="1"/>
        <v>12</v>
      </c>
      <c r="G17" s="51">
        <f t="shared" si="2"/>
        <v>0</v>
      </c>
      <c r="H17" s="12">
        <v>0</v>
      </c>
      <c r="I17" s="13">
        <v>0</v>
      </c>
      <c r="J17" s="12"/>
      <c r="K17" s="12"/>
      <c r="L17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12</v>
      </c>
      <c r="M17" s="13">
        <f>SUM(racers8[[#This Row],[RMCC - Hill Climb (B)]]+racers8[[#This Row],[Tour de Bowness - Hill Climb (A)]]+racers8[[#This Row],[CABC ITT Provincial Championships (A)]])</f>
        <v>0</v>
      </c>
      <c r="N17" s="14">
        <f>SUM(racers8[[#This Row],[Tour de Bowness - Omnium (A)]]+racers8[[#This Row],[RMCC - Omnium (B)]])</f>
        <v>0</v>
      </c>
      <c r="O17" s="16"/>
      <c r="P17" s="16">
        <v>8</v>
      </c>
      <c r="Q17" s="16">
        <v>2</v>
      </c>
      <c r="R17" s="16"/>
      <c r="S17" s="16"/>
      <c r="T17" s="16"/>
      <c r="U17" s="16"/>
      <c r="V17" s="16">
        <v>2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15.75" thickBot="1" x14ac:dyDescent="0.3">
      <c r="A18" s="21"/>
      <c r="B18" s="19" t="s">
        <v>356</v>
      </c>
      <c r="C18" s="19" t="s">
        <v>357</v>
      </c>
      <c r="D18" s="20" t="s">
        <v>34</v>
      </c>
      <c r="E18" s="21">
        <f t="shared" si="0"/>
        <v>8</v>
      </c>
      <c r="F18" s="50">
        <f t="shared" si="1"/>
        <v>8</v>
      </c>
      <c r="G18" s="51">
        <f t="shared" si="2"/>
        <v>0</v>
      </c>
      <c r="H18" s="12">
        <v>0</v>
      </c>
      <c r="I18" s="13">
        <v>0</v>
      </c>
      <c r="J18" s="12"/>
      <c r="K18" s="12"/>
      <c r="L18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8</v>
      </c>
      <c r="M18" s="13">
        <f>SUM(racers8[[#This Row],[RMCC - Hill Climb (B)]]+racers8[[#This Row],[Tour de Bowness - Hill Climb (A)]]+racers8[[#This Row],[CABC ITT Provincial Championships (A)]])</f>
        <v>0</v>
      </c>
      <c r="N18" s="14">
        <f>SUM(racers8[[#This Row],[Tour de Bowness - Omnium (A)]]+racers8[[#This Row],[RMCC - Omnium (B)]])</f>
        <v>0</v>
      </c>
      <c r="O18" s="16"/>
      <c r="P18" s="16"/>
      <c r="Q18" s="16"/>
      <c r="R18" s="16">
        <v>8</v>
      </c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15.75" thickBot="1" x14ac:dyDescent="0.3">
      <c r="A19" s="21"/>
      <c r="B19" s="19" t="s">
        <v>298</v>
      </c>
      <c r="C19" s="19" t="s">
        <v>244</v>
      </c>
      <c r="D19" s="20" t="s">
        <v>767</v>
      </c>
      <c r="E19" s="21">
        <f t="shared" si="0"/>
        <v>8</v>
      </c>
      <c r="F19" s="50">
        <f t="shared" si="1"/>
        <v>4</v>
      </c>
      <c r="G19" s="51">
        <f t="shared" si="2"/>
        <v>4</v>
      </c>
      <c r="H19" s="12">
        <v>0</v>
      </c>
      <c r="I19" s="13">
        <v>0</v>
      </c>
      <c r="J19" s="12"/>
      <c r="K19" s="12"/>
      <c r="L19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9" s="13">
        <f>SUM(racers8[[#This Row],[RMCC - Hill Climb (B)]]+racers8[[#This Row],[Tour de Bowness - Hill Climb (A)]]+racers8[[#This Row],[CABC ITT Provincial Championships (A)]])</f>
        <v>4</v>
      </c>
      <c r="N19" s="14">
        <f>SUM(racers8[[#This Row],[Tour de Bowness - Omnium (A)]]+racers8[[#This Row],[RMCC - Omnium (B)]])</f>
        <v>4</v>
      </c>
      <c r="O19" s="16"/>
      <c r="P19" s="16"/>
      <c r="Q19" s="16"/>
      <c r="R19" s="16"/>
      <c r="S19" s="16">
        <v>4</v>
      </c>
      <c r="T19" s="16"/>
      <c r="U19" s="16">
        <v>4</v>
      </c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15.75" thickBot="1" x14ac:dyDescent="0.3">
      <c r="A20" s="21"/>
      <c r="B20" s="19" t="s">
        <v>786</v>
      </c>
      <c r="C20" s="19" t="s">
        <v>787</v>
      </c>
      <c r="D20" s="20" t="s">
        <v>54</v>
      </c>
      <c r="E20" s="21">
        <f t="shared" si="0"/>
        <v>8</v>
      </c>
      <c r="F20" s="50">
        <f t="shared" si="1"/>
        <v>8</v>
      </c>
      <c r="G20" s="51">
        <f t="shared" si="2"/>
        <v>0</v>
      </c>
      <c r="H20" s="12">
        <v>0</v>
      </c>
      <c r="I20" s="13">
        <v>0</v>
      </c>
      <c r="J20" s="12"/>
      <c r="K20" s="12"/>
      <c r="L20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8</v>
      </c>
      <c r="M20" s="13">
        <f>SUM(racers8[[#This Row],[RMCC - Hill Climb (B)]]+racers8[[#This Row],[Tour de Bowness - Hill Climb (A)]]+racers8[[#This Row],[CABC ITT Provincial Championships (A)]])</f>
        <v>0</v>
      </c>
      <c r="N20" s="14">
        <f>SUM(racers8[[#This Row],[Tour de Bowness - Omnium (A)]]+racers8[[#This Row],[RMCC - Omnium (B)]])</f>
        <v>0</v>
      </c>
      <c r="O20" s="16"/>
      <c r="P20" s="16"/>
      <c r="Q20" s="16"/>
      <c r="R20" s="16"/>
      <c r="S20" s="16"/>
      <c r="T20" s="16"/>
      <c r="U20" s="16"/>
      <c r="V20" s="16">
        <v>8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15.75" thickBot="1" x14ac:dyDescent="0.3">
      <c r="A21" s="21"/>
      <c r="B21" s="19" t="s">
        <v>362</v>
      </c>
      <c r="C21" s="19" t="s">
        <v>363</v>
      </c>
      <c r="D21" s="20" t="s">
        <v>34</v>
      </c>
      <c r="E21" s="21">
        <f t="shared" si="0"/>
        <v>6</v>
      </c>
      <c r="F21" s="50">
        <f t="shared" si="1"/>
        <v>6</v>
      </c>
      <c r="G21" s="51">
        <f t="shared" si="2"/>
        <v>6</v>
      </c>
      <c r="H21" s="12">
        <v>0</v>
      </c>
      <c r="I21" s="13">
        <v>0</v>
      </c>
      <c r="J21" s="12"/>
      <c r="K21" s="12"/>
      <c r="L21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21" s="13">
        <f>SUM(racers8[[#This Row],[RMCC - Hill Climb (B)]]+racers8[[#This Row],[Tour de Bowness - Hill Climb (A)]]+racers8[[#This Row],[CABC ITT Provincial Championships (A)]])</f>
        <v>6</v>
      </c>
      <c r="N21" s="14">
        <f>SUM(racers8[[#This Row],[Tour de Bowness - Omnium (A)]]+racers8[[#This Row],[RMCC - Omnium (B)]])</f>
        <v>0</v>
      </c>
      <c r="O21" s="16"/>
      <c r="P21" s="16"/>
      <c r="Q21" s="16"/>
      <c r="R21" s="16"/>
      <c r="S21" s="16">
        <v>6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15.75" thickBot="1" x14ac:dyDescent="0.3">
      <c r="A22" s="21"/>
      <c r="B22" s="11" t="s">
        <v>343</v>
      </c>
      <c r="C22" s="11" t="s">
        <v>149</v>
      </c>
      <c r="D22" s="53" t="s">
        <v>54</v>
      </c>
      <c r="E22" s="21">
        <f t="shared" si="0"/>
        <v>4</v>
      </c>
      <c r="F22" s="50">
        <f t="shared" si="1"/>
        <v>4</v>
      </c>
      <c r="G22" s="51">
        <f t="shared" si="2"/>
        <v>0</v>
      </c>
      <c r="H22" s="12">
        <v>0</v>
      </c>
      <c r="I22" s="13">
        <v>0</v>
      </c>
      <c r="J22" s="12"/>
      <c r="K22" s="12"/>
      <c r="L22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</v>
      </c>
      <c r="M22" s="13">
        <f>SUM(racers8[[#This Row],[RMCC - Hill Climb (B)]]+racers8[[#This Row],[Tour de Bowness - Hill Climb (A)]]+racers8[[#This Row],[CABC ITT Provincial Championships (A)]])</f>
        <v>0</v>
      </c>
      <c r="N22" s="14">
        <f>SUM(racers8[[#This Row],[Tour de Bowness - Omnium (A)]]+racers8[[#This Row],[RMCC - Omnium (B)]])</f>
        <v>0</v>
      </c>
      <c r="O22" s="16">
        <v>4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15.75" thickBot="1" x14ac:dyDescent="0.3">
      <c r="A23" s="21"/>
      <c r="B23" s="19" t="s">
        <v>297</v>
      </c>
      <c r="C23" s="19" t="s">
        <v>137</v>
      </c>
      <c r="D23" s="20" t="s">
        <v>40</v>
      </c>
      <c r="E23" s="21">
        <f t="shared" si="0"/>
        <v>4</v>
      </c>
      <c r="F23" s="50">
        <f t="shared" si="1"/>
        <v>4</v>
      </c>
      <c r="G23" s="51">
        <f t="shared" si="2"/>
        <v>0</v>
      </c>
      <c r="H23" s="12">
        <v>0</v>
      </c>
      <c r="I23" s="13">
        <v>0</v>
      </c>
      <c r="J23" s="12"/>
      <c r="K23" s="12"/>
      <c r="L23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</v>
      </c>
      <c r="M23" s="13">
        <f>SUM(racers8[[#This Row],[RMCC - Hill Climb (B)]]+racers8[[#This Row],[Tour de Bowness - Hill Climb (A)]]+racers8[[#This Row],[CABC ITT Provincial Championships (A)]])</f>
        <v>0</v>
      </c>
      <c r="N23" s="14">
        <f>SUM(racers8[[#This Row],[Tour de Bowness - Omnium (A)]]+racers8[[#This Row],[RMCC - Omnium (B)]])</f>
        <v>0</v>
      </c>
      <c r="O23" s="16"/>
      <c r="P23" s="16">
        <v>4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15.75" thickBot="1" x14ac:dyDescent="0.3">
      <c r="A24" s="21"/>
      <c r="B24" s="19" t="s">
        <v>804</v>
      </c>
      <c r="C24" s="19" t="s">
        <v>803</v>
      </c>
      <c r="D24" s="20" t="s">
        <v>34</v>
      </c>
      <c r="E24" s="21">
        <f t="shared" si="0"/>
        <v>4</v>
      </c>
      <c r="F24" s="50">
        <f t="shared" si="1"/>
        <v>2</v>
      </c>
      <c r="G24" s="51">
        <f t="shared" si="2"/>
        <v>2</v>
      </c>
      <c r="H24" s="12">
        <v>0</v>
      </c>
      <c r="I24" s="13">
        <v>0</v>
      </c>
      <c r="J24" s="12"/>
      <c r="K24" s="12"/>
      <c r="L24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24" s="13">
        <f>SUM(racers8[[#This Row],[RMCC - Hill Climb (B)]]+racers8[[#This Row],[Tour de Bowness - Hill Climb (A)]]+racers8[[#This Row],[CABC ITT Provincial Championships (A)]])</f>
        <v>2</v>
      </c>
      <c r="N24" s="14">
        <f>SUM(racers8[[#This Row],[Tour de Bowness - Omnium (A)]]+racers8[[#This Row],[RMCC - Omnium (B)]])</f>
        <v>2</v>
      </c>
      <c r="O24" s="16"/>
      <c r="P24" s="16"/>
      <c r="Q24" s="16"/>
      <c r="R24" s="16"/>
      <c r="S24" s="16">
        <v>2</v>
      </c>
      <c r="T24" s="16"/>
      <c r="U24" s="16">
        <v>2</v>
      </c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15.75" thickBot="1" x14ac:dyDescent="0.3">
      <c r="A25" s="21"/>
      <c r="B25" s="11" t="s">
        <v>209</v>
      </c>
      <c r="C25" s="11" t="s">
        <v>210</v>
      </c>
      <c r="D25" s="53" t="s">
        <v>177</v>
      </c>
      <c r="E25" s="21">
        <f t="shared" si="0"/>
        <v>4</v>
      </c>
      <c r="F25" s="50">
        <f t="shared" si="1"/>
        <v>40</v>
      </c>
      <c r="G25" s="51">
        <f t="shared" si="2"/>
        <v>6</v>
      </c>
      <c r="H25" s="12">
        <v>30</v>
      </c>
      <c r="I25" s="13">
        <v>6</v>
      </c>
      <c r="J25" s="12"/>
      <c r="K25" s="12"/>
      <c r="L25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</v>
      </c>
      <c r="M25" s="13">
        <f>SUM(racers8[[#This Row],[RMCC - Hill Climb (B)]]+racers8[[#This Row],[Tour de Bowness - Hill Climb (A)]]+racers8[[#This Row],[CABC ITT Provincial Championships (A)]])</f>
        <v>0</v>
      </c>
      <c r="N25" s="14">
        <f>SUM(racers8[[#This Row],[Tour de Bowness - Omnium (A)]]+racers8[[#This Row],[RMCC - Omnium (B)]])</f>
        <v>0</v>
      </c>
      <c r="O25" s="16"/>
      <c r="P25" s="16"/>
      <c r="Q25" s="16"/>
      <c r="R25" s="16"/>
      <c r="S25" s="16"/>
      <c r="T25" s="16"/>
      <c r="U25" s="16"/>
      <c r="V25" s="16">
        <v>4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15.75" thickBot="1" x14ac:dyDescent="0.3">
      <c r="A26" s="21"/>
      <c r="B26" s="11" t="s">
        <v>287</v>
      </c>
      <c r="C26" s="11" t="s">
        <v>288</v>
      </c>
      <c r="D26" s="53" t="s">
        <v>177</v>
      </c>
      <c r="E26" s="21">
        <f t="shared" si="0"/>
        <v>2</v>
      </c>
      <c r="F26" s="50">
        <f t="shared" si="1"/>
        <v>2</v>
      </c>
      <c r="G26" s="51">
        <f t="shared" si="2"/>
        <v>0</v>
      </c>
      <c r="H26" s="12">
        <v>0</v>
      </c>
      <c r="I26" s="13">
        <v>0</v>
      </c>
      <c r="J26" s="12"/>
      <c r="K26" s="12"/>
      <c r="L26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</v>
      </c>
      <c r="M26" s="13">
        <f>SUM(racers8[[#This Row],[RMCC - Hill Climb (B)]]+racers8[[#This Row],[Tour de Bowness - Hill Climb (A)]]+racers8[[#This Row],[CABC ITT Provincial Championships (A)]])</f>
        <v>0</v>
      </c>
      <c r="N26" s="14">
        <f>SUM(racers8[[#This Row],[Tour de Bowness - Omnium (A)]]+racers8[[#This Row],[RMCC - Omnium (B)]])</f>
        <v>0</v>
      </c>
      <c r="O26" s="16"/>
      <c r="P26" s="16">
        <v>2</v>
      </c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15.75" thickBot="1" x14ac:dyDescent="0.3">
      <c r="A27" s="21"/>
      <c r="B27" s="19" t="s">
        <v>200</v>
      </c>
      <c r="C27" s="19" t="s">
        <v>201</v>
      </c>
      <c r="D27" s="20" t="s">
        <v>34</v>
      </c>
      <c r="E27" s="21">
        <f t="shared" si="0"/>
        <v>0</v>
      </c>
      <c r="F27" s="50">
        <f t="shared" si="1"/>
        <v>49</v>
      </c>
      <c r="G27" s="51">
        <f t="shared" si="2"/>
        <v>0</v>
      </c>
      <c r="H27" s="12">
        <v>49</v>
      </c>
      <c r="I27" s="13">
        <v>0</v>
      </c>
      <c r="J27" s="12"/>
      <c r="K27" s="12"/>
      <c r="L27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27" s="13">
        <f>SUM(racers8[[#This Row],[RMCC - Hill Climb (B)]]+racers8[[#This Row],[Tour de Bowness - Hill Climb (A)]]+racers8[[#This Row],[CABC ITT Provincial Championships (A)]])</f>
        <v>0</v>
      </c>
      <c r="N27" s="14">
        <f>SUM(racers8[[#This Row],[Tour de Bowness - Omnium (A)]]+racers8[[#This Row],[RMCC - Omnium (B)]])</f>
        <v>0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15.75" thickBot="1" x14ac:dyDescent="0.3">
      <c r="A28" s="21"/>
      <c r="B28" s="19" t="s">
        <v>202</v>
      </c>
      <c r="C28" s="19" t="s">
        <v>203</v>
      </c>
      <c r="D28" s="20" t="s">
        <v>37</v>
      </c>
      <c r="E28" s="21">
        <f t="shared" si="0"/>
        <v>0</v>
      </c>
      <c r="F28" s="50">
        <f t="shared" si="1"/>
        <v>43</v>
      </c>
      <c r="G28" s="51">
        <f t="shared" si="2"/>
        <v>8</v>
      </c>
      <c r="H28" s="12">
        <v>35</v>
      </c>
      <c r="I28" s="13">
        <v>8</v>
      </c>
      <c r="J28" s="12"/>
      <c r="K28" s="12"/>
      <c r="L28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28" s="13">
        <f>SUM(racers8[[#This Row],[RMCC - Hill Climb (B)]]+racers8[[#This Row],[Tour de Bowness - Hill Climb (A)]]+racers8[[#This Row],[CABC ITT Provincial Championships (A)]])</f>
        <v>0</v>
      </c>
      <c r="N28" s="14">
        <f>SUM(racers8[[#This Row],[Tour de Bowness - Omnium (A)]]+racers8[[#This Row],[RMCC - Omnium (B)]])</f>
        <v>0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15.75" thickBot="1" x14ac:dyDescent="0.3">
      <c r="A29" s="21"/>
      <c r="B29" s="19" t="s">
        <v>206</v>
      </c>
      <c r="C29" s="19" t="s">
        <v>207</v>
      </c>
      <c r="D29" s="20" t="s">
        <v>208</v>
      </c>
      <c r="E29" s="21">
        <f t="shared" si="0"/>
        <v>0</v>
      </c>
      <c r="F29" s="50">
        <f t="shared" si="1"/>
        <v>30</v>
      </c>
      <c r="G29" s="51">
        <f t="shared" si="2"/>
        <v>0</v>
      </c>
      <c r="H29" s="12">
        <v>30</v>
      </c>
      <c r="I29" s="13">
        <v>0</v>
      </c>
      <c r="J29" s="12"/>
      <c r="K29" s="12"/>
      <c r="L29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29" s="13">
        <f>SUM(racers8[[#This Row],[RMCC - Hill Climb (B)]]+racers8[[#This Row],[Tour de Bowness - Hill Climb (A)]]+racers8[[#This Row],[CABC ITT Provincial Championships (A)]])</f>
        <v>0</v>
      </c>
      <c r="N29" s="14">
        <f>SUM(racers8[[#This Row],[Tour de Bowness - Omnium (A)]]+racers8[[#This Row],[RMCC - Omnium (B)]])</f>
        <v>0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15.75" thickBot="1" x14ac:dyDescent="0.3">
      <c r="A30" s="21"/>
      <c r="B30" s="19" t="s">
        <v>216</v>
      </c>
      <c r="C30" s="19" t="s">
        <v>90</v>
      </c>
      <c r="D30" s="20" t="s">
        <v>64</v>
      </c>
      <c r="E30" s="21">
        <f t="shared" si="0"/>
        <v>0</v>
      </c>
      <c r="F30" s="50">
        <f t="shared" si="1"/>
        <v>25</v>
      </c>
      <c r="G30" s="51">
        <f t="shared" si="2"/>
        <v>2</v>
      </c>
      <c r="H30" s="12">
        <v>23</v>
      </c>
      <c r="I30" s="13">
        <v>2</v>
      </c>
      <c r="J30" s="12"/>
      <c r="K30" s="12"/>
      <c r="L30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0" s="13">
        <f>SUM(racers8[[#This Row],[RMCC - Hill Climb (B)]]+racers8[[#This Row],[Tour de Bowness - Hill Climb (A)]]+racers8[[#This Row],[CABC ITT Provincial Championships (A)]])</f>
        <v>0</v>
      </c>
      <c r="N30" s="14">
        <f>SUM(racers8[[#This Row],[Tour de Bowness - Omnium (A)]]+racers8[[#This Row],[RMCC - Omnium (B)]])</f>
        <v>0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15.75" thickBot="1" x14ac:dyDescent="0.3">
      <c r="A31" s="25"/>
      <c r="B31" s="24" t="s">
        <v>220</v>
      </c>
      <c r="C31" s="24" t="s">
        <v>146</v>
      </c>
      <c r="D31" s="54" t="s">
        <v>34</v>
      </c>
      <c r="E31" s="25">
        <f t="shared" si="0"/>
        <v>0</v>
      </c>
      <c r="F31" s="58">
        <f t="shared" si="1"/>
        <v>22</v>
      </c>
      <c r="G31" s="56">
        <f t="shared" si="2"/>
        <v>4</v>
      </c>
      <c r="H31" s="26">
        <v>18</v>
      </c>
      <c r="I31" s="27">
        <v>4</v>
      </c>
      <c r="J31" s="26"/>
      <c r="K31" s="26"/>
      <c r="L3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1" s="27">
        <f>SUM(racers8[[#This Row],[RMCC - Hill Climb (B)]]+racers8[[#This Row],[Tour de Bowness - Hill Climb (A)]]+racers8[[#This Row],[CABC ITT Provincial Championships (A)]])</f>
        <v>0</v>
      </c>
      <c r="N31" s="28">
        <f>SUM(racers8[[#This Row],[Tour de Bowness - Omnium (A)]]+racers8[[#This Row],[RMCC - Omnium (B)]])</f>
        <v>0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16"/>
    </row>
    <row r="32" spans="1:33" ht="15.75" thickBot="1" x14ac:dyDescent="0.3">
      <c r="A32" s="25"/>
      <c r="B32" s="33" t="s">
        <v>221</v>
      </c>
      <c r="C32" s="33" t="s">
        <v>222</v>
      </c>
      <c r="D32" s="57" t="s">
        <v>213</v>
      </c>
      <c r="E32" s="25">
        <f t="shared" si="0"/>
        <v>0</v>
      </c>
      <c r="F32" s="58">
        <f t="shared" si="1"/>
        <v>20</v>
      </c>
      <c r="G32" s="56">
        <f t="shared" si="2"/>
        <v>0</v>
      </c>
      <c r="H32" s="26">
        <v>20</v>
      </c>
      <c r="I32" s="27">
        <v>0</v>
      </c>
      <c r="J32" s="26"/>
      <c r="K32" s="26"/>
      <c r="L3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2" s="27">
        <f>SUM(racers8[[#This Row],[RMCC - Hill Climb (B)]]+racers8[[#This Row],[Tour de Bowness - Hill Climb (A)]]+racers8[[#This Row],[CABC ITT Provincial Championships (A)]])</f>
        <v>0</v>
      </c>
      <c r="N32" s="28">
        <f>SUM(racers8[[#This Row],[Tour de Bowness - Omnium (A)]]+racers8[[#This Row],[RMCC - Omnium (B)]])</f>
        <v>0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16"/>
    </row>
    <row r="33" spans="1:33" ht="15.75" thickBot="1" x14ac:dyDescent="0.3">
      <c r="A33" s="25"/>
      <c r="B33" s="24" t="s">
        <v>223</v>
      </c>
      <c r="C33" s="24" t="s">
        <v>224</v>
      </c>
      <c r="D33" s="54" t="s">
        <v>225</v>
      </c>
      <c r="E33" s="25">
        <f t="shared" si="0"/>
        <v>0</v>
      </c>
      <c r="F33" s="58">
        <f t="shared" si="1"/>
        <v>11</v>
      </c>
      <c r="G33" s="56">
        <f t="shared" si="2"/>
        <v>0</v>
      </c>
      <c r="H33" s="26">
        <v>11</v>
      </c>
      <c r="I33" s="27">
        <v>0</v>
      </c>
      <c r="J33" s="26"/>
      <c r="K33" s="26"/>
      <c r="L3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3" s="27">
        <f>SUM(racers8[[#This Row],[RMCC - Hill Climb (B)]]+racers8[[#This Row],[Tour de Bowness - Hill Climb (A)]]+racers8[[#This Row],[CABC ITT Provincial Championships (A)]])</f>
        <v>0</v>
      </c>
      <c r="N33" s="28">
        <f>SUM(racers8[[#This Row],[Tour de Bowness - Omnium (A)]]+racers8[[#This Row],[RMCC - Omnium (B)]])</f>
        <v>0</v>
      </c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16"/>
    </row>
    <row r="34" spans="1:33" ht="15.75" thickBot="1" x14ac:dyDescent="0.3">
      <c r="A34" s="25"/>
      <c r="B34" s="33" t="s">
        <v>226</v>
      </c>
      <c r="C34" s="33" t="s">
        <v>227</v>
      </c>
      <c r="D34" s="57" t="s">
        <v>85</v>
      </c>
      <c r="E34" s="25">
        <f t="shared" ref="E34:E65" si="3">SUM(L34,M34,N34)</f>
        <v>0</v>
      </c>
      <c r="F34" s="58">
        <f t="shared" ref="F34:F65" si="4">SUM(G34,H34,J34,L34)</f>
        <v>28</v>
      </c>
      <c r="G34" s="56">
        <f t="shared" ref="G34:G65" si="5">+IF(SUM(I34,K34,M34)&gt;20,20,SUM(I34,K34,M34))</f>
        <v>6</v>
      </c>
      <c r="H34" s="26">
        <v>22</v>
      </c>
      <c r="I34" s="27">
        <v>6</v>
      </c>
      <c r="J34" s="26"/>
      <c r="K34" s="26"/>
      <c r="L3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4" s="27">
        <f>SUM(racers8[[#This Row],[RMCC - Hill Climb (B)]]+racers8[[#This Row],[Tour de Bowness - Hill Climb (A)]]+racers8[[#This Row],[CABC ITT Provincial Championships (A)]])</f>
        <v>0</v>
      </c>
      <c r="N34" s="28">
        <f>SUM(racers8[[#This Row],[Tour de Bowness - Omnium (A)]]+racers8[[#This Row],[RMCC - Omnium (B)]])</f>
        <v>0</v>
      </c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16"/>
    </row>
    <row r="35" spans="1:33" ht="15.75" thickBot="1" x14ac:dyDescent="0.3">
      <c r="A35" s="25"/>
      <c r="B35" s="33" t="s">
        <v>228</v>
      </c>
      <c r="C35" s="33" t="s">
        <v>149</v>
      </c>
      <c r="D35" s="57" t="s">
        <v>37</v>
      </c>
      <c r="E35" s="25">
        <f t="shared" si="3"/>
        <v>0</v>
      </c>
      <c r="F35" s="58">
        <f t="shared" si="4"/>
        <v>14</v>
      </c>
      <c r="G35" s="56">
        <f t="shared" si="5"/>
        <v>12</v>
      </c>
      <c r="H35" s="26">
        <v>2</v>
      </c>
      <c r="I35" s="27">
        <v>12</v>
      </c>
      <c r="J35" s="26"/>
      <c r="K35" s="26"/>
      <c r="L3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5" s="27">
        <f>SUM(racers8[[#This Row],[RMCC - Hill Climb (B)]]+racers8[[#This Row],[Tour de Bowness - Hill Climb (A)]]+racers8[[#This Row],[CABC ITT Provincial Championships (A)]])</f>
        <v>0</v>
      </c>
      <c r="N35" s="28">
        <f>SUM(racers8[[#This Row],[Tour de Bowness - Omnium (A)]]+racers8[[#This Row],[RMCC - Omnium (B)]])</f>
        <v>0</v>
      </c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16"/>
    </row>
    <row r="36" spans="1:33" ht="15.75" thickBot="1" x14ac:dyDescent="0.3">
      <c r="A36" s="25"/>
      <c r="B36" s="33" t="s">
        <v>229</v>
      </c>
      <c r="C36" s="33" t="s">
        <v>230</v>
      </c>
      <c r="D36" s="57" t="s">
        <v>43</v>
      </c>
      <c r="E36" s="25">
        <f t="shared" si="3"/>
        <v>0</v>
      </c>
      <c r="F36" s="58">
        <f t="shared" si="4"/>
        <v>10</v>
      </c>
      <c r="G36" s="56">
        <f t="shared" si="5"/>
        <v>8</v>
      </c>
      <c r="H36" s="26">
        <v>2</v>
      </c>
      <c r="I36" s="27">
        <v>8</v>
      </c>
      <c r="J36" s="26"/>
      <c r="K36" s="26"/>
      <c r="L3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6" s="27">
        <f>SUM(racers8[[#This Row],[RMCC - Hill Climb (B)]]+racers8[[#This Row],[Tour de Bowness - Hill Climb (A)]]+racers8[[#This Row],[CABC ITT Provincial Championships (A)]])</f>
        <v>0</v>
      </c>
      <c r="N36" s="28">
        <f>SUM(racers8[[#This Row],[Tour de Bowness - Omnium (A)]]+racers8[[#This Row],[RMCC - Omnium (B)]])</f>
        <v>0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16"/>
    </row>
    <row r="37" spans="1:33" ht="15.75" thickBot="1" x14ac:dyDescent="0.3">
      <c r="A37" s="25"/>
      <c r="B37" s="33" t="s">
        <v>231</v>
      </c>
      <c r="C37" s="33" t="s">
        <v>232</v>
      </c>
      <c r="D37" s="57" t="s">
        <v>85</v>
      </c>
      <c r="E37" s="25">
        <f t="shared" si="3"/>
        <v>0</v>
      </c>
      <c r="F37" s="58">
        <f t="shared" si="4"/>
        <v>6</v>
      </c>
      <c r="G37" s="56">
        <f t="shared" si="5"/>
        <v>0</v>
      </c>
      <c r="H37" s="26">
        <v>6</v>
      </c>
      <c r="I37" s="27">
        <v>0</v>
      </c>
      <c r="J37" s="26"/>
      <c r="K37" s="26"/>
      <c r="L3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7" s="27">
        <f>SUM(racers8[[#This Row],[RMCC - Hill Climb (B)]]+racers8[[#This Row],[Tour de Bowness - Hill Climb (A)]]+racers8[[#This Row],[CABC ITT Provincial Championships (A)]])</f>
        <v>0</v>
      </c>
      <c r="N37" s="28">
        <f>SUM(racers8[[#This Row],[Tour de Bowness - Omnium (A)]]+racers8[[#This Row],[RMCC - Omnium (B)]])</f>
        <v>0</v>
      </c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16"/>
    </row>
    <row r="38" spans="1:33" ht="15.75" thickBot="1" x14ac:dyDescent="0.3">
      <c r="A38" s="25"/>
      <c r="B38" s="33" t="s">
        <v>235</v>
      </c>
      <c r="C38" s="33" t="s">
        <v>236</v>
      </c>
      <c r="D38" s="57" t="s">
        <v>31</v>
      </c>
      <c r="E38" s="25">
        <f t="shared" si="3"/>
        <v>0</v>
      </c>
      <c r="F38" s="58">
        <f t="shared" si="4"/>
        <v>8</v>
      </c>
      <c r="G38" s="56">
        <f t="shared" si="5"/>
        <v>0</v>
      </c>
      <c r="H38" s="26">
        <v>8</v>
      </c>
      <c r="I38" s="27">
        <v>0</v>
      </c>
      <c r="J38" s="26"/>
      <c r="K38" s="26"/>
      <c r="L3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8" s="27">
        <f>SUM(racers8[[#This Row],[RMCC - Hill Climb (B)]]+racers8[[#This Row],[Tour de Bowness - Hill Climb (A)]]+racers8[[#This Row],[CABC ITT Provincial Championships (A)]])</f>
        <v>0</v>
      </c>
      <c r="N38" s="28">
        <f>SUM(racers8[[#This Row],[Tour de Bowness - Omnium (A)]]+racers8[[#This Row],[RMCC - Omnium (B)]])</f>
        <v>0</v>
      </c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16"/>
    </row>
    <row r="39" spans="1:33" ht="15.75" thickBot="1" x14ac:dyDescent="0.3">
      <c r="A39" s="25"/>
      <c r="B39" s="33" t="s">
        <v>237</v>
      </c>
      <c r="C39" s="33" t="s">
        <v>48</v>
      </c>
      <c r="D39" s="57" t="s">
        <v>37</v>
      </c>
      <c r="E39" s="25">
        <f t="shared" si="3"/>
        <v>0</v>
      </c>
      <c r="F39" s="58">
        <f t="shared" si="4"/>
        <v>6</v>
      </c>
      <c r="G39" s="56">
        <f t="shared" si="5"/>
        <v>0</v>
      </c>
      <c r="H39" s="26">
        <v>6</v>
      </c>
      <c r="I39" s="27">
        <v>0</v>
      </c>
      <c r="J39" s="26"/>
      <c r="K39" s="26"/>
      <c r="L3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9" s="27">
        <f>SUM(racers8[[#This Row],[RMCC - Hill Climb (B)]]+racers8[[#This Row],[Tour de Bowness - Hill Climb (A)]]+racers8[[#This Row],[CABC ITT Provincial Championships (A)]])</f>
        <v>0</v>
      </c>
      <c r="N39" s="28">
        <f>SUM(racers8[[#This Row],[Tour de Bowness - Omnium (A)]]+racers8[[#This Row],[RMCC - Omnium (B)]])</f>
        <v>0</v>
      </c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16"/>
    </row>
    <row r="40" spans="1:33" ht="15.75" thickBot="1" x14ac:dyDescent="0.3">
      <c r="A40" s="25"/>
      <c r="B40" s="24" t="s">
        <v>238</v>
      </c>
      <c r="C40" s="24" t="s">
        <v>239</v>
      </c>
      <c r="D40" s="54" t="s">
        <v>85</v>
      </c>
      <c r="E40" s="25">
        <f t="shared" si="3"/>
        <v>0</v>
      </c>
      <c r="F40" s="58">
        <f t="shared" si="4"/>
        <v>5</v>
      </c>
      <c r="G40" s="56">
        <f t="shared" si="5"/>
        <v>0</v>
      </c>
      <c r="H40" s="26">
        <v>5</v>
      </c>
      <c r="I40" s="27">
        <v>0</v>
      </c>
      <c r="J40" s="26"/>
      <c r="K40" s="26"/>
      <c r="L4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0" s="27">
        <f>SUM(racers8[[#This Row],[RMCC - Hill Climb (B)]]+racers8[[#This Row],[Tour de Bowness - Hill Climb (A)]]+racers8[[#This Row],[CABC ITT Provincial Championships (A)]])</f>
        <v>0</v>
      </c>
      <c r="N40" s="28">
        <f>SUM(racers8[[#This Row],[Tour de Bowness - Omnium (A)]]+racers8[[#This Row],[RMCC - Omnium (B)]])</f>
        <v>0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16"/>
    </row>
    <row r="41" spans="1:33" ht="15.75" thickBot="1" x14ac:dyDescent="0.3">
      <c r="A41" s="25"/>
      <c r="B41" s="24" t="s">
        <v>240</v>
      </c>
      <c r="C41" s="24" t="s">
        <v>71</v>
      </c>
      <c r="D41" s="54" t="s">
        <v>37</v>
      </c>
      <c r="E41" s="25">
        <f t="shared" si="3"/>
        <v>0</v>
      </c>
      <c r="F41" s="58">
        <f t="shared" si="4"/>
        <v>2</v>
      </c>
      <c r="G41" s="56">
        <f t="shared" si="5"/>
        <v>2</v>
      </c>
      <c r="H41" s="26">
        <v>0</v>
      </c>
      <c r="I41" s="27">
        <v>2</v>
      </c>
      <c r="J41" s="26"/>
      <c r="K41" s="26"/>
      <c r="L4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1" s="27">
        <f>SUM(racers8[[#This Row],[RMCC - Hill Climb (B)]]+racers8[[#This Row],[Tour de Bowness - Hill Climb (A)]]+racers8[[#This Row],[CABC ITT Provincial Championships (A)]])</f>
        <v>0</v>
      </c>
      <c r="N41" s="28">
        <f>SUM(racers8[[#This Row],[Tour de Bowness - Omnium (A)]]+racers8[[#This Row],[RMCC - Omnium (B)]])</f>
        <v>0</v>
      </c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16"/>
    </row>
    <row r="42" spans="1:33" ht="15.75" thickBot="1" x14ac:dyDescent="0.3">
      <c r="A42" s="25"/>
      <c r="B42" s="33" t="s">
        <v>241</v>
      </c>
      <c r="C42" s="33" t="s">
        <v>242</v>
      </c>
      <c r="D42" s="57" t="s">
        <v>54</v>
      </c>
      <c r="E42" s="25">
        <f t="shared" si="3"/>
        <v>0</v>
      </c>
      <c r="F42" s="58">
        <f t="shared" si="4"/>
        <v>1</v>
      </c>
      <c r="G42" s="56">
        <f t="shared" si="5"/>
        <v>0</v>
      </c>
      <c r="H42" s="26">
        <v>1</v>
      </c>
      <c r="I42" s="27">
        <v>0</v>
      </c>
      <c r="J42" s="26"/>
      <c r="K42" s="26"/>
      <c r="L4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2" s="27">
        <f>SUM(racers8[[#This Row],[RMCC - Hill Climb (B)]]+racers8[[#This Row],[Tour de Bowness - Hill Climb (A)]]+racers8[[#This Row],[CABC ITT Provincial Championships (A)]])</f>
        <v>0</v>
      </c>
      <c r="N42" s="28">
        <f>SUM(racers8[[#This Row],[Tour de Bowness - Omnium (A)]]+racers8[[#This Row],[RMCC - Omnium (B)]])</f>
        <v>0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16"/>
    </row>
    <row r="43" spans="1:33" ht="15.75" thickBot="1" x14ac:dyDescent="0.3">
      <c r="A43" s="25"/>
      <c r="B43" s="33" t="s">
        <v>243</v>
      </c>
      <c r="C43" s="33" t="s">
        <v>244</v>
      </c>
      <c r="D43" s="57" t="s">
        <v>74</v>
      </c>
      <c r="E43" s="25">
        <f t="shared" si="3"/>
        <v>0</v>
      </c>
      <c r="F43" s="58">
        <f t="shared" si="4"/>
        <v>0</v>
      </c>
      <c r="G43" s="56">
        <f t="shared" si="5"/>
        <v>0</v>
      </c>
      <c r="H43" s="26">
        <v>0</v>
      </c>
      <c r="I43" s="27">
        <v>0</v>
      </c>
      <c r="J43" s="26"/>
      <c r="K43" s="26"/>
      <c r="L4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3" s="27">
        <f>SUM(racers8[[#This Row],[RMCC - Hill Climb (B)]]+racers8[[#This Row],[Tour de Bowness - Hill Climb (A)]]+racers8[[#This Row],[CABC ITT Provincial Championships (A)]])</f>
        <v>0</v>
      </c>
      <c r="N43" s="28">
        <f>SUM(racers8[[#This Row],[Tour de Bowness - Omnium (A)]]+racers8[[#This Row],[RMCC - Omnium (B)]])</f>
        <v>0</v>
      </c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16"/>
    </row>
    <row r="44" spans="1:33" ht="15.75" thickBot="1" x14ac:dyDescent="0.3">
      <c r="A44" s="25"/>
      <c r="B44" s="33" t="s">
        <v>245</v>
      </c>
      <c r="C44" s="33" t="s">
        <v>246</v>
      </c>
      <c r="D44" s="57" t="s">
        <v>40</v>
      </c>
      <c r="E44" s="25">
        <f t="shared" si="3"/>
        <v>0</v>
      </c>
      <c r="F44" s="58">
        <f t="shared" si="4"/>
        <v>0</v>
      </c>
      <c r="G44" s="56">
        <f t="shared" si="5"/>
        <v>0</v>
      </c>
      <c r="H44" s="26">
        <v>0</v>
      </c>
      <c r="I44" s="27">
        <v>0</v>
      </c>
      <c r="J44" s="26"/>
      <c r="K44" s="26"/>
      <c r="L4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4" s="27">
        <f>SUM(racers8[[#This Row],[RMCC - Hill Climb (B)]]+racers8[[#This Row],[Tour de Bowness - Hill Climb (A)]]+racers8[[#This Row],[CABC ITT Provincial Championships (A)]])</f>
        <v>0</v>
      </c>
      <c r="N44" s="28">
        <f>SUM(racers8[[#This Row],[Tour de Bowness - Omnium (A)]]+racers8[[#This Row],[RMCC - Omnium (B)]])</f>
        <v>0</v>
      </c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16"/>
    </row>
    <row r="45" spans="1:33" ht="15.75" thickBot="1" x14ac:dyDescent="0.3">
      <c r="A45" s="25"/>
      <c r="B45" s="33" t="s">
        <v>247</v>
      </c>
      <c r="C45" s="33" t="s">
        <v>248</v>
      </c>
      <c r="D45" s="57" t="s">
        <v>249</v>
      </c>
      <c r="E45" s="25">
        <f t="shared" si="3"/>
        <v>0</v>
      </c>
      <c r="F45" s="58">
        <f t="shared" si="4"/>
        <v>0</v>
      </c>
      <c r="G45" s="56">
        <f t="shared" si="5"/>
        <v>0</v>
      </c>
      <c r="H45" s="26">
        <v>0</v>
      </c>
      <c r="I45" s="27">
        <v>0</v>
      </c>
      <c r="J45" s="26"/>
      <c r="K45" s="26"/>
      <c r="L4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5" s="27">
        <f>SUM(racers8[[#This Row],[RMCC - Hill Climb (B)]]+racers8[[#This Row],[Tour de Bowness - Hill Climb (A)]]+racers8[[#This Row],[CABC ITT Provincial Championships (A)]])</f>
        <v>0</v>
      </c>
      <c r="N45" s="28">
        <f>SUM(racers8[[#This Row],[Tour de Bowness - Omnium (A)]]+racers8[[#This Row],[RMCC - Omnium (B)]])</f>
        <v>0</v>
      </c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16"/>
    </row>
    <row r="46" spans="1:33" ht="15.75" thickBot="1" x14ac:dyDescent="0.3">
      <c r="A46" s="25"/>
      <c r="B46" s="33" t="s">
        <v>250</v>
      </c>
      <c r="C46" s="33" t="s">
        <v>251</v>
      </c>
      <c r="D46" s="57" t="s">
        <v>43</v>
      </c>
      <c r="E46" s="25">
        <f t="shared" si="3"/>
        <v>0</v>
      </c>
      <c r="F46" s="58">
        <f t="shared" si="4"/>
        <v>0</v>
      </c>
      <c r="G46" s="56">
        <f t="shared" si="5"/>
        <v>0</v>
      </c>
      <c r="H46" s="26">
        <v>0</v>
      </c>
      <c r="I46" s="27">
        <v>0</v>
      </c>
      <c r="J46" s="26"/>
      <c r="K46" s="26"/>
      <c r="L4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6" s="27">
        <f>SUM(racers8[[#This Row],[RMCC - Hill Climb (B)]]+racers8[[#This Row],[Tour de Bowness - Hill Climb (A)]]+racers8[[#This Row],[CABC ITT Provincial Championships (A)]])</f>
        <v>0</v>
      </c>
      <c r="N46" s="28">
        <f>SUM(racers8[[#This Row],[Tour de Bowness - Omnium (A)]]+racers8[[#This Row],[RMCC - Omnium (B)]])</f>
        <v>0</v>
      </c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16"/>
    </row>
    <row r="47" spans="1:33" ht="15.75" thickBot="1" x14ac:dyDescent="0.3">
      <c r="A47" s="59"/>
      <c r="B47" s="24" t="s">
        <v>252</v>
      </c>
      <c r="C47" s="24" t="s">
        <v>253</v>
      </c>
      <c r="D47" s="54" t="s">
        <v>191</v>
      </c>
      <c r="E47" s="25">
        <f t="shared" si="3"/>
        <v>0</v>
      </c>
      <c r="F47" s="58">
        <f t="shared" si="4"/>
        <v>0</v>
      </c>
      <c r="G47" s="56">
        <f t="shared" si="5"/>
        <v>0</v>
      </c>
      <c r="H47" s="26">
        <v>0</v>
      </c>
      <c r="I47" s="27">
        <v>0</v>
      </c>
      <c r="J47" s="26"/>
      <c r="K47" s="26"/>
      <c r="L4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7" s="27">
        <f>SUM(racers8[[#This Row],[RMCC - Hill Climb (B)]]+racers8[[#This Row],[Tour de Bowness - Hill Climb (A)]]+racers8[[#This Row],[CABC ITT Provincial Championships (A)]])</f>
        <v>0</v>
      </c>
      <c r="N47" s="28">
        <f>SUM(racers8[[#This Row],[Tour de Bowness - Omnium (A)]]+racers8[[#This Row],[RMCC - Omnium (B)]])</f>
        <v>0</v>
      </c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16"/>
    </row>
    <row r="48" spans="1:33" ht="15.75" thickBot="1" x14ac:dyDescent="0.3">
      <c r="A48" s="25"/>
      <c r="B48" s="33" t="s">
        <v>254</v>
      </c>
      <c r="C48" s="33" t="s">
        <v>255</v>
      </c>
      <c r="D48" s="57" t="s">
        <v>40</v>
      </c>
      <c r="E48" s="25">
        <f t="shared" si="3"/>
        <v>0</v>
      </c>
      <c r="F48" s="58">
        <f t="shared" si="4"/>
        <v>0</v>
      </c>
      <c r="G48" s="56">
        <f t="shared" si="5"/>
        <v>0</v>
      </c>
      <c r="H48" s="26">
        <v>0</v>
      </c>
      <c r="I48" s="27">
        <v>0</v>
      </c>
      <c r="J48" s="26"/>
      <c r="K48" s="26"/>
      <c r="L4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8" s="27">
        <f>SUM(racers8[[#This Row],[RMCC - Hill Climb (B)]]+racers8[[#This Row],[Tour de Bowness - Hill Climb (A)]]+racers8[[#This Row],[CABC ITT Provincial Championships (A)]])</f>
        <v>0</v>
      </c>
      <c r="N48" s="28">
        <f>SUM(racers8[[#This Row],[Tour de Bowness - Omnium (A)]]+racers8[[#This Row],[RMCC - Omnium (B)]])</f>
        <v>0</v>
      </c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16"/>
    </row>
    <row r="49" spans="1:33" ht="15.75" thickBot="1" x14ac:dyDescent="0.3">
      <c r="A49" s="25"/>
      <c r="B49" s="24" t="s">
        <v>256</v>
      </c>
      <c r="C49" s="24" t="s">
        <v>257</v>
      </c>
      <c r="D49" s="54" t="s">
        <v>40</v>
      </c>
      <c r="E49" s="25">
        <f t="shared" si="3"/>
        <v>0</v>
      </c>
      <c r="F49" s="58">
        <f t="shared" si="4"/>
        <v>0</v>
      </c>
      <c r="G49" s="56">
        <f t="shared" si="5"/>
        <v>0</v>
      </c>
      <c r="H49" s="26">
        <v>0</v>
      </c>
      <c r="I49" s="27">
        <v>0</v>
      </c>
      <c r="J49" s="26"/>
      <c r="K49" s="26"/>
      <c r="L4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9" s="27">
        <f>SUM(racers8[[#This Row],[RMCC - Hill Climb (B)]]+racers8[[#This Row],[Tour de Bowness - Hill Climb (A)]]+racers8[[#This Row],[CABC ITT Provincial Championships (A)]])</f>
        <v>0</v>
      </c>
      <c r="N49" s="28">
        <f>SUM(racers8[[#This Row],[Tour de Bowness - Omnium (A)]]+racers8[[#This Row],[RMCC - Omnium (B)]])</f>
        <v>0</v>
      </c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16"/>
    </row>
    <row r="50" spans="1:33" ht="15.75" thickBot="1" x14ac:dyDescent="0.3">
      <c r="A50" s="25"/>
      <c r="B50" s="33" t="s">
        <v>258</v>
      </c>
      <c r="C50" s="33" t="s">
        <v>259</v>
      </c>
      <c r="D50" s="57" t="s">
        <v>40</v>
      </c>
      <c r="E50" s="25">
        <f t="shared" si="3"/>
        <v>0</v>
      </c>
      <c r="F50" s="58">
        <f t="shared" si="4"/>
        <v>0</v>
      </c>
      <c r="G50" s="56">
        <f t="shared" si="5"/>
        <v>0</v>
      </c>
      <c r="H50" s="26">
        <v>0</v>
      </c>
      <c r="I50" s="27">
        <v>0</v>
      </c>
      <c r="J50" s="26"/>
      <c r="K50" s="26"/>
      <c r="L5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0" s="27">
        <f>SUM(racers8[[#This Row],[RMCC - Hill Climb (B)]]+racers8[[#This Row],[Tour de Bowness - Hill Climb (A)]]+racers8[[#This Row],[CABC ITT Provincial Championships (A)]])</f>
        <v>0</v>
      </c>
      <c r="N50" s="28">
        <f>SUM(racers8[[#This Row],[Tour de Bowness - Omnium (A)]]+racers8[[#This Row],[RMCC - Omnium (B)]])</f>
        <v>0</v>
      </c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16"/>
    </row>
    <row r="51" spans="1:33" ht="15.75" thickBot="1" x14ac:dyDescent="0.3">
      <c r="A51" s="25"/>
      <c r="B51" s="24" t="s">
        <v>260</v>
      </c>
      <c r="C51" s="24" t="s">
        <v>261</v>
      </c>
      <c r="D51" s="54" t="s">
        <v>74</v>
      </c>
      <c r="E51" s="25">
        <f t="shared" si="3"/>
        <v>0</v>
      </c>
      <c r="F51" s="58">
        <f t="shared" si="4"/>
        <v>0</v>
      </c>
      <c r="G51" s="56">
        <f t="shared" si="5"/>
        <v>0</v>
      </c>
      <c r="H51" s="26">
        <v>0</v>
      </c>
      <c r="I51" s="27">
        <v>0</v>
      </c>
      <c r="J51" s="26"/>
      <c r="K51" s="26"/>
      <c r="L5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1" s="27">
        <f>SUM(racers8[[#This Row],[RMCC - Hill Climb (B)]]+racers8[[#This Row],[Tour de Bowness - Hill Climb (A)]]+racers8[[#This Row],[CABC ITT Provincial Championships (A)]])</f>
        <v>0</v>
      </c>
      <c r="N51" s="28">
        <f>SUM(racers8[[#This Row],[Tour de Bowness - Omnium (A)]]+racers8[[#This Row],[RMCC - Omnium (B)]])</f>
        <v>0</v>
      </c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16"/>
    </row>
    <row r="52" spans="1:33" ht="15.75" thickBot="1" x14ac:dyDescent="0.3">
      <c r="A52" s="25"/>
      <c r="B52" s="24" t="s">
        <v>262</v>
      </c>
      <c r="C52" s="24" t="s">
        <v>263</v>
      </c>
      <c r="D52" s="54" t="s">
        <v>34</v>
      </c>
      <c r="E52" s="25">
        <f t="shared" si="3"/>
        <v>0</v>
      </c>
      <c r="F52" s="55">
        <f t="shared" si="4"/>
        <v>0</v>
      </c>
      <c r="G52" s="56">
        <f t="shared" si="5"/>
        <v>0</v>
      </c>
      <c r="H52" s="26">
        <v>0</v>
      </c>
      <c r="I52" s="27">
        <v>0</v>
      </c>
      <c r="J52" s="26"/>
      <c r="K52" s="26"/>
      <c r="L5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2" s="27">
        <f>SUM(racers8[[#This Row],[RMCC - Hill Climb (B)]]+racers8[[#This Row],[Tour de Bowness - Hill Climb (A)]]+racers8[[#This Row],[CABC ITT Provincial Championships (A)]])</f>
        <v>0</v>
      </c>
      <c r="N52" s="28">
        <f>SUM(racers8[[#This Row],[Tour de Bowness - Omnium (A)]]+racers8[[#This Row],[RMCC - Omnium (B)]])</f>
        <v>0</v>
      </c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16"/>
    </row>
    <row r="53" spans="1:33" ht="15.75" thickBot="1" x14ac:dyDescent="0.3">
      <c r="A53" s="25"/>
      <c r="B53" s="33" t="s">
        <v>264</v>
      </c>
      <c r="C53" s="33" t="s">
        <v>265</v>
      </c>
      <c r="D53" s="57" t="s">
        <v>43</v>
      </c>
      <c r="E53" s="25">
        <f t="shared" si="3"/>
        <v>0</v>
      </c>
      <c r="F53" s="58">
        <f t="shared" si="4"/>
        <v>0</v>
      </c>
      <c r="G53" s="56">
        <f t="shared" si="5"/>
        <v>0</v>
      </c>
      <c r="H53" s="26">
        <v>0</v>
      </c>
      <c r="I53" s="27">
        <v>0</v>
      </c>
      <c r="J53" s="26"/>
      <c r="K53" s="26"/>
      <c r="L5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3" s="27">
        <f>SUM(racers8[[#This Row],[RMCC - Hill Climb (B)]]+racers8[[#This Row],[Tour de Bowness - Hill Climb (A)]]+racers8[[#This Row],[CABC ITT Provincial Championships (A)]])</f>
        <v>0</v>
      </c>
      <c r="N53" s="28">
        <f>SUM(racers8[[#This Row],[Tour de Bowness - Omnium (A)]]+racers8[[#This Row],[RMCC - Omnium (B)]])</f>
        <v>0</v>
      </c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16"/>
    </row>
    <row r="54" spans="1:33" ht="15.75" thickBot="1" x14ac:dyDescent="0.3">
      <c r="A54" s="25"/>
      <c r="B54" s="24" t="s">
        <v>266</v>
      </c>
      <c r="C54" s="24" t="s">
        <v>267</v>
      </c>
      <c r="D54" s="54" t="s">
        <v>219</v>
      </c>
      <c r="E54" s="25">
        <f t="shared" si="3"/>
        <v>0</v>
      </c>
      <c r="F54" s="58">
        <f t="shared" si="4"/>
        <v>0</v>
      </c>
      <c r="G54" s="56">
        <f t="shared" si="5"/>
        <v>0</v>
      </c>
      <c r="H54" s="26">
        <v>0</v>
      </c>
      <c r="I54" s="27">
        <v>0</v>
      </c>
      <c r="J54" s="26"/>
      <c r="K54" s="26"/>
      <c r="L5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4" s="27">
        <f>SUM(racers8[[#This Row],[RMCC - Hill Climb (B)]]+racers8[[#This Row],[Tour de Bowness - Hill Climb (A)]]+racers8[[#This Row],[CABC ITT Provincial Championships (A)]])</f>
        <v>0</v>
      </c>
      <c r="N54" s="28">
        <f>SUM(racers8[[#This Row],[Tour de Bowness - Omnium (A)]]+racers8[[#This Row],[RMCC - Omnium (B)]])</f>
        <v>0</v>
      </c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16"/>
    </row>
    <row r="55" spans="1:33" ht="15.75" thickBot="1" x14ac:dyDescent="0.3">
      <c r="A55" s="25"/>
      <c r="B55" s="24" t="s">
        <v>268</v>
      </c>
      <c r="C55" s="24" t="s">
        <v>269</v>
      </c>
      <c r="D55" s="54" t="s">
        <v>54</v>
      </c>
      <c r="E55" s="25">
        <f t="shared" si="3"/>
        <v>0</v>
      </c>
      <c r="F55" s="58">
        <f t="shared" si="4"/>
        <v>0</v>
      </c>
      <c r="G55" s="56">
        <f t="shared" si="5"/>
        <v>0</v>
      </c>
      <c r="H55" s="26">
        <v>0</v>
      </c>
      <c r="I55" s="27">
        <v>0</v>
      </c>
      <c r="J55" s="26"/>
      <c r="K55" s="26"/>
      <c r="L5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5" s="27">
        <f>SUM(racers8[[#This Row],[RMCC - Hill Climb (B)]]+racers8[[#This Row],[Tour de Bowness - Hill Climb (A)]]+racers8[[#This Row],[CABC ITT Provincial Championships (A)]])</f>
        <v>0</v>
      </c>
      <c r="N55" s="28">
        <f>SUM(racers8[[#This Row],[Tour de Bowness - Omnium (A)]]+racers8[[#This Row],[RMCC - Omnium (B)]])</f>
        <v>0</v>
      </c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16"/>
    </row>
    <row r="56" spans="1:33" ht="15.75" thickBot="1" x14ac:dyDescent="0.3">
      <c r="A56" s="21"/>
      <c r="B56" s="11" t="s">
        <v>270</v>
      </c>
      <c r="C56" s="11" t="s">
        <v>127</v>
      </c>
      <c r="D56" s="53" t="s">
        <v>271</v>
      </c>
      <c r="E56" s="25">
        <f t="shared" si="3"/>
        <v>0</v>
      </c>
      <c r="F56" s="58">
        <f t="shared" si="4"/>
        <v>0</v>
      </c>
      <c r="G56" s="56">
        <f t="shared" si="5"/>
        <v>0</v>
      </c>
      <c r="H56" s="12">
        <v>0</v>
      </c>
      <c r="I56" s="13">
        <v>0</v>
      </c>
      <c r="J56" s="12"/>
      <c r="K56" s="12"/>
      <c r="L5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6" s="27">
        <f>SUM(racers8[[#This Row],[RMCC - Hill Climb (B)]]+racers8[[#This Row],[Tour de Bowness - Hill Climb (A)]]+racers8[[#This Row],[CABC ITT Provincial Championships (A)]])</f>
        <v>0</v>
      </c>
      <c r="N56" s="28">
        <f>SUM(racers8[[#This Row],[Tour de Bowness - Omnium (A)]]+racers8[[#This Row],[RMCC - Omnium (B)]])</f>
        <v>0</v>
      </c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spans="1:33" ht="15.75" thickBot="1" x14ac:dyDescent="0.3">
      <c r="A57" s="21"/>
      <c r="B57" s="11" t="s">
        <v>272</v>
      </c>
      <c r="C57" s="11" t="s">
        <v>273</v>
      </c>
      <c r="D57" s="53" t="s">
        <v>172</v>
      </c>
      <c r="E57" s="21">
        <f t="shared" si="3"/>
        <v>0</v>
      </c>
      <c r="F57" s="72">
        <f t="shared" si="4"/>
        <v>0</v>
      </c>
      <c r="G57" s="51">
        <f t="shared" si="5"/>
        <v>0</v>
      </c>
      <c r="H57" s="12">
        <v>0</v>
      </c>
      <c r="I57" s="13">
        <v>0</v>
      </c>
      <c r="J57" s="12"/>
      <c r="K57" s="12"/>
      <c r="L57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7" s="13">
        <f>SUM(racers8[[#This Row],[RMCC - Hill Climb (B)]]+racers8[[#This Row],[Tour de Bowness - Hill Climb (A)]]+racers8[[#This Row],[CABC ITT Provincial Championships (A)]])</f>
        <v>0</v>
      </c>
      <c r="N57" s="14">
        <f>SUM(racers8[[#This Row],[Tour de Bowness - Omnium (A)]]+racers8[[#This Row],[RMCC - Omnium (B)]])</f>
        <v>0</v>
      </c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spans="1:33" ht="15.75" thickBot="1" x14ac:dyDescent="0.3">
      <c r="A58" s="21"/>
      <c r="B58" s="19" t="s">
        <v>274</v>
      </c>
      <c r="C58" s="19" t="s">
        <v>275</v>
      </c>
      <c r="D58" s="20" t="s">
        <v>74</v>
      </c>
      <c r="E58" s="21">
        <f t="shared" si="3"/>
        <v>0</v>
      </c>
      <c r="F58" s="50">
        <f t="shared" si="4"/>
        <v>0</v>
      </c>
      <c r="G58" s="51">
        <f t="shared" si="5"/>
        <v>0</v>
      </c>
      <c r="H58" s="12">
        <v>0</v>
      </c>
      <c r="I58" s="13">
        <v>0</v>
      </c>
      <c r="J58" s="12"/>
      <c r="K58" s="12"/>
      <c r="L58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8" s="13">
        <f>SUM(racers8[[#This Row],[RMCC - Hill Climb (B)]]+racers8[[#This Row],[Tour de Bowness - Hill Climb (A)]]+racers8[[#This Row],[CABC ITT Provincial Championships (A)]])</f>
        <v>0</v>
      </c>
      <c r="N58" s="14">
        <f>SUM(racers8[[#This Row],[Tour de Bowness - Omnium (A)]]+racers8[[#This Row],[RMCC - Omnium (B)]])</f>
        <v>0</v>
      </c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</row>
    <row r="59" spans="1:33" ht="15.75" thickBot="1" x14ac:dyDescent="0.3">
      <c r="A59" s="25"/>
      <c r="B59" s="33" t="s">
        <v>276</v>
      </c>
      <c r="C59" s="33" t="s">
        <v>95</v>
      </c>
      <c r="D59" s="57" t="s">
        <v>213</v>
      </c>
      <c r="E59" s="25">
        <f t="shared" si="3"/>
        <v>0</v>
      </c>
      <c r="F59" s="58">
        <f t="shared" si="4"/>
        <v>0</v>
      </c>
      <c r="G59" s="56">
        <f t="shared" si="5"/>
        <v>0</v>
      </c>
      <c r="H59" s="26">
        <v>0</v>
      </c>
      <c r="I59" s="27">
        <v>0</v>
      </c>
      <c r="J59" s="26"/>
      <c r="K59" s="26"/>
      <c r="L5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9" s="27">
        <f>SUM(racers8[[#This Row],[RMCC - Hill Climb (B)]]+racers8[[#This Row],[Tour de Bowness - Hill Climb (A)]]+racers8[[#This Row],[CABC ITT Provincial Championships (A)]])</f>
        <v>0</v>
      </c>
      <c r="N59" s="28">
        <f>SUM(racers8[[#This Row],[Tour de Bowness - Omnium (A)]]+racers8[[#This Row],[RMCC - Omnium (B)]])</f>
        <v>0</v>
      </c>
      <c r="O59" s="30"/>
      <c r="P59" s="30"/>
      <c r="Q59" s="30"/>
      <c r="R59" s="30"/>
      <c r="S59" s="30"/>
      <c r="T59" s="30"/>
      <c r="U59" s="30"/>
      <c r="V59" s="30"/>
      <c r="W59" s="30"/>
      <c r="X59" s="52"/>
      <c r="Y59" s="30"/>
      <c r="Z59" s="30"/>
      <c r="AA59" s="30"/>
      <c r="AB59" s="30"/>
      <c r="AC59" s="30"/>
      <c r="AD59" s="30"/>
      <c r="AE59" s="30"/>
      <c r="AF59" s="30"/>
      <c r="AG59" s="16"/>
    </row>
    <row r="60" spans="1:33" ht="15.75" thickBot="1" x14ac:dyDescent="0.3">
      <c r="A60" s="25"/>
      <c r="B60" s="33" t="s">
        <v>154</v>
      </c>
      <c r="C60" s="33" t="s">
        <v>155</v>
      </c>
      <c r="D60" s="57" t="s">
        <v>150</v>
      </c>
      <c r="E60" s="25">
        <f t="shared" si="3"/>
        <v>0</v>
      </c>
      <c r="F60" s="58">
        <f t="shared" si="4"/>
        <v>0</v>
      </c>
      <c r="G60" s="56">
        <f t="shared" si="5"/>
        <v>0</v>
      </c>
      <c r="H60" s="26">
        <v>0</v>
      </c>
      <c r="I60" s="27">
        <v>0</v>
      </c>
      <c r="J60" s="26"/>
      <c r="K60" s="26"/>
      <c r="L6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0" s="27">
        <f>SUM(racers8[[#This Row],[RMCC - Hill Climb (B)]]+racers8[[#This Row],[Tour de Bowness - Hill Climb (A)]]+racers8[[#This Row],[CABC ITT Provincial Championships (A)]])</f>
        <v>0</v>
      </c>
      <c r="N60" s="28">
        <f>SUM(racers8[[#This Row],[Tour de Bowness - Omnium (A)]]+racers8[[#This Row],[RMCC - Omnium (B)]])</f>
        <v>0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16"/>
    </row>
    <row r="61" spans="1:33" ht="15.75" thickBot="1" x14ac:dyDescent="0.3">
      <c r="A61" s="25"/>
      <c r="B61" s="33" t="s">
        <v>277</v>
      </c>
      <c r="C61" s="33" t="s">
        <v>278</v>
      </c>
      <c r="D61" s="57" t="s">
        <v>40</v>
      </c>
      <c r="E61" s="25">
        <f t="shared" si="3"/>
        <v>0</v>
      </c>
      <c r="F61" s="58">
        <f t="shared" si="4"/>
        <v>0</v>
      </c>
      <c r="G61" s="56">
        <f t="shared" si="5"/>
        <v>0</v>
      </c>
      <c r="H61" s="26">
        <v>0</v>
      </c>
      <c r="I61" s="27">
        <v>0</v>
      </c>
      <c r="J61" s="26"/>
      <c r="K61" s="26"/>
      <c r="L6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1" s="27">
        <f>SUM(racers8[[#This Row],[RMCC - Hill Climb (B)]]+racers8[[#This Row],[Tour de Bowness - Hill Climb (A)]]+racers8[[#This Row],[CABC ITT Provincial Championships (A)]])</f>
        <v>0</v>
      </c>
      <c r="N61" s="28">
        <f>SUM(racers8[[#This Row],[Tour de Bowness - Omnium (A)]]+racers8[[#This Row],[RMCC - Omnium (B)]])</f>
        <v>0</v>
      </c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16"/>
    </row>
    <row r="62" spans="1:33" ht="15.75" thickBot="1" x14ac:dyDescent="0.3">
      <c r="A62" s="21"/>
      <c r="B62" s="11" t="s">
        <v>279</v>
      </c>
      <c r="C62" s="11" t="s">
        <v>280</v>
      </c>
      <c r="D62" s="53" t="s">
        <v>40</v>
      </c>
      <c r="E62" s="21">
        <f t="shared" si="3"/>
        <v>0</v>
      </c>
      <c r="F62" s="50">
        <f t="shared" si="4"/>
        <v>0</v>
      </c>
      <c r="G62" s="51">
        <f t="shared" si="5"/>
        <v>0</v>
      </c>
      <c r="H62" s="12">
        <v>0</v>
      </c>
      <c r="I62" s="13">
        <v>0</v>
      </c>
      <c r="J62" s="12"/>
      <c r="K62" s="12"/>
      <c r="L62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2" s="13">
        <f>SUM(racers8[[#This Row],[RMCC - Hill Climb (B)]]+racers8[[#This Row],[Tour de Bowness - Hill Climb (A)]]+racers8[[#This Row],[CABC ITT Provincial Championships (A)]])</f>
        <v>0</v>
      </c>
      <c r="N62" s="14">
        <f>SUM(racers8[[#This Row],[Tour de Bowness - Omnium (A)]]+racers8[[#This Row],[RMCC - Omnium (B)]])</f>
        <v>0</v>
      </c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spans="1:33" ht="15.75" thickBot="1" x14ac:dyDescent="0.3">
      <c r="A63" s="21"/>
      <c r="B63" s="11" t="s">
        <v>281</v>
      </c>
      <c r="C63" s="11" t="s">
        <v>282</v>
      </c>
      <c r="D63" s="53" t="s">
        <v>283</v>
      </c>
      <c r="E63" s="21">
        <f t="shared" si="3"/>
        <v>0</v>
      </c>
      <c r="F63" s="50">
        <f t="shared" si="4"/>
        <v>0</v>
      </c>
      <c r="G63" s="51">
        <f t="shared" si="5"/>
        <v>0</v>
      </c>
      <c r="H63" s="12">
        <v>0</v>
      </c>
      <c r="I63" s="13">
        <v>0</v>
      </c>
      <c r="J63" s="12"/>
      <c r="K63" s="12"/>
      <c r="L63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3" s="13">
        <f>SUM(racers8[[#This Row],[RMCC - Hill Climb (B)]]+racers8[[#This Row],[Tour de Bowness - Hill Climb (A)]]+racers8[[#This Row],[CABC ITT Provincial Championships (A)]])</f>
        <v>0</v>
      </c>
      <c r="N63" s="14">
        <f>SUM(racers8[[#This Row],[Tour de Bowness - Omnium (A)]]+racers8[[#This Row],[RMCC - Omnium (B)]])</f>
        <v>0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</row>
    <row r="64" spans="1:33" ht="15.75" thickBot="1" x14ac:dyDescent="0.3">
      <c r="A64" s="25"/>
      <c r="B64" s="33" t="s">
        <v>284</v>
      </c>
      <c r="C64" s="33" t="s">
        <v>285</v>
      </c>
      <c r="D64" s="57" t="s">
        <v>54</v>
      </c>
      <c r="E64" s="25">
        <f t="shared" si="3"/>
        <v>0</v>
      </c>
      <c r="F64" s="58">
        <f t="shared" si="4"/>
        <v>0</v>
      </c>
      <c r="G64" s="56">
        <f t="shared" si="5"/>
        <v>0</v>
      </c>
      <c r="H64" s="26">
        <v>0</v>
      </c>
      <c r="I64" s="27">
        <v>0</v>
      </c>
      <c r="J64" s="26"/>
      <c r="K64" s="26"/>
      <c r="L6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4" s="27">
        <f>SUM(racers8[[#This Row],[RMCC - Hill Climb (B)]]+racers8[[#This Row],[Tour de Bowness - Hill Climb (A)]]+racers8[[#This Row],[CABC ITT Provincial Championships (A)]])</f>
        <v>0</v>
      </c>
      <c r="N64" s="28">
        <f>SUM(racers8[[#This Row],[Tour de Bowness - Omnium (A)]]+racers8[[#This Row],[RMCC - Omnium (B)]])</f>
        <v>0</v>
      </c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16"/>
    </row>
    <row r="65" spans="1:33" ht="15.75" thickBot="1" x14ac:dyDescent="0.3">
      <c r="A65" s="25"/>
      <c r="B65" s="99" t="s">
        <v>286</v>
      </c>
      <c r="C65" s="33" t="s">
        <v>246</v>
      </c>
      <c r="D65" s="57" t="s">
        <v>177</v>
      </c>
      <c r="E65" s="25">
        <f t="shared" si="3"/>
        <v>0</v>
      </c>
      <c r="F65" s="55">
        <f t="shared" si="4"/>
        <v>0</v>
      </c>
      <c r="G65" s="56">
        <f t="shared" si="5"/>
        <v>0</v>
      </c>
      <c r="H65" s="26">
        <v>0</v>
      </c>
      <c r="I65" s="27">
        <v>0</v>
      </c>
      <c r="J65" s="26"/>
      <c r="K65" s="26"/>
      <c r="L6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5" s="27">
        <f>SUM(racers8[[#This Row],[RMCC - Hill Climb (B)]]+racers8[[#This Row],[Tour de Bowness - Hill Climb (A)]]+racers8[[#This Row],[CABC ITT Provincial Championships (A)]])</f>
        <v>0</v>
      </c>
      <c r="N65" s="28">
        <f>SUM(racers8[[#This Row],[Tour de Bowness - Omnium (A)]]+racers8[[#This Row],[RMCC - Omnium (B)]])</f>
        <v>0</v>
      </c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16"/>
    </row>
    <row r="66" spans="1:33" ht="15.75" thickBot="1" x14ac:dyDescent="0.3">
      <c r="A66" s="25"/>
      <c r="B66" s="33" t="s">
        <v>289</v>
      </c>
      <c r="C66" s="33" t="s">
        <v>290</v>
      </c>
      <c r="D66" s="57" t="s">
        <v>43</v>
      </c>
      <c r="E66" s="25">
        <f t="shared" ref="E66:E97" si="6">SUM(L66,M66,N66)</f>
        <v>0</v>
      </c>
      <c r="F66" s="58">
        <f t="shared" ref="F66:F97" si="7">SUM(G66,H66,J66,L66)</f>
        <v>0</v>
      </c>
      <c r="G66" s="56">
        <f t="shared" ref="G66:G97" si="8">+IF(SUM(I66,K66,M66)&gt;20,20,SUM(I66,K66,M66))</f>
        <v>0</v>
      </c>
      <c r="H66" s="26">
        <v>0</v>
      </c>
      <c r="I66" s="27">
        <v>0</v>
      </c>
      <c r="J66" s="26"/>
      <c r="K66" s="26"/>
      <c r="L6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6" s="27">
        <f>SUM(racers8[[#This Row],[RMCC - Hill Climb (B)]]+racers8[[#This Row],[Tour de Bowness - Hill Climb (A)]]+racers8[[#This Row],[CABC ITT Provincial Championships (A)]])</f>
        <v>0</v>
      </c>
      <c r="N66" s="28">
        <f>SUM(racers8[[#This Row],[Tour de Bowness - Omnium (A)]]+racers8[[#This Row],[RMCC - Omnium (B)]])</f>
        <v>0</v>
      </c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16"/>
    </row>
    <row r="67" spans="1:33" ht="15.75" thickBot="1" x14ac:dyDescent="0.3">
      <c r="A67" s="21"/>
      <c r="B67" s="19" t="s">
        <v>291</v>
      </c>
      <c r="C67" s="19" t="s">
        <v>292</v>
      </c>
      <c r="D67" s="20" t="s">
        <v>34</v>
      </c>
      <c r="E67" s="21">
        <f t="shared" si="6"/>
        <v>0</v>
      </c>
      <c r="F67" s="50">
        <f t="shared" si="7"/>
        <v>0</v>
      </c>
      <c r="G67" s="51">
        <f t="shared" si="8"/>
        <v>0</v>
      </c>
      <c r="H67" s="12">
        <v>0</v>
      </c>
      <c r="I67" s="13">
        <v>0</v>
      </c>
      <c r="J67" s="12"/>
      <c r="K67" s="12"/>
      <c r="L67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7" s="13">
        <f>SUM(racers8[[#This Row],[RMCC - Hill Climb (B)]]+racers8[[#This Row],[Tour de Bowness - Hill Climb (A)]]+racers8[[#This Row],[CABC ITT Provincial Championships (A)]])</f>
        <v>0</v>
      </c>
      <c r="N67" s="14">
        <f>SUM(racers8[[#This Row],[Tour de Bowness - Omnium (A)]]+racers8[[#This Row],[RMCC - Omnium (B)]])</f>
        <v>0</v>
      </c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ht="15.75" thickBot="1" x14ac:dyDescent="0.3">
      <c r="A68" s="25"/>
      <c r="B68" s="33" t="s">
        <v>293</v>
      </c>
      <c r="C68" s="33" t="s">
        <v>294</v>
      </c>
      <c r="D68" s="57" t="s">
        <v>54</v>
      </c>
      <c r="E68" s="25">
        <f t="shared" si="6"/>
        <v>0</v>
      </c>
      <c r="F68" s="58">
        <f t="shared" si="7"/>
        <v>0</v>
      </c>
      <c r="G68" s="56">
        <f t="shared" si="8"/>
        <v>0</v>
      </c>
      <c r="H68" s="26">
        <v>0</v>
      </c>
      <c r="I68" s="27">
        <v>0</v>
      </c>
      <c r="J68" s="26"/>
      <c r="K68" s="26"/>
      <c r="L6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8" s="27">
        <f>SUM(racers8[[#This Row],[RMCC - Hill Climb (B)]]+racers8[[#This Row],[Tour de Bowness - Hill Climb (A)]]+racers8[[#This Row],[CABC ITT Provincial Championships (A)]])</f>
        <v>0</v>
      </c>
      <c r="N68" s="28">
        <f>SUM(racers8[[#This Row],[Tour de Bowness - Omnium (A)]]+racers8[[#This Row],[RMCC - Omnium (B)]])</f>
        <v>0</v>
      </c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16"/>
    </row>
    <row r="69" spans="1:33" ht="15.75" thickBot="1" x14ac:dyDescent="0.3">
      <c r="A69" s="25"/>
      <c r="B69" s="33" t="s">
        <v>295</v>
      </c>
      <c r="C69" s="33" t="s">
        <v>296</v>
      </c>
      <c r="D69" s="57" t="s">
        <v>31</v>
      </c>
      <c r="E69" s="25">
        <f t="shared" si="6"/>
        <v>0</v>
      </c>
      <c r="F69" s="58">
        <f t="shared" si="7"/>
        <v>0</v>
      </c>
      <c r="G69" s="56">
        <f t="shared" si="8"/>
        <v>0</v>
      </c>
      <c r="H69" s="26">
        <v>0</v>
      </c>
      <c r="I69" s="27">
        <v>0</v>
      </c>
      <c r="J69" s="26"/>
      <c r="K69" s="26"/>
      <c r="L6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9" s="27">
        <f>SUM(racers8[[#This Row],[RMCC - Hill Climb (B)]]+racers8[[#This Row],[Tour de Bowness - Hill Climb (A)]]+racers8[[#This Row],[CABC ITT Provincial Championships (A)]])</f>
        <v>0</v>
      </c>
      <c r="N69" s="28">
        <f>SUM(racers8[[#This Row],[Tour de Bowness - Omnium (A)]]+racers8[[#This Row],[RMCC - Omnium (B)]])</f>
        <v>0</v>
      </c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16"/>
    </row>
    <row r="70" spans="1:33" ht="15.75" thickBot="1" x14ac:dyDescent="0.3">
      <c r="A70" s="25"/>
      <c r="B70" s="33" t="s">
        <v>301</v>
      </c>
      <c r="C70" s="33" t="s">
        <v>302</v>
      </c>
      <c r="D70" s="57" t="s">
        <v>150</v>
      </c>
      <c r="E70" s="25">
        <f t="shared" si="6"/>
        <v>0</v>
      </c>
      <c r="F70" s="58">
        <f t="shared" si="7"/>
        <v>0</v>
      </c>
      <c r="G70" s="56">
        <f t="shared" si="8"/>
        <v>0</v>
      </c>
      <c r="H70" s="26">
        <v>0</v>
      </c>
      <c r="I70" s="27">
        <v>0</v>
      </c>
      <c r="J70" s="26"/>
      <c r="K70" s="26"/>
      <c r="L7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0" s="27">
        <f>SUM(racers8[[#This Row],[RMCC - Hill Climb (B)]]+racers8[[#This Row],[Tour de Bowness - Hill Climb (A)]]+racers8[[#This Row],[CABC ITT Provincial Championships (A)]])</f>
        <v>0</v>
      </c>
      <c r="N70" s="28">
        <f>SUM(racers8[[#This Row],[Tour de Bowness - Omnium (A)]]+racers8[[#This Row],[RMCC - Omnium (B)]])</f>
        <v>0</v>
      </c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16"/>
    </row>
    <row r="71" spans="1:33" ht="15.75" thickBot="1" x14ac:dyDescent="0.3">
      <c r="A71" s="25"/>
      <c r="B71" s="24" t="s">
        <v>303</v>
      </c>
      <c r="C71" s="24" t="s">
        <v>304</v>
      </c>
      <c r="D71" s="54" t="s">
        <v>37</v>
      </c>
      <c r="E71" s="25">
        <f t="shared" si="6"/>
        <v>0</v>
      </c>
      <c r="F71" s="58">
        <f t="shared" si="7"/>
        <v>0</v>
      </c>
      <c r="G71" s="56">
        <f t="shared" si="8"/>
        <v>0</v>
      </c>
      <c r="H71" s="26">
        <v>0</v>
      </c>
      <c r="I71" s="27">
        <v>0</v>
      </c>
      <c r="J71" s="26"/>
      <c r="K71" s="26"/>
      <c r="L7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1" s="27">
        <f>SUM(racers8[[#This Row],[RMCC - Hill Climb (B)]]+racers8[[#This Row],[Tour de Bowness - Hill Climb (A)]]+racers8[[#This Row],[CABC ITT Provincial Championships (A)]])</f>
        <v>0</v>
      </c>
      <c r="N71" s="28">
        <f>SUM(racers8[[#This Row],[Tour de Bowness - Omnium (A)]]+racers8[[#This Row],[RMCC - Omnium (B)]])</f>
        <v>0</v>
      </c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16"/>
    </row>
    <row r="72" spans="1:33" ht="15.75" thickBot="1" x14ac:dyDescent="0.3">
      <c r="A72" s="25"/>
      <c r="B72" s="24" t="s">
        <v>305</v>
      </c>
      <c r="C72" s="24" t="s">
        <v>306</v>
      </c>
      <c r="D72" s="54" t="s">
        <v>43</v>
      </c>
      <c r="E72" s="25">
        <f t="shared" si="6"/>
        <v>0</v>
      </c>
      <c r="F72" s="58">
        <f t="shared" si="7"/>
        <v>0</v>
      </c>
      <c r="G72" s="56">
        <f t="shared" si="8"/>
        <v>0</v>
      </c>
      <c r="H72" s="26">
        <v>0</v>
      </c>
      <c r="I72" s="27">
        <v>0</v>
      </c>
      <c r="J72" s="26"/>
      <c r="K72" s="26"/>
      <c r="L7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2" s="27">
        <f>SUM(racers8[[#This Row],[RMCC - Hill Climb (B)]]+racers8[[#This Row],[Tour de Bowness - Hill Climb (A)]]+racers8[[#This Row],[CABC ITT Provincial Championships (A)]])</f>
        <v>0</v>
      </c>
      <c r="N72" s="28">
        <f>SUM(racers8[[#This Row],[Tour de Bowness - Omnium (A)]]+racers8[[#This Row],[RMCC - Omnium (B)]])</f>
        <v>0</v>
      </c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16"/>
    </row>
    <row r="73" spans="1:33" ht="15.75" thickBot="1" x14ac:dyDescent="0.3">
      <c r="A73" s="25"/>
      <c r="B73" s="33" t="s">
        <v>307</v>
      </c>
      <c r="C73" s="33" t="s">
        <v>308</v>
      </c>
      <c r="D73" s="57" t="s">
        <v>54</v>
      </c>
      <c r="E73" s="25">
        <f t="shared" si="6"/>
        <v>0</v>
      </c>
      <c r="F73" s="58">
        <f t="shared" si="7"/>
        <v>0</v>
      </c>
      <c r="G73" s="56">
        <f t="shared" si="8"/>
        <v>0</v>
      </c>
      <c r="H73" s="26">
        <v>0</v>
      </c>
      <c r="I73" s="27">
        <v>0</v>
      </c>
      <c r="J73" s="26"/>
      <c r="K73" s="26"/>
      <c r="L7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3" s="27">
        <f>SUM(racers8[[#This Row],[RMCC - Hill Climb (B)]]+racers8[[#This Row],[Tour de Bowness - Hill Climb (A)]]+racers8[[#This Row],[CABC ITT Provincial Championships (A)]])</f>
        <v>0</v>
      </c>
      <c r="N73" s="28">
        <f>SUM(racers8[[#This Row],[Tour de Bowness - Omnium (A)]]+racers8[[#This Row],[RMCC - Omnium (B)]])</f>
        <v>0</v>
      </c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16"/>
    </row>
    <row r="74" spans="1:33" ht="15.75" thickBot="1" x14ac:dyDescent="0.3">
      <c r="A74" s="25"/>
      <c r="B74" s="24" t="s">
        <v>309</v>
      </c>
      <c r="C74" s="24" t="s">
        <v>310</v>
      </c>
      <c r="D74" s="54" t="s">
        <v>85</v>
      </c>
      <c r="E74" s="25">
        <f t="shared" si="6"/>
        <v>0</v>
      </c>
      <c r="F74" s="58">
        <f t="shared" si="7"/>
        <v>0</v>
      </c>
      <c r="G74" s="56">
        <f t="shared" si="8"/>
        <v>0</v>
      </c>
      <c r="H74" s="26">
        <v>0</v>
      </c>
      <c r="I74" s="27">
        <v>0</v>
      </c>
      <c r="J74" s="26"/>
      <c r="K74" s="26"/>
      <c r="L7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4" s="27">
        <f>SUM(racers8[[#This Row],[RMCC - Hill Climb (B)]]+racers8[[#This Row],[Tour de Bowness - Hill Climb (A)]]+racers8[[#This Row],[CABC ITT Provincial Championships (A)]])</f>
        <v>0</v>
      </c>
      <c r="N74" s="28">
        <f>SUM(racers8[[#This Row],[Tour de Bowness - Omnium (A)]]+racers8[[#This Row],[RMCC - Omnium (B)]])</f>
        <v>0</v>
      </c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16"/>
    </row>
    <row r="75" spans="1:33" ht="15.75" thickBot="1" x14ac:dyDescent="0.3">
      <c r="A75" s="25"/>
      <c r="B75" s="24" t="s">
        <v>311</v>
      </c>
      <c r="C75" s="24" t="s">
        <v>312</v>
      </c>
      <c r="D75" s="54" t="s">
        <v>177</v>
      </c>
      <c r="E75" s="25">
        <f t="shared" si="6"/>
        <v>0</v>
      </c>
      <c r="F75" s="58">
        <f t="shared" si="7"/>
        <v>0</v>
      </c>
      <c r="G75" s="56">
        <f t="shared" si="8"/>
        <v>0</v>
      </c>
      <c r="H75" s="26">
        <v>0</v>
      </c>
      <c r="I75" s="27">
        <v>0</v>
      </c>
      <c r="J75" s="26"/>
      <c r="K75" s="26"/>
      <c r="L7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5" s="27">
        <f>SUM(racers8[[#This Row],[RMCC - Hill Climb (B)]]+racers8[[#This Row],[Tour de Bowness - Hill Climb (A)]]+racers8[[#This Row],[CABC ITT Provincial Championships (A)]])</f>
        <v>0</v>
      </c>
      <c r="N75" s="28">
        <f>SUM(racers8[[#This Row],[Tour de Bowness - Omnium (A)]]+racers8[[#This Row],[RMCC - Omnium (B)]])</f>
        <v>0</v>
      </c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16"/>
    </row>
    <row r="76" spans="1:33" ht="15.75" thickBot="1" x14ac:dyDescent="0.3">
      <c r="A76" s="25"/>
      <c r="B76" s="33" t="s">
        <v>313</v>
      </c>
      <c r="C76" s="33" t="s">
        <v>179</v>
      </c>
      <c r="D76" s="57" t="s">
        <v>213</v>
      </c>
      <c r="E76" s="25">
        <f t="shared" si="6"/>
        <v>0</v>
      </c>
      <c r="F76" s="58">
        <f t="shared" si="7"/>
        <v>0</v>
      </c>
      <c r="G76" s="56">
        <f t="shared" si="8"/>
        <v>0</v>
      </c>
      <c r="H76" s="26">
        <v>0</v>
      </c>
      <c r="I76" s="27">
        <v>0</v>
      </c>
      <c r="J76" s="26"/>
      <c r="K76" s="26"/>
      <c r="L7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6" s="27">
        <f>SUM(racers8[[#This Row],[RMCC - Hill Climb (B)]]+racers8[[#This Row],[Tour de Bowness - Hill Climb (A)]]+racers8[[#This Row],[CABC ITT Provincial Championships (A)]])</f>
        <v>0</v>
      </c>
      <c r="N76" s="28">
        <f>SUM(racers8[[#This Row],[Tour de Bowness - Omnium (A)]]+racers8[[#This Row],[RMCC - Omnium (B)]])</f>
        <v>0</v>
      </c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16"/>
    </row>
    <row r="77" spans="1:33" ht="15.75" thickBot="1" x14ac:dyDescent="0.3">
      <c r="A77" s="25"/>
      <c r="B77" s="33" t="s">
        <v>314</v>
      </c>
      <c r="C77" s="33" t="s">
        <v>315</v>
      </c>
      <c r="D77" s="57" t="s">
        <v>74</v>
      </c>
      <c r="E77" s="25">
        <f t="shared" si="6"/>
        <v>0</v>
      </c>
      <c r="F77" s="58">
        <f t="shared" si="7"/>
        <v>0</v>
      </c>
      <c r="G77" s="56">
        <f t="shared" si="8"/>
        <v>0</v>
      </c>
      <c r="H77" s="26">
        <v>0</v>
      </c>
      <c r="I77" s="27">
        <v>0</v>
      </c>
      <c r="J77" s="60"/>
      <c r="K77" s="26"/>
      <c r="L7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7" s="27">
        <f>SUM(racers8[[#This Row],[RMCC - Hill Climb (B)]]+racers8[[#This Row],[Tour de Bowness - Hill Climb (A)]]+racers8[[#This Row],[CABC ITT Provincial Championships (A)]])</f>
        <v>0</v>
      </c>
      <c r="N77" s="28">
        <f>SUM(racers8[[#This Row],[Tour de Bowness - Omnium (A)]]+racers8[[#This Row],[RMCC - Omnium (B)]])</f>
        <v>0</v>
      </c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16"/>
    </row>
    <row r="78" spans="1:33" ht="15.75" thickBot="1" x14ac:dyDescent="0.3">
      <c r="A78" s="59"/>
      <c r="B78" s="24" t="s">
        <v>316</v>
      </c>
      <c r="C78" s="24" t="s">
        <v>317</v>
      </c>
      <c r="D78" s="54" t="s">
        <v>318</v>
      </c>
      <c r="E78" s="25">
        <f t="shared" si="6"/>
        <v>0</v>
      </c>
      <c r="F78" s="55">
        <f t="shared" si="7"/>
        <v>0</v>
      </c>
      <c r="G78" s="56">
        <f t="shared" si="8"/>
        <v>0</v>
      </c>
      <c r="H78" s="26">
        <v>0</v>
      </c>
      <c r="I78" s="27">
        <v>0</v>
      </c>
      <c r="J78" s="60"/>
      <c r="K78" s="26"/>
      <c r="L7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8" s="27">
        <f>SUM(racers8[[#This Row],[RMCC - Hill Climb (B)]]+racers8[[#This Row],[Tour de Bowness - Hill Climb (A)]]+racers8[[#This Row],[CABC ITT Provincial Championships (A)]])</f>
        <v>0</v>
      </c>
      <c r="N78" s="28">
        <f>SUM(racers8[[#This Row],[Tour de Bowness - Omnium (A)]]+racers8[[#This Row],[RMCC - Omnium (B)]])</f>
        <v>0</v>
      </c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16"/>
    </row>
    <row r="79" spans="1:33" ht="15.75" thickBot="1" x14ac:dyDescent="0.3">
      <c r="A79" s="21"/>
      <c r="B79" s="11" t="s">
        <v>319</v>
      </c>
      <c r="C79" s="11" t="s">
        <v>239</v>
      </c>
      <c r="D79" s="53" t="s">
        <v>191</v>
      </c>
      <c r="E79" s="21">
        <f t="shared" si="6"/>
        <v>0</v>
      </c>
      <c r="F79" s="50">
        <f t="shared" si="7"/>
        <v>0</v>
      </c>
      <c r="G79" s="51">
        <f t="shared" si="8"/>
        <v>0</v>
      </c>
      <c r="H79" s="26">
        <v>0</v>
      </c>
      <c r="I79" s="27">
        <v>0</v>
      </c>
      <c r="J79" s="61"/>
      <c r="K79" s="12"/>
      <c r="L79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9" s="13">
        <f>SUM(racers8[[#This Row],[RMCC - Hill Climb (B)]]+racers8[[#This Row],[Tour de Bowness - Hill Climb (A)]]+racers8[[#This Row],[CABC ITT Provincial Championships (A)]])</f>
        <v>0</v>
      </c>
      <c r="N79" s="14">
        <f>SUM(racers8[[#This Row],[Tour de Bowness - Omnium (A)]]+racers8[[#This Row],[RMCC - Omnium (B)]])</f>
        <v>0</v>
      </c>
      <c r="O79" s="16"/>
      <c r="P79" s="16"/>
      <c r="Q79" s="16"/>
      <c r="R79" s="16"/>
      <c r="S79" s="30"/>
      <c r="T79" s="16"/>
      <c r="U79" s="16"/>
      <c r="V79" s="16"/>
      <c r="W79" s="16"/>
      <c r="X79" s="30"/>
      <c r="Y79" s="16"/>
      <c r="Z79" s="16"/>
      <c r="AA79" s="16"/>
      <c r="AB79" s="16"/>
      <c r="AC79" s="16"/>
      <c r="AD79" s="16"/>
      <c r="AE79" s="16"/>
      <c r="AF79" s="16"/>
      <c r="AG79" s="16"/>
    </row>
    <row r="80" spans="1:33" ht="15.75" thickBot="1" x14ac:dyDescent="0.3">
      <c r="A80" s="25"/>
      <c r="B80" s="24" t="s">
        <v>320</v>
      </c>
      <c r="C80" s="24" t="s">
        <v>321</v>
      </c>
      <c r="D80" s="54" t="s">
        <v>37</v>
      </c>
      <c r="E80" s="25">
        <f t="shared" si="6"/>
        <v>0</v>
      </c>
      <c r="F80" s="58">
        <f t="shared" si="7"/>
        <v>0</v>
      </c>
      <c r="G80" s="56">
        <f t="shared" si="8"/>
        <v>0</v>
      </c>
      <c r="H80" s="26">
        <v>0</v>
      </c>
      <c r="I80" s="27">
        <v>0</v>
      </c>
      <c r="J80" s="60"/>
      <c r="K80" s="26"/>
      <c r="L8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0" s="27">
        <f>SUM(racers8[[#This Row],[RMCC - Hill Climb (B)]]+racers8[[#This Row],[Tour de Bowness - Hill Climb (A)]]+racers8[[#This Row],[CABC ITT Provincial Championships (A)]])</f>
        <v>0</v>
      </c>
      <c r="N80" s="28">
        <f>SUM(racers8[[#This Row],[Tour de Bowness - Omnium (A)]]+racers8[[#This Row],[RMCC - Omnium (B)]])</f>
        <v>0</v>
      </c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16"/>
    </row>
    <row r="81" spans="1:33" ht="15.75" thickBot="1" x14ac:dyDescent="0.3">
      <c r="A81" s="25"/>
      <c r="B81" s="24" t="s">
        <v>322</v>
      </c>
      <c r="C81" s="24" t="s">
        <v>90</v>
      </c>
      <c r="D81" s="54" t="s">
        <v>37</v>
      </c>
      <c r="E81" s="25">
        <f t="shared" si="6"/>
        <v>0</v>
      </c>
      <c r="F81" s="58">
        <f t="shared" si="7"/>
        <v>0</v>
      </c>
      <c r="G81" s="56">
        <f t="shared" si="8"/>
        <v>0</v>
      </c>
      <c r="H81" s="26">
        <v>0</v>
      </c>
      <c r="I81" s="27">
        <v>0</v>
      </c>
      <c r="J81" s="60"/>
      <c r="K81" s="26"/>
      <c r="L8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1" s="27">
        <f>SUM(racers8[[#This Row],[RMCC - Hill Climb (B)]]+racers8[[#This Row],[Tour de Bowness - Hill Climb (A)]]+racers8[[#This Row],[CABC ITT Provincial Championships (A)]])</f>
        <v>0</v>
      </c>
      <c r="N81" s="28">
        <f>SUM(racers8[[#This Row],[Tour de Bowness - Omnium (A)]]+racers8[[#This Row],[RMCC - Omnium (B)]])</f>
        <v>0</v>
      </c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16"/>
    </row>
    <row r="82" spans="1:33" ht="15.75" thickBot="1" x14ac:dyDescent="0.3">
      <c r="A82" s="25"/>
      <c r="B82" s="33" t="s">
        <v>323</v>
      </c>
      <c r="C82" s="33" t="s">
        <v>324</v>
      </c>
      <c r="D82" s="57" t="s">
        <v>37</v>
      </c>
      <c r="E82" s="25">
        <f t="shared" si="6"/>
        <v>0</v>
      </c>
      <c r="F82" s="58">
        <f t="shared" si="7"/>
        <v>0</v>
      </c>
      <c r="G82" s="56">
        <f t="shared" si="8"/>
        <v>0</v>
      </c>
      <c r="H82" s="26">
        <v>0</v>
      </c>
      <c r="I82" s="27">
        <v>0</v>
      </c>
      <c r="J82" s="60"/>
      <c r="K82" s="26"/>
      <c r="L8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2" s="27">
        <f>SUM(racers8[[#This Row],[RMCC - Hill Climb (B)]]+racers8[[#This Row],[Tour de Bowness - Hill Climb (A)]]+racers8[[#This Row],[CABC ITT Provincial Championships (A)]])</f>
        <v>0</v>
      </c>
      <c r="N82" s="28">
        <f>SUM(racers8[[#This Row],[Tour de Bowness - Omnium (A)]]+racers8[[#This Row],[RMCC - Omnium (B)]])</f>
        <v>0</v>
      </c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16"/>
    </row>
    <row r="83" spans="1:33" ht="15.75" thickBot="1" x14ac:dyDescent="0.3">
      <c r="A83" s="25"/>
      <c r="B83" s="24" t="s">
        <v>325</v>
      </c>
      <c r="C83" s="24" t="s">
        <v>326</v>
      </c>
      <c r="D83" s="54" t="s">
        <v>150</v>
      </c>
      <c r="E83" s="25">
        <f t="shared" si="6"/>
        <v>0</v>
      </c>
      <c r="F83" s="58">
        <f t="shared" si="7"/>
        <v>0</v>
      </c>
      <c r="G83" s="56">
        <f t="shared" si="8"/>
        <v>0</v>
      </c>
      <c r="H83" s="26">
        <v>0</v>
      </c>
      <c r="I83" s="27">
        <v>0</v>
      </c>
      <c r="J83" s="60"/>
      <c r="K83" s="26"/>
      <c r="L8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3" s="27">
        <f>SUM(racers8[[#This Row],[RMCC - Hill Climb (B)]]+racers8[[#This Row],[Tour de Bowness - Hill Climb (A)]]+racers8[[#This Row],[CABC ITT Provincial Championships (A)]])</f>
        <v>0</v>
      </c>
      <c r="N83" s="28">
        <f>SUM(racers8[[#This Row],[Tour de Bowness - Omnium (A)]]+racers8[[#This Row],[RMCC - Omnium (B)]])</f>
        <v>0</v>
      </c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16"/>
    </row>
    <row r="84" spans="1:33" ht="15.75" thickBot="1" x14ac:dyDescent="0.3">
      <c r="A84" s="25"/>
      <c r="B84" s="33" t="s">
        <v>327</v>
      </c>
      <c r="C84" s="33" t="s">
        <v>53</v>
      </c>
      <c r="D84" s="57" t="s">
        <v>74</v>
      </c>
      <c r="E84" s="25">
        <f t="shared" si="6"/>
        <v>0</v>
      </c>
      <c r="F84" s="58">
        <f t="shared" si="7"/>
        <v>0</v>
      </c>
      <c r="G84" s="56">
        <f t="shared" si="8"/>
        <v>0</v>
      </c>
      <c r="H84" s="26">
        <v>0</v>
      </c>
      <c r="I84" s="27">
        <v>0</v>
      </c>
      <c r="J84" s="60"/>
      <c r="K84" s="26"/>
      <c r="L8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4" s="27">
        <f>SUM(racers8[[#This Row],[RMCC - Hill Climb (B)]]+racers8[[#This Row],[Tour de Bowness - Hill Climb (A)]]+racers8[[#This Row],[CABC ITT Provincial Championships (A)]])</f>
        <v>0</v>
      </c>
      <c r="N84" s="28">
        <f>SUM(racers8[[#This Row],[Tour de Bowness - Omnium (A)]]+racers8[[#This Row],[RMCC - Omnium (B)]])</f>
        <v>0</v>
      </c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16"/>
    </row>
    <row r="85" spans="1:33" ht="15.75" thickBot="1" x14ac:dyDescent="0.3">
      <c r="A85" s="25"/>
      <c r="B85" s="24" t="s">
        <v>328</v>
      </c>
      <c r="C85" s="24" t="s">
        <v>329</v>
      </c>
      <c r="D85" s="54" t="s">
        <v>31</v>
      </c>
      <c r="E85" s="25">
        <f t="shared" si="6"/>
        <v>0</v>
      </c>
      <c r="F85" s="58">
        <f t="shared" si="7"/>
        <v>0</v>
      </c>
      <c r="G85" s="56">
        <f t="shared" si="8"/>
        <v>0</v>
      </c>
      <c r="H85" s="26">
        <v>0</v>
      </c>
      <c r="I85" s="27">
        <v>0</v>
      </c>
      <c r="J85" s="60"/>
      <c r="K85" s="26"/>
      <c r="L8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5" s="27">
        <f>SUM(racers8[[#This Row],[RMCC - Hill Climb (B)]]+racers8[[#This Row],[Tour de Bowness - Hill Climb (A)]]+racers8[[#This Row],[CABC ITT Provincial Championships (A)]])</f>
        <v>0</v>
      </c>
      <c r="N85" s="28">
        <f>SUM(racers8[[#This Row],[Tour de Bowness - Omnium (A)]]+racers8[[#This Row],[RMCC - Omnium (B)]])</f>
        <v>0</v>
      </c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16"/>
    </row>
    <row r="86" spans="1:33" ht="15.75" thickBot="1" x14ac:dyDescent="0.3">
      <c r="A86" s="25"/>
      <c r="B86" s="24" t="s">
        <v>330</v>
      </c>
      <c r="C86" s="24" t="s">
        <v>95</v>
      </c>
      <c r="D86" s="54" t="s">
        <v>331</v>
      </c>
      <c r="E86" s="25">
        <f t="shared" si="6"/>
        <v>0</v>
      </c>
      <c r="F86" s="58">
        <f t="shared" si="7"/>
        <v>0</v>
      </c>
      <c r="G86" s="56">
        <f t="shared" si="8"/>
        <v>0</v>
      </c>
      <c r="H86" s="26">
        <v>0</v>
      </c>
      <c r="I86" s="27">
        <v>0</v>
      </c>
      <c r="J86" s="60"/>
      <c r="K86" s="26"/>
      <c r="L8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6" s="27">
        <f>SUM(racers8[[#This Row],[RMCC - Hill Climb (B)]]+racers8[[#This Row],[Tour de Bowness - Hill Climb (A)]]+racers8[[#This Row],[CABC ITT Provincial Championships (A)]])</f>
        <v>0</v>
      </c>
      <c r="N86" s="28">
        <f>SUM(racers8[[#This Row],[Tour de Bowness - Omnium (A)]]+racers8[[#This Row],[RMCC - Omnium (B)]])</f>
        <v>0</v>
      </c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16"/>
    </row>
    <row r="87" spans="1:33" ht="15.75" thickBot="1" x14ac:dyDescent="0.3">
      <c r="A87" s="25"/>
      <c r="B87" s="24" t="s">
        <v>332</v>
      </c>
      <c r="C87" s="24" t="s">
        <v>333</v>
      </c>
      <c r="D87" s="54" t="s">
        <v>150</v>
      </c>
      <c r="E87" s="25">
        <f t="shared" si="6"/>
        <v>0</v>
      </c>
      <c r="F87" s="58">
        <f t="shared" si="7"/>
        <v>0</v>
      </c>
      <c r="G87" s="56">
        <f t="shared" si="8"/>
        <v>0</v>
      </c>
      <c r="H87" s="26">
        <v>0</v>
      </c>
      <c r="I87" s="27">
        <v>0</v>
      </c>
      <c r="J87" s="60"/>
      <c r="K87" s="26"/>
      <c r="L8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7" s="27">
        <f>SUM(racers8[[#This Row],[RMCC - Hill Climb (B)]]+racers8[[#This Row],[Tour de Bowness - Hill Climb (A)]]+racers8[[#This Row],[CABC ITT Provincial Championships (A)]])</f>
        <v>0</v>
      </c>
      <c r="N87" s="28">
        <f>SUM(racers8[[#This Row],[Tour de Bowness - Omnium (A)]]+racers8[[#This Row],[RMCC - Omnium (B)]])</f>
        <v>0</v>
      </c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16"/>
    </row>
    <row r="88" spans="1:33" ht="15.75" thickBot="1" x14ac:dyDescent="0.3">
      <c r="A88" s="25"/>
      <c r="B88" s="24" t="s">
        <v>334</v>
      </c>
      <c r="C88" s="24" t="s">
        <v>149</v>
      </c>
      <c r="D88" s="54" t="s">
        <v>335</v>
      </c>
      <c r="E88" s="25">
        <f t="shared" si="6"/>
        <v>0</v>
      </c>
      <c r="F88" s="58">
        <f t="shared" si="7"/>
        <v>0</v>
      </c>
      <c r="G88" s="56">
        <f t="shared" si="8"/>
        <v>0</v>
      </c>
      <c r="H88" s="26">
        <v>0</v>
      </c>
      <c r="I88" s="27">
        <v>0</v>
      </c>
      <c r="J88" s="60"/>
      <c r="K88" s="26"/>
      <c r="L8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8" s="27">
        <f>SUM(racers8[[#This Row],[RMCC - Hill Climb (B)]]+racers8[[#This Row],[Tour de Bowness - Hill Climb (A)]]+racers8[[#This Row],[CABC ITT Provincial Championships (A)]])</f>
        <v>0</v>
      </c>
      <c r="N88" s="28">
        <f>SUM(racers8[[#This Row],[Tour de Bowness - Omnium (A)]]+racers8[[#This Row],[RMCC - Omnium (B)]])</f>
        <v>0</v>
      </c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16"/>
    </row>
    <row r="89" spans="1:33" ht="15.75" thickBot="1" x14ac:dyDescent="0.3">
      <c r="A89" s="25"/>
      <c r="B89" s="24" t="s">
        <v>336</v>
      </c>
      <c r="C89" s="24" t="s">
        <v>337</v>
      </c>
      <c r="D89" s="54" t="s">
        <v>74</v>
      </c>
      <c r="E89" s="25">
        <f t="shared" si="6"/>
        <v>0</v>
      </c>
      <c r="F89" s="58">
        <f t="shared" si="7"/>
        <v>0</v>
      </c>
      <c r="G89" s="56">
        <f t="shared" si="8"/>
        <v>0</v>
      </c>
      <c r="H89" s="26">
        <v>0</v>
      </c>
      <c r="I89" s="27">
        <v>0</v>
      </c>
      <c r="J89" s="60"/>
      <c r="K89" s="26"/>
      <c r="L8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9" s="27">
        <f>SUM(racers8[[#This Row],[RMCC - Hill Climb (B)]]+racers8[[#This Row],[Tour de Bowness - Hill Climb (A)]]+racers8[[#This Row],[CABC ITT Provincial Championships (A)]])</f>
        <v>0</v>
      </c>
      <c r="N89" s="28">
        <f>SUM(racers8[[#This Row],[Tour de Bowness - Omnium (A)]]+racers8[[#This Row],[RMCC - Omnium (B)]])</f>
        <v>0</v>
      </c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16"/>
    </row>
    <row r="90" spans="1:33" ht="15.75" thickBot="1" x14ac:dyDescent="0.3">
      <c r="A90" s="25"/>
      <c r="B90" s="24" t="s">
        <v>338</v>
      </c>
      <c r="C90" s="24" t="s">
        <v>339</v>
      </c>
      <c r="D90" s="54" t="s">
        <v>177</v>
      </c>
      <c r="E90" s="25">
        <f t="shared" si="6"/>
        <v>0</v>
      </c>
      <c r="F90" s="58">
        <f t="shared" si="7"/>
        <v>0</v>
      </c>
      <c r="G90" s="56">
        <f t="shared" si="8"/>
        <v>0</v>
      </c>
      <c r="H90" s="26">
        <v>0</v>
      </c>
      <c r="I90" s="27">
        <v>0</v>
      </c>
      <c r="J90" s="60"/>
      <c r="K90" s="26"/>
      <c r="L9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0" s="27">
        <f>SUM(racers8[[#This Row],[RMCC - Hill Climb (B)]]+racers8[[#This Row],[Tour de Bowness - Hill Climb (A)]]+racers8[[#This Row],[CABC ITT Provincial Championships (A)]])</f>
        <v>0</v>
      </c>
      <c r="N90" s="28">
        <f>SUM(racers8[[#This Row],[Tour de Bowness - Omnium (A)]]+racers8[[#This Row],[RMCC - Omnium (B)]])</f>
        <v>0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16"/>
    </row>
    <row r="91" spans="1:33" ht="15.75" thickBot="1" x14ac:dyDescent="0.3">
      <c r="A91" s="25"/>
      <c r="B91" s="24" t="s">
        <v>340</v>
      </c>
      <c r="C91" s="24" t="s">
        <v>222</v>
      </c>
      <c r="D91" s="54" t="s">
        <v>341</v>
      </c>
      <c r="E91" s="25">
        <f t="shared" si="6"/>
        <v>0</v>
      </c>
      <c r="F91" s="58">
        <f t="shared" si="7"/>
        <v>0</v>
      </c>
      <c r="G91" s="56">
        <f t="shared" si="8"/>
        <v>0</v>
      </c>
      <c r="H91" s="26">
        <v>0</v>
      </c>
      <c r="I91" s="27">
        <v>0</v>
      </c>
      <c r="J91" s="60"/>
      <c r="K91" s="26"/>
      <c r="L9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1" s="27">
        <f>SUM(racers8[[#This Row],[RMCC - Hill Climb (B)]]+racers8[[#This Row],[Tour de Bowness - Hill Climb (A)]]+racers8[[#This Row],[CABC ITT Provincial Championships (A)]])</f>
        <v>0</v>
      </c>
      <c r="N91" s="28">
        <f>SUM(racers8[[#This Row],[Tour de Bowness - Omnium (A)]]+racers8[[#This Row],[RMCC - Omnium (B)]])</f>
        <v>0</v>
      </c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16"/>
    </row>
    <row r="92" spans="1:33" ht="15.75" thickBot="1" x14ac:dyDescent="0.3">
      <c r="A92" s="25"/>
      <c r="B92" s="24" t="s">
        <v>342</v>
      </c>
      <c r="C92" s="24" t="s">
        <v>124</v>
      </c>
      <c r="D92" s="54" t="s">
        <v>54</v>
      </c>
      <c r="E92" s="25">
        <f t="shared" si="6"/>
        <v>0</v>
      </c>
      <c r="F92" s="58">
        <f t="shared" si="7"/>
        <v>0</v>
      </c>
      <c r="G92" s="56">
        <f t="shared" si="8"/>
        <v>0</v>
      </c>
      <c r="H92" s="26">
        <v>0</v>
      </c>
      <c r="I92" s="27">
        <v>0</v>
      </c>
      <c r="J92" s="60"/>
      <c r="K92" s="26"/>
      <c r="L9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2" s="27">
        <f>SUM(racers8[[#This Row],[RMCC - Hill Climb (B)]]+racers8[[#This Row],[Tour de Bowness - Hill Climb (A)]]+racers8[[#This Row],[CABC ITT Provincial Championships (A)]])</f>
        <v>0</v>
      </c>
      <c r="N92" s="28">
        <f>SUM(racers8[[#This Row],[Tour de Bowness - Omnium (A)]]+racers8[[#This Row],[RMCC - Omnium (B)]])</f>
        <v>0</v>
      </c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1:33" ht="15.75" thickBot="1" x14ac:dyDescent="0.3">
      <c r="A93" s="59"/>
      <c r="B93" s="33" t="s">
        <v>344</v>
      </c>
      <c r="C93" s="33" t="s">
        <v>345</v>
      </c>
      <c r="D93" s="57" t="s">
        <v>54</v>
      </c>
      <c r="E93" s="25">
        <f t="shared" si="6"/>
        <v>0</v>
      </c>
      <c r="F93" s="58">
        <f t="shared" si="7"/>
        <v>0</v>
      </c>
      <c r="G93" s="56">
        <f t="shared" si="8"/>
        <v>0</v>
      </c>
      <c r="H93" s="26">
        <v>0</v>
      </c>
      <c r="I93" s="27">
        <v>0</v>
      </c>
      <c r="J93" s="60"/>
      <c r="K93" s="26"/>
      <c r="L9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3" s="27">
        <f>SUM(racers8[[#This Row],[RMCC - Hill Climb (B)]]+racers8[[#This Row],[Tour de Bowness - Hill Climb (A)]]+racers8[[#This Row],[CABC ITT Provincial Championships (A)]])</f>
        <v>0</v>
      </c>
      <c r="N93" s="28">
        <f>SUM(racers8[[#This Row],[Tour de Bowness - Omnium (A)]]+racers8[[#This Row],[RMCC - Omnium (B)]])</f>
        <v>0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33" ht="15.75" thickBot="1" x14ac:dyDescent="0.3">
      <c r="A94" s="25"/>
      <c r="B94" s="33" t="s">
        <v>346</v>
      </c>
      <c r="C94" s="33" t="s">
        <v>111</v>
      </c>
      <c r="D94" s="57" t="s">
        <v>150</v>
      </c>
      <c r="E94" s="25">
        <f t="shared" si="6"/>
        <v>0</v>
      </c>
      <c r="F94" s="58">
        <f t="shared" si="7"/>
        <v>0</v>
      </c>
      <c r="G94" s="56">
        <f t="shared" si="8"/>
        <v>0</v>
      </c>
      <c r="H94" s="26">
        <v>0</v>
      </c>
      <c r="I94" s="27">
        <v>0</v>
      </c>
      <c r="J94" s="60"/>
      <c r="K94" s="26"/>
      <c r="L9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4" s="27">
        <f>SUM(racers8[[#This Row],[RMCC - Hill Climb (B)]]+racers8[[#This Row],[Tour de Bowness - Hill Climb (A)]]+racers8[[#This Row],[CABC ITT Provincial Championships (A)]])</f>
        <v>0</v>
      </c>
      <c r="N94" s="28">
        <f>SUM(racers8[[#This Row],[Tour de Bowness - Omnium (A)]]+racers8[[#This Row],[RMCC - Omnium (B)]])</f>
        <v>0</v>
      </c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33" ht="15.75" thickBot="1" x14ac:dyDescent="0.3">
      <c r="A95" s="25"/>
      <c r="B95" s="33" t="s">
        <v>347</v>
      </c>
      <c r="C95" s="33" t="s">
        <v>78</v>
      </c>
      <c r="D95" s="57" t="s">
        <v>74</v>
      </c>
      <c r="E95" s="25">
        <f t="shared" si="6"/>
        <v>0</v>
      </c>
      <c r="F95" s="58">
        <f t="shared" si="7"/>
        <v>0</v>
      </c>
      <c r="G95" s="56">
        <f t="shared" si="8"/>
        <v>0</v>
      </c>
      <c r="H95" s="26">
        <v>0</v>
      </c>
      <c r="I95" s="27">
        <v>0</v>
      </c>
      <c r="J95" s="60"/>
      <c r="K95" s="26"/>
      <c r="L9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5" s="27">
        <f>SUM(racers8[[#This Row],[RMCC - Hill Climb (B)]]+racers8[[#This Row],[Tour de Bowness - Hill Climb (A)]]+racers8[[#This Row],[CABC ITT Provincial Championships (A)]])</f>
        <v>0</v>
      </c>
      <c r="N95" s="28">
        <f>SUM(racers8[[#This Row],[Tour de Bowness - Omnium (A)]]+racers8[[#This Row],[RMCC - Omnium (B)]])</f>
        <v>0</v>
      </c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33" ht="15.75" thickBot="1" x14ac:dyDescent="0.3">
      <c r="A96" s="25"/>
      <c r="B96" s="33" t="s">
        <v>348</v>
      </c>
      <c r="C96" s="33" t="s">
        <v>63</v>
      </c>
      <c r="D96" s="57" t="s">
        <v>150</v>
      </c>
      <c r="E96" s="25">
        <f t="shared" si="6"/>
        <v>0</v>
      </c>
      <c r="F96" s="58">
        <f t="shared" si="7"/>
        <v>0</v>
      </c>
      <c r="G96" s="56">
        <f t="shared" si="8"/>
        <v>0</v>
      </c>
      <c r="H96" s="26">
        <v>0</v>
      </c>
      <c r="I96" s="27">
        <v>0</v>
      </c>
      <c r="J96" s="60"/>
      <c r="K96" s="26"/>
      <c r="L9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6" s="27">
        <f>SUM(racers8[[#This Row],[RMCC - Hill Climb (B)]]+racers8[[#This Row],[Tour de Bowness - Hill Climb (A)]]+racers8[[#This Row],[CABC ITT Provincial Championships (A)]])</f>
        <v>0</v>
      </c>
      <c r="N96" s="28">
        <f>SUM(racers8[[#This Row],[Tour de Bowness - Omnium (A)]]+racers8[[#This Row],[RMCC - Omnium (B)]])</f>
        <v>0</v>
      </c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 ht="15.75" thickBot="1" x14ac:dyDescent="0.3">
      <c r="A97" s="25"/>
      <c r="B97" s="33" t="s">
        <v>349</v>
      </c>
      <c r="C97" s="33" t="s">
        <v>125</v>
      </c>
      <c r="D97" s="57" t="s">
        <v>34</v>
      </c>
      <c r="E97" s="25">
        <f t="shared" si="6"/>
        <v>0</v>
      </c>
      <c r="F97" s="58">
        <f t="shared" si="7"/>
        <v>0</v>
      </c>
      <c r="G97" s="56">
        <f t="shared" si="8"/>
        <v>0</v>
      </c>
      <c r="H97" s="26">
        <v>0</v>
      </c>
      <c r="I97" s="27">
        <v>0</v>
      </c>
      <c r="J97" s="60"/>
      <c r="K97" s="26"/>
      <c r="L9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7" s="27">
        <f>SUM(racers8[[#This Row],[RMCC - Hill Climb (B)]]+racers8[[#This Row],[Tour de Bowness - Hill Climb (A)]]+racers8[[#This Row],[CABC ITT Provincial Championships (A)]])</f>
        <v>0</v>
      </c>
      <c r="N97" s="28">
        <f>SUM(racers8[[#This Row],[Tour de Bowness - Omnium (A)]]+racers8[[#This Row],[RMCC - Omnium (B)]])</f>
        <v>0</v>
      </c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 ht="15.75" thickBot="1" x14ac:dyDescent="0.3">
      <c r="A98" s="25"/>
      <c r="B98" s="33" t="s">
        <v>350</v>
      </c>
      <c r="C98" s="33" t="s">
        <v>351</v>
      </c>
      <c r="D98" s="57" t="s">
        <v>299</v>
      </c>
      <c r="E98" s="25">
        <f t="shared" ref="E98:E106" si="9">SUM(L98,M98,N98)</f>
        <v>0</v>
      </c>
      <c r="F98" s="58">
        <f t="shared" ref="F98:F129" si="10">SUM(G98,H98,J98,L98)</f>
        <v>0</v>
      </c>
      <c r="G98" s="56">
        <f t="shared" ref="G98:G106" si="11">+IF(SUM(I98,K98,M98)&gt;20,20,SUM(I98,K98,M98))</f>
        <v>0</v>
      </c>
      <c r="H98" s="26">
        <v>0</v>
      </c>
      <c r="I98" s="27">
        <v>0</v>
      </c>
      <c r="J98" s="60"/>
      <c r="K98" s="26"/>
      <c r="L9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8" s="27">
        <f>SUM(racers8[[#This Row],[RMCC - Hill Climb (B)]]+racers8[[#This Row],[Tour de Bowness - Hill Climb (A)]]+racers8[[#This Row],[CABC ITT Provincial Championships (A)]])</f>
        <v>0</v>
      </c>
      <c r="N98" s="28">
        <f>SUM(racers8[[#This Row],[Tour de Bowness - Omnium (A)]]+racers8[[#This Row],[RMCC - Omnium (B)]])</f>
        <v>0</v>
      </c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 ht="15.75" thickBot="1" x14ac:dyDescent="0.3">
      <c r="A99" s="25"/>
      <c r="B99" s="33" t="s">
        <v>274</v>
      </c>
      <c r="C99" s="33" t="s">
        <v>352</v>
      </c>
      <c r="D99" s="57" t="s">
        <v>74</v>
      </c>
      <c r="E99" s="25">
        <f t="shared" si="9"/>
        <v>0</v>
      </c>
      <c r="F99" s="58">
        <f t="shared" si="10"/>
        <v>0</v>
      </c>
      <c r="G99" s="56">
        <f t="shared" si="11"/>
        <v>0</v>
      </c>
      <c r="H99" s="26">
        <v>0</v>
      </c>
      <c r="I99" s="27">
        <v>0</v>
      </c>
      <c r="J99" s="60"/>
      <c r="K99" s="26"/>
      <c r="L9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9" s="27">
        <f>SUM(racers8[[#This Row],[RMCC - Hill Climb (B)]]+racers8[[#This Row],[Tour de Bowness - Hill Climb (A)]]+racers8[[#This Row],[CABC ITT Provincial Championships (A)]])</f>
        <v>0</v>
      </c>
      <c r="N99" s="28">
        <f>SUM(racers8[[#This Row],[Tour de Bowness - Omnium (A)]]+racers8[[#This Row],[RMCC - Omnium (B)]])</f>
        <v>0</v>
      </c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 ht="15.75" thickBot="1" x14ac:dyDescent="0.3">
      <c r="A100" s="25"/>
      <c r="B100" s="33" t="s">
        <v>353</v>
      </c>
      <c r="C100" s="33" t="s">
        <v>354</v>
      </c>
      <c r="D100" s="57" t="s">
        <v>85</v>
      </c>
      <c r="E100" s="25">
        <f t="shared" si="9"/>
        <v>0</v>
      </c>
      <c r="F100" s="58">
        <f t="shared" si="10"/>
        <v>0</v>
      </c>
      <c r="G100" s="56">
        <f t="shared" si="11"/>
        <v>0</v>
      </c>
      <c r="H100" s="26">
        <v>0</v>
      </c>
      <c r="I100" s="27">
        <v>0</v>
      </c>
      <c r="J100" s="60"/>
      <c r="K100" s="26"/>
      <c r="L10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0" s="27">
        <f>SUM(racers8[[#This Row],[RMCC - Hill Climb (B)]]+racers8[[#This Row],[Tour de Bowness - Hill Climb (A)]]+racers8[[#This Row],[CABC ITT Provincial Championships (A)]])</f>
        <v>0</v>
      </c>
      <c r="N100" s="28">
        <f>SUM(racers8[[#This Row],[Tour de Bowness - Omnium (A)]]+racers8[[#This Row],[RMCC - Omnium (B)]])</f>
        <v>0</v>
      </c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 ht="15.75" thickBot="1" x14ac:dyDescent="0.3">
      <c r="A101" s="25"/>
      <c r="B101" s="33" t="s">
        <v>355</v>
      </c>
      <c r="C101" s="33" t="s">
        <v>48</v>
      </c>
      <c r="D101" s="57" t="s">
        <v>74</v>
      </c>
      <c r="E101" s="25">
        <f t="shared" si="9"/>
        <v>0</v>
      </c>
      <c r="F101" s="58">
        <f t="shared" si="10"/>
        <v>0</v>
      </c>
      <c r="G101" s="56">
        <f t="shared" si="11"/>
        <v>0</v>
      </c>
      <c r="H101" s="26">
        <v>0</v>
      </c>
      <c r="I101" s="27">
        <v>0</v>
      </c>
      <c r="J101" s="60"/>
      <c r="K101" s="26"/>
      <c r="L10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1" s="27">
        <f>SUM(racers8[[#This Row],[RMCC - Hill Climb (B)]]+racers8[[#This Row],[Tour de Bowness - Hill Climb (A)]]+racers8[[#This Row],[CABC ITT Provincial Championships (A)]])</f>
        <v>0</v>
      </c>
      <c r="N101" s="28">
        <f>SUM(racers8[[#This Row],[Tour de Bowness - Omnium (A)]]+racers8[[#This Row],[RMCC - Omnium (B)]])</f>
        <v>0</v>
      </c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 ht="15.75" thickBot="1" x14ac:dyDescent="0.3">
      <c r="A102" s="25"/>
      <c r="B102" s="33" t="s">
        <v>358</v>
      </c>
      <c r="C102" s="33" t="s">
        <v>210</v>
      </c>
      <c r="D102" s="57" t="s">
        <v>85</v>
      </c>
      <c r="E102" s="25">
        <f t="shared" si="9"/>
        <v>0</v>
      </c>
      <c r="F102" s="58">
        <f t="shared" si="10"/>
        <v>0</v>
      </c>
      <c r="G102" s="56">
        <f t="shared" si="11"/>
        <v>0</v>
      </c>
      <c r="H102" s="26">
        <v>0</v>
      </c>
      <c r="I102" s="27">
        <v>0</v>
      </c>
      <c r="J102" s="60"/>
      <c r="K102" s="26"/>
      <c r="L10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2" s="27">
        <f>SUM(racers8[[#This Row],[RMCC - Hill Climb (B)]]+racers8[[#This Row],[Tour de Bowness - Hill Climb (A)]]+racers8[[#This Row],[CABC ITT Provincial Championships (A)]])</f>
        <v>0</v>
      </c>
      <c r="N102" s="28">
        <f>SUM(racers8[[#This Row],[Tour de Bowness - Omnium (A)]]+racers8[[#This Row],[RMCC - Omnium (B)]])</f>
        <v>0</v>
      </c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 ht="15.75" thickBot="1" x14ac:dyDescent="0.3">
      <c r="A103" s="21"/>
      <c r="B103" s="19" t="s">
        <v>156</v>
      </c>
      <c r="C103" s="19" t="s">
        <v>306</v>
      </c>
      <c r="D103" s="20" t="s">
        <v>74</v>
      </c>
      <c r="E103" s="21">
        <f t="shared" si="9"/>
        <v>0</v>
      </c>
      <c r="F103" s="50">
        <f t="shared" si="10"/>
        <v>0</v>
      </c>
      <c r="G103" s="51">
        <f t="shared" si="11"/>
        <v>0</v>
      </c>
      <c r="H103" s="26">
        <v>0</v>
      </c>
      <c r="I103" s="27">
        <v>0</v>
      </c>
      <c r="J103" s="61"/>
      <c r="K103" s="12"/>
      <c r="L103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3" s="13">
        <f>SUM(racers8[[#This Row],[RMCC - Hill Climb (B)]]+racers8[[#This Row],[Tour de Bowness - Hill Climb (A)]]+racers8[[#This Row],[CABC ITT Provincial Championships (A)]])</f>
        <v>0</v>
      </c>
      <c r="N103" s="14">
        <f>SUM(racers8[[#This Row],[Tour de Bowness - Omnium (A)]]+racers8[[#This Row],[RMCC - Omnium (B)]])</f>
        <v>0</v>
      </c>
      <c r="O103" s="16"/>
      <c r="P103" s="16"/>
      <c r="Q103" s="16"/>
      <c r="R103" s="16"/>
      <c r="S103" s="30"/>
      <c r="T103" s="30"/>
      <c r="U103" s="30"/>
      <c r="V103" s="16"/>
      <c r="W103" s="16"/>
      <c r="X103" s="30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ht="15.75" thickBot="1" x14ac:dyDescent="0.3">
      <c r="A104" s="21"/>
      <c r="B104" s="19" t="s">
        <v>383</v>
      </c>
      <c r="C104" s="19" t="s">
        <v>384</v>
      </c>
      <c r="D104" s="20" t="s">
        <v>767</v>
      </c>
      <c r="E104" s="21">
        <f t="shared" si="9"/>
        <v>0</v>
      </c>
      <c r="F104" s="50">
        <f t="shared" si="10"/>
        <v>0</v>
      </c>
      <c r="G104" s="51">
        <f t="shared" si="11"/>
        <v>0</v>
      </c>
      <c r="H104" s="26">
        <v>0</v>
      </c>
      <c r="I104" s="27">
        <v>0</v>
      </c>
      <c r="J104" s="61"/>
      <c r="K104" s="12"/>
      <c r="L104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4" s="13">
        <f>SUM(racers8[[#This Row],[RMCC - Hill Climb (B)]]+racers8[[#This Row],[Tour de Bowness - Hill Climb (A)]]+racers8[[#This Row],[CABC ITT Provincial Championships (A)]])</f>
        <v>0</v>
      </c>
      <c r="N104" s="14">
        <f>SUM(racers8[[#This Row],[Tour de Bowness - Omnium (A)]]+racers8[[#This Row],[RMCC - Omnium (B)]])</f>
        <v>0</v>
      </c>
      <c r="O104" s="16"/>
      <c r="P104" s="16"/>
      <c r="Q104" s="16"/>
      <c r="R104" s="16"/>
      <c r="S104" s="30"/>
      <c r="T104" s="30"/>
      <c r="U104" s="30"/>
      <c r="V104" s="16"/>
      <c r="W104" s="16"/>
      <c r="X104" s="30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ht="15.75" thickBot="1" x14ac:dyDescent="0.3">
      <c r="A105" s="25"/>
      <c r="B105" s="33" t="s">
        <v>768</v>
      </c>
      <c r="C105" s="33" t="s">
        <v>84</v>
      </c>
      <c r="D105" s="57" t="s">
        <v>37</v>
      </c>
      <c r="E105" s="25">
        <f t="shared" si="9"/>
        <v>0</v>
      </c>
      <c r="F105" s="58">
        <f t="shared" si="10"/>
        <v>0</v>
      </c>
      <c r="G105" s="56">
        <f t="shared" si="11"/>
        <v>0</v>
      </c>
      <c r="H105" s="26">
        <v>0</v>
      </c>
      <c r="I105" s="27">
        <v>0</v>
      </c>
      <c r="J105" s="60"/>
      <c r="K105" s="26"/>
      <c r="L10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5" s="27">
        <f>SUM(racers8[[#This Row],[RMCC - Hill Climb (B)]]+racers8[[#This Row],[Tour de Bowness - Hill Climb (A)]]+racers8[[#This Row],[CABC ITT Provincial Championships (A)]])</f>
        <v>0</v>
      </c>
      <c r="N105" s="28">
        <f>SUM(racers8[[#This Row],[Tour de Bowness - Omnium (A)]]+racers8[[#This Row],[RMCC - Omnium (B)]])</f>
        <v>0</v>
      </c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1:33" ht="15.75" thickBot="1" x14ac:dyDescent="0.3">
      <c r="A106" s="25"/>
      <c r="B106" s="33" t="s">
        <v>777</v>
      </c>
      <c r="C106" s="33" t="s">
        <v>63</v>
      </c>
      <c r="D106" s="57" t="s">
        <v>271</v>
      </c>
      <c r="E106" s="25">
        <f t="shared" si="9"/>
        <v>0</v>
      </c>
      <c r="F106" s="58">
        <f t="shared" si="10"/>
        <v>0</v>
      </c>
      <c r="G106" s="56">
        <f t="shared" si="11"/>
        <v>0</v>
      </c>
      <c r="H106" s="26">
        <v>0</v>
      </c>
      <c r="I106" s="27">
        <v>0</v>
      </c>
      <c r="J106" s="60"/>
      <c r="K106" s="26"/>
      <c r="L10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6" s="27">
        <f>SUM(racers8[[#This Row],[RMCC - Hill Climb (B)]]+racers8[[#This Row],[Tour de Bowness - Hill Climb (A)]]+racers8[[#This Row],[CABC ITT Provincial Championships (A)]])</f>
        <v>0</v>
      </c>
      <c r="N106" s="28">
        <f>SUM(racers8[[#This Row],[Tour de Bowness - Omnium (A)]]+racers8[[#This Row],[RMCC - Omnium (B)]])</f>
        <v>0</v>
      </c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1:33" x14ac:dyDescent="0.25">
      <c r="A107" s="25"/>
      <c r="B107" s="33" t="s">
        <v>380</v>
      </c>
      <c r="C107" s="33" t="s">
        <v>381</v>
      </c>
      <c r="D107" s="57" t="s">
        <v>382</v>
      </c>
      <c r="E107" s="101">
        <f>SUM(L107,M107,N107)</f>
        <v>0</v>
      </c>
      <c r="F107" s="58">
        <f>SUM(G107,H107,J107,L107)</f>
        <v>0</v>
      </c>
      <c r="G107" s="102">
        <f>+IF(SUM(I107,K107,M107)&gt;20,20,SUM(I107,K107,M107))</f>
        <v>0</v>
      </c>
      <c r="H107" s="26">
        <v>0</v>
      </c>
      <c r="I107" s="27">
        <v>0</v>
      </c>
      <c r="J107" s="60"/>
      <c r="K107" s="26"/>
      <c r="L10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7" s="27">
        <f>SUM(racers8[[#This Row],[RMCC - Hill Climb (B)]]+racers8[[#This Row],[Tour de Bowness - Hill Climb (A)]]+racers8[[#This Row],[CABC ITT Provincial Championships (A)]])</f>
        <v>0</v>
      </c>
      <c r="N107" s="28">
        <f>SUM(racers8[[#This Row],[Tour de Bowness - Omnium (A)]]+racers8[[#This Row],[RMCC - Omnium (B)]])</f>
        <v>0</v>
      </c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</row>
  </sheetData>
  <conditionalFormatting sqref="F1:G92">
    <cfRule type="expression" dxfId="43" priority="2">
      <formula>"AND([@Cat]=""3M"",[@[Total Upgrade Points]]=50)"</formula>
    </cfRule>
  </conditionalFormatting>
  <conditionalFormatting sqref="L2:N2">
    <cfRule type="expression" dxfId="42" priority="1">
      <formula>" =MOD(ROW(),2)=0"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H98"/>
  <sheetViews>
    <sheetView workbookViewId="0">
      <selection activeCell="F5" sqref="F5:G5"/>
    </sheetView>
  </sheetViews>
  <sheetFormatPr defaultRowHeight="15" x14ac:dyDescent="0.25"/>
  <cols>
    <col min="2" max="2" width="18.140625" bestFit="1" customWidth="1"/>
    <col min="3" max="3" width="12" bestFit="1" customWidth="1"/>
    <col min="4" max="4" width="27.28515625" bestFit="1" customWidth="1"/>
    <col min="16" max="21" width="4" bestFit="1" customWidth="1"/>
    <col min="22" max="22" width="4" customWidth="1"/>
    <col min="23" max="34" width="4" bestFit="1" customWidth="1"/>
  </cols>
  <sheetData>
    <row r="1" spans="1:34" ht="212.25" thickBot="1" x14ac:dyDescent="0.3">
      <c r="A1" s="1" t="s">
        <v>0</v>
      </c>
      <c r="B1" s="2" t="s">
        <v>1</v>
      </c>
      <c r="C1" s="2" t="s">
        <v>2</v>
      </c>
      <c r="D1" s="63" t="s">
        <v>3</v>
      </c>
      <c r="E1" s="64" t="s">
        <v>4</v>
      </c>
      <c r="F1" s="65" t="s">
        <v>192</v>
      </c>
      <c r="G1" s="65" t="s">
        <v>193</v>
      </c>
      <c r="H1" s="66" t="s">
        <v>365</v>
      </c>
      <c r="I1" s="67" t="s">
        <v>194</v>
      </c>
      <c r="J1" s="68" t="s">
        <v>195</v>
      </c>
      <c r="K1" s="69" t="s">
        <v>196</v>
      </c>
      <c r="L1" s="69" t="s">
        <v>366</v>
      </c>
      <c r="M1" s="3" t="s">
        <v>5</v>
      </c>
      <c r="N1" s="4" t="s">
        <v>6</v>
      </c>
      <c r="O1" s="4" t="s">
        <v>7</v>
      </c>
      <c r="P1" s="4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796</v>
      </c>
      <c r="W1" s="5" t="s">
        <v>14</v>
      </c>
      <c r="X1" s="6" t="s">
        <v>15</v>
      </c>
      <c r="Y1" s="5" t="s">
        <v>16</v>
      </c>
      <c r="Z1" s="7" t="s">
        <v>17</v>
      </c>
      <c r="AA1" s="5" t="s">
        <v>18</v>
      </c>
      <c r="AB1" s="7" t="s">
        <v>19</v>
      </c>
      <c r="AC1" s="7" t="s">
        <v>20</v>
      </c>
      <c r="AD1" s="5" t="s">
        <v>21</v>
      </c>
      <c r="AE1" s="5" t="s">
        <v>22</v>
      </c>
      <c r="AF1" s="5" t="s">
        <v>23</v>
      </c>
      <c r="AG1" s="5" t="s">
        <v>24</v>
      </c>
      <c r="AH1" s="5" t="s">
        <v>25</v>
      </c>
    </row>
    <row r="2" spans="1:34" ht="15.75" thickBot="1" x14ac:dyDescent="0.3">
      <c r="A2" s="18"/>
      <c r="B2" s="19" t="s">
        <v>777</v>
      </c>
      <c r="C2" s="19" t="s">
        <v>63</v>
      </c>
      <c r="D2" s="19" t="s">
        <v>271</v>
      </c>
      <c r="E2" s="21">
        <f>SUM(M2,N2,O2)</f>
        <v>73</v>
      </c>
      <c r="F2" s="50">
        <f>SUM(G2,H2,I2,K2,M2)</f>
        <v>63</v>
      </c>
      <c r="G2" s="51">
        <f>+IF(SUM(J2,L2,N2)&gt;20,20,SUM(J2,L2,N2))</f>
        <v>8</v>
      </c>
      <c r="H2" s="70"/>
      <c r="I2" s="15">
        <v>0</v>
      </c>
      <c r="J2" s="13">
        <v>0</v>
      </c>
      <c r="K2" s="12"/>
      <c r="L2" s="12"/>
      <c r="M2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55</v>
      </c>
      <c r="N2" s="13">
        <f>SUM(racers7[[#This Row],[RMCC - Hill Climb (B)]]+racers7[[#This Row],[Tour de Bowness - Hill Climb (A)]]+racers7[[#This Row],[CABC ITT Provincial Championships (A)]])</f>
        <v>8</v>
      </c>
      <c r="O2" s="14">
        <f>SUM(racers7[[#This Row],[Tour de Bowness - Omnium (A)]]+racers7[[#This Row],[RMCC - Omnium (B)]])</f>
        <v>10</v>
      </c>
      <c r="P2" s="16">
        <v>2</v>
      </c>
      <c r="Q2" s="16">
        <v>12</v>
      </c>
      <c r="R2" s="16">
        <v>8</v>
      </c>
      <c r="S2" s="16">
        <v>8</v>
      </c>
      <c r="T2" s="16">
        <v>8</v>
      </c>
      <c r="U2" s="16">
        <v>10</v>
      </c>
      <c r="V2" s="16">
        <v>10</v>
      </c>
      <c r="W2" s="16">
        <v>15</v>
      </c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ht="15.75" thickBot="1" x14ac:dyDescent="0.3">
      <c r="A3" s="18"/>
      <c r="B3" s="19" t="s">
        <v>504</v>
      </c>
      <c r="C3" s="19" t="s">
        <v>505</v>
      </c>
      <c r="D3" s="19" t="s">
        <v>518</v>
      </c>
      <c r="E3" s="21">
        <f>SUM(M3,N3,O3)</f>
        <v>40</v>
      </c>
      <c r="F3" s="50">
        <f>SUM(G3,H3,I3,K3,M3)</f>
        <v>40</v>
      </c>
      <c r="G3" s="51">
        <f>+IF(SUM(J3,L3,N3)&gt;20,20,SUM(J3,L3,N3))</f>
        <v>0</v>
      </c>
      <c r="H3" s="70"/>
      <c r="I3" s="15">
        <v>0</v>
      </c>
      <c r="J3" s="13">
        <v>0</v>
      </c>
      <c r="K3" s="12"/>
      <c r="L3" s="12"/>
      <c r="M3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40</v>
      </c>
      <c r="N3" s="13">
        <f>SUM(racers7[[#This Row],[RMCC - Hill Climb (B)]]+racers7[[#This Row],[Tour de Bowness - Hill Climb (A)]]+racers7[[#This Row],[CABC ITT Provincial Championships (A)]])</f>
        <v>0</v>
      </c>
      <c r="O3" s="14">
        <f>SUM(racers7[[#This Row],[Tour de Bowness - Omnium (A)]]+racers7[[#This Row],[RMCC - Omnium (B)]])</f>
        <v>0</v>
      </c>
      <c r="P3" s="16"/>
      <c r="Q3" s="16">
        <v>20</v>
      </c>
      <c r="R3" s="16">
        <v>20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5.75" thickBot="1" x14ac:dyDescent="0.3">
      <c r="A4" s="18"/>
      <c r="B4" s="19" t="s">
        <v>775</v>
      </c>
      <c r="C4" s="19" t="s">
        <v>776</v>
      </c>
      <c r="D4" s="19" t="s">
        <v>208</v>
      </c>
      <c r="E4" s="21">
        <f>SUM(M4,N4,O4)</f>
        <v>32</v>
      </c>
      <c r="F4" s="50">
        <f>SUM(G4,H4,I4,K4,M4)</f>
        <v>24</v>
      </c>
      <c r="G4" s="51">
        <f>+IF(SUM(J4,L4,N4)&gt;20,20,SUM(J4,L4,N4))</f>
        <v>10</v>
      </c>
      <c r="H4" s="70"/>
      <c r="I4" s="15">
        <v>0</v>
      </c>
      <c r="J4" s="13">
        <v>0</v>
      </c>
      <c r="K4" s="12"/>
      <c r="L4" s="12"/>
      <c r="M4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14</v>
      </c>
      <c r="N4" s="13">
        <f>SUM(racers7[[#This Row],[RMCC - Hill Climb (B)]]+racers7[[#This Row],[Tour de Bowness - Hill Climb (A)]]+racers7[[#This Row],[CABC ITT Provincial Championships (A)]])</f>
        <v>10</v>
      </c>
      <c r="O4" s="14">
        <f>SUM(racers7[[#This Row],[Tour de Bowness - Omnium (A)]]+racers7[[#This Row],[RMCC - Omnium (B)]])</f>
        <v>8</v>
      </c>
      <c r="P4" s="16">
        <v>4</v>
      </c>
      <c r="Q4" s="16"/>
      <c r="R4" s="16"/>
      <c r="S4" s="16">
        <v>10</v>
      </c>
      <c r="T4" s="16">
        <v>10</v>
      </c>
      <c r="U4" s="16"/>
      <c r="V4" s="16">
        <v>8</v>
      </c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ht="15.75" thickBot="1" x14ac:dyDescent="0.3">
      <c r="A5" s="18"/>
      <c r="B5" s="19" t="s">
        <v>380</v>
      </c>
      <c r="C5" s="19" t="s">
        <v>381</v>
      </c>
      <c r="D5" s="19" t="s">
        <v>382</v>
      </c>
      <c r="E5" s="21">
        <f>SUM(M5,N5,O5)</f>
        <v>27</v>
      </c>
      <c r="F5" s="50">
        <f>SUM(G5,H5,I5,K5,M5)</f>
        <v>50</v>
      </c>
      <c r="G5" s="51">
        <f>+IF(SUM(J5,L5,N5)&gt;20,20,SUM(J5,L5,N5))</f>
        <v>0</v>
      </c>
      <c r="H5" s="70"/>
      <c r="I5" s="15">
        <v>23</v>
      </c>
      <c r="J5" s="13">
        <v>0</v>
      </c>
      <c r="K5" s="12"/>
      <c r="L5" s="12"/>
      <c r="M5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27</v>
      </c>
      <c r="N5" s="13">
        <f>SUM(racers7[[#This Row],[RMCC - Hill Climb (B)]]+racers7[[#This Row],[Tour de Bowness - Hill Climb (A)]]+racers7[[#This Row],[CABC ITT Provincial Championships (A)]])</f>
        <v>0</v>
      </c>
      <c r="O5" s="14">
        <f>SUM(racers7[[#This Row],[Tour de Bowness - Omnium (A)]]+racers7[[#This Row],[RMCC - Omnium (B)]])</f>
        <v>0</v>
      </c>
      <c r="P5" s="16"/>
      <c r="Q5" s="16">
        <v>15</v>
      </c>
      <c r="R5" s="16"/>
      <c r="S5" s="16"/>
      <c r="T5" s="16"/>
      <c r="U5" s="16"/>
      <c r="V5" s="16"/>
      <c r="W5" s="16">
        <v>12</v>
      </c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15.75" thickBot="1" x14ac:dyDescent="0.3">
      <c r="A6" s="18"/>
      <c r="B6" s="33" t="s">
        <v>771</v>
      </c>
      <c r="C6" s="33" t="s">
        <v>119</v>
      </c>
      <c r="D6" s="33" t="s">
        <v>772</v>
      </c>
      <c r="E6" s="25">
        <f>SUM(M6,N6,O6)</f>
        <v>22</v>
      </c>
      <c r="F6" s="58">
        <f>SUM(G6,H6,I6,K6,M6)</f>
        <v>18</v>
      </c>
      <c r="G6" s="56">
        <f>+IF(SUM(J6,L6,N6)&gt;20,20,SUM(J6,L6,N6))</f>
        <v>6</v>
      </c>
      <c r="H6" s="70"/>
      <c r="I6" s="29">
        <v>0</v>
      </c>
      <c r="J6" s="27">
        <v>0</v>
      </c>
      <c r="K6" s="26"/>
      <c r="L6" s="26"/>
      <c r="M6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12</v>
      </c>
      <c r="N6" s="13">
        <f>SUM(racers7[[#This Row],[RMCC - Hill Climb (B)]]+racers7[[#This Row],[Tour de Bowness - Hill Climb (A)]]+racers7[[#This Row],[CABC ITT Provincial Championships (A)]])</f>
        <v>6</v>
      </c>
      <c r="O6" s="14">
        <f>SUM(racers7[[#This Row],[Tour de Bowness - Omnium (A)]]+racers7[[#This Row],[RMCC - Omnium (B)]])</f>
        <v>4</v>
      </c>
      <c r="P6" s="30">
        <v>8</v>
      </c>
      <c r="Q6" s="30"/>
      <c r="R6" s="30"/>
      <c r="S6" s="30">
        <v>4</v>
      </c>
      <c r="T6" s="30">
        <v>6</v>
      </c>
      <c r="U6" s="30"/>
      <c r="V6" s="30">
        <v>4</v>
      </c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16"/>
    </row>
    <row r="7" spans="1:34" ht="15.75" thickBot="1" x14ac:dyDescent="0.3">
      <c r="A7" s="18"/>
      <c r="B7" s="33" t="s">
        <v>401</v>
      </c>
      <c r="C7" s="33" t="s">
        <v>402</v>
      </c>
      <c r="D7" s="33" t="s">
        <v>172</v>
      </c>
      <c r="E7" s="25">
        <f>SUM(M7,N7,O7)</f>
        <v>22</v>
      </c>
      <c r="F7" s="58">
        <f>SUM(G7,H7,I7,K7,M7)</f>
        <v>24</v>
      </c>
      <c r="G7" s="56">
        <f>+IF(SUM(J7,L7,N7)&gt;20,20,SUM(J7,L7,N7))</f>
        <v>8</v>
      </c>
      <c r="H7" s="70"/>
      <c r="I7" s="29">
        <v>4</v>
      </c>
      <c r="J7" s="27">
        <v>4</v>
      </c>
      <c r="K7" s="26"/>
      <c r="L7" s="26"/>
      <c r="M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12</v>
      </c>
      <c r="N7" s="27">
        <f>SUM(racers7[[#This Row],[RMCC - Hill Climb (B)]]+racers7[[#This Row],[Tour de Bowness - Hill Climb (A)]]+racers7[[#This Row],[CABC ITT Provincial Championships (A)]])</f>
        <v>4</v>
      </c>
      <c r="O7" s="28">
        <f>SUM(racers7[[#This Row],[Tour de Bowness - Omnium (A)]]+racers7[[#This Row],[RMCC - Omnium (B)]])</f>
        <v>6</v>
      </c>
      <c r="P7" s="30"/>
      <c r="Q7" s="30"/>
      <c r="R7" s="30"/>
      <c r="S7" s="30"/>
      <c r="T7" s="30">
        <v>4</v>
      </c>
      <c r="U7" s="30">
        <v>12</v>
      </c>
      <c r="V7" s="30">
        <v>6</v>
      </c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16"/>
    </row>
    <row r="8" spans="1:34" ht="15.75" thickBot="1" x14ac:dyDescent="0.3">
      <c r="A8" s="18"/>
      <c r="B8" s="33" t="s">
        <v>502</v>
      </c>
      <c r="C8" s="33" t="s">
        <v>244</v>
      </c>
      <c r="D8" s="33" t="s">
        <v>40</v>
      </c>
      <c r="E8" s="25">
        <f>SUM(M8,N8,O8)</f>
        <v>20</v>
      </c>
      <c r="F8" s="58">
        <f>SUM(G8,H8,I8,K8,M8)</f>
        <v>20</v>
      </c>
      <c r="G8" s="56">
        <f>+IF(SUM(J8,L8,N8)&gt;20,20,SUM(J8,L8,N8))</f>
        <v>0</v>
      </c>
      <c r="H8" s="70"/>
      <c r="I8" s="29">
        <v>0</v>
      </c>
      <c r="J8" s="27">
        <v>0</v>
      </c>
      <c r="K8" s="26"/>
      <c r="L8" s="26"/>
      <c r="M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20</v>
      </c>
      <c r="N8" s="27">
        <f>SUM(racers7[[#This Row],[RMCC - Hill Climb (B)]]+racers7[[#This Row],[Tour de Bowness - Hill Climb (A)]]+racers7[[#This Row],[CABC ITT Provincial Championships (A)]])</f>
        <v>0</v>
      </c>
      <c r="O8" s="28">
        <f>SUM(racers7[[#This Row],[Tour de Bowness - Omnium (A)]]+racers7[[#This Row],[RMCC - Omnium (B)]])</f>
        <v>0</v>
      </c>
      <c r="P8" s="30"/>
      <c r="Q8" s="30"/>
      <c r="R8" s="30"/>
      <c r="S8" s="30"/>
      <c r="T8" s="30"/>
      <c r="U8" s="30"/>
      <c r="V8" s="30"/>
      <c r="W8" s="30">
        <v>20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16"/>
    </row>
    <row r="9" spans="1:34" ht="15.75" thickBot="1" x14ac:dyDescent="0.3">
      <c r="A9" s="18"/>
      <c r="B9" s="33" t="s">
        <v>784</v>
      </c>
      <c r="C9" s="33" t="s">
        <v>785</v>
      </c>
      <c r="D9" s="33" t="s">
        <v>85</v>
      </c>
      <c r="E9" s="25">
        <f>SUM(M9,N9,O9)</f>
        <v>15</v>
      </c>
      <c r="F9" s="58">
        <f>SUM(G9,H9,I9,K9,M9)</f>
        <v>15</v>
      </c>
      <c r="G9" s="56">
        <f>+IF(SUM(J9,L9,N9)&gt;20,20,SUM(J9,L9,N9))</f>
        <v>0</v>
      </c>
      <c r="H9" s="70"/>
      <c r="I9" s="29">
        <v>0</v>
      </c>
      <c r="J9" s="27">
        <v>0</v>
      </c>
      <c r="K9" s="26"/>
      <c r="L9" s="26"/>
      <c r="M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15</v>
      </c>
      <c r="N9" s="27">
        <f>SUM(racers7[[#This Row],[RMCC - Hill Climb (B)]]+racers7[[#This Row],[Tour de Bowness - Hill Climb (A)]]+racers7[[#This Row],[CABC ITT Provincial Championships (A)]])</f>
        <v>0</v>
      </c>
      <c r="O9" s="28">
        <f>SUM(racers7[[#This Row],[Tour de Bowness - Omnium (A)]]+racers7[[#This Row],[RMCC - Omnium (B)]])</f>
        <v>0</v>
      </c>
      <c r="P9" s="30"/>
      <c r="Q9" s="30">
        <v>15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16"/>
    </row>
    <row r="10" spans="1:34" ht="15.75" thickBot="1" x14ac:dyDescent="0.3">
      <c r="A10" s="18"/>
      <c r="B10" s="33" t="s">
        <v>379</v>
      </c>
      <c r="C10" s="33" t="s">
        <v>87</v>
      </c>
      <c r="D10" s="33" t="s">
        <v>74</v>
      </c>
      <c r="E10" s="25">
        <f>SUM(M10,N10,O10)</f>
        <v>14</v>
      </c>
      <c r="F10" s="58">
        <f>SUM(G10,H10,I10,K10,M10)</f>
        <v>38</v>
      </c>
      <c r="G10" s="56">
        <f>+IF(SUM(J10,L10,N10)&gt;20,20,SUM(J10,L10,N10))</f>
        <v>0</v>
      </c>
      <c r="H10" s="70"/>
      <c r="I10" s="29">
        <v>24</v>
      </c>
      <c r="J10" s="27">
        <v>0</v>
      </c>
      <c r="K10" s="26"/>
      <c r="L10" s="26"/>
      <c r="M1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14</v>
      </c>
      <c r="N10" s="27">
        <f>SUM(racers7[[#This Row],[RMCC - Hill Climb (B)]]+racers7[[#This Row],[Tour de Bowness - Hill Climb (A)]]+racers7[[#This Row],[CABC ITT Provincial Championships (A)]])</f>
        <v>0</v>
      </c>
      <c r="O10" s="28">
        <f>SUM(racers7[[#This Row],[Tour de Bowness - Omnium (A)]]+racers7[[#This Row],[RMCC - Omnium (B)]])</f>
        <v>0</v>
      </c>
      <c r="P10" s="30"/>
      <c r="Q10" s="30">
        <v>8</v>
      </c>
      <c r="R10" s="30"/>
      <c r="S10" s="30"/>
      <c r="T10" s="30"/>
      <c r="U10" s="30">
        <v>2</v>
      </c>
      <c r="V10" s="30"/>
      <c r="W10" s="30">
        <v>4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16"/>
    </row>
    <row r="11" spans="1:34" ht="15.75" thickBot="1" x14ac:dyDescent="0.3">
      <c r="A11" s="18"/>
      <c r="B11" s="33" t="s">
        <v>399</v>
      </c>
      <c r="C11" s="33" t="s">
        <v>400</v>
      </c>
      <c r="D11" s="33" t="s">
        <v>177</v>
      </c>
      <c r="E11" s="25">
        <f>SUM(M11,N11,O11)</f>
        <v>12</v>
      </c>
      <c r="F11" s="58">
        <f>SUM(G11,H11,I11,K11,M11)</f>
        <v>27</v>
      </c>
      <c r="G11" s="56">
        <f>+IF(SUM(J11,L11,N11)&gt;20,20,SUM(J11,L11,N11))</f>
        <v>0</v>
      </c>
      <c r="H11" s="70">
        <v>5</v>
      </c>
      <c r="I11" s="29">
        <v>10</v>
      </c>
      <c r="J11" s="27">
        <v>0</v>
      </c>
      <c r="K11" s="26"/>
      <c r="L11" s="26"/>
      <c r="M1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12</v>
      </c>
      <c r="N11" s="27">
        <f>SUM(racers7[[#This Row],[RMCC - Hill Climb (B)]]+racers7[[#This Row],[Tour de Bowness - Hill Climb (A)]]+racers7[[#This Row],[CABC ITT Provincial Championships (A)]])</f>
        <v>0</v>
      </c>
      <c r="O11" s="28">
        <f>SUM(racers7[[#This Row],[Tour de Bowness - Omnium (A)]]+racers7[[#This Row],[RMCC - Omnium (B)]])</f>
        <v>0</v>
      </c>
      <c r="P11" s="30"/>
      <c r="Q11" s="30"/>
      <c r="R11" s="30"/>
      <c r="S11" s="30">
        <v>6</v>
      </c>
      <c r="T11" s="30"/>
      <c r="U11" s="30"/>
      <c r="V11" s="30"/>
      <c r="W11" s="30">
        <v>6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16"/>
    </row>
    <row r="12" spans="1:34" ht="15.75" thickBot="1" x14ac:dyDescent="0.3">
      <c r="A12" s="18"/>
      <c r="B12" s="33" t="s">
        <v>409</v>
      </c>
      <c r="C12" s="33" t="s">
        <v>410</v>
      </c>
      <c r="D12" s="33" t="s">
        <v>31</v>
      </c>
      <c r="E12" s="25">
        <f>SUM(M12,N12,O12)</f>
        <v>12</v>
      </c>
      <c r="F12" s="58">
        <f>SUM(G12,H12,I12,K12,M12)</f>
        <v>14</v>
      </c>
      <c r="G12" s="56">
        <f>+IF(SUM(J12,L12,N12)&gt;20,20,SUM(J12,L12,N12))</f>
        <v>0</v>
      </c>
      <c r="H12" s="70"/>
      <c r="I12" s="29">
        <v>2</v>
      </c>
      <c r="J12" s="27">
        <v>0</v>
      </c>
      <c r="K12" s="26"/>
      <c r="L12" s="26"/>
      <c r="M1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12</v>
      </c>
      <c r="N12" s="27">
        <f>SUM(racers7[[#This Row],[RMCC - Hill Climb (B)]]+racers7[[#This Row],[Tour de Bowness - Hill Climb (A)]]+racers7[[#This Row],[CABC ITT Provincial Championships (A)]])</f>
        <v>0</v>
      </c>
      <c r="O12" s="28">
        <f>SUM(racers7[[#This Row],[Tour de Bowness - Omnium (A)]]+racers7[[#This Row],[RMCC - Omnium (B)]])</f>
        <v>0</v>
      </c>
      <c r="P12" s="30"/>
      <c r="Q12" s="30"/>
      <c r="R12" s="30">
        <v>4</v>
      </c>
      <c r="S12" s="30"/>
      <c r="T12" s="30"/>
      <c r="U12" s="30"/>
      <c r="V12" s="30"/>
      <c r="W12" s="30">
        <v>8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16"/>
    </row>
    <row r="13" spans="1:34" ht="15.75" thickBot="1" x14ac:dyDescent="0.3">
      <c r="A13" s="18"/>
      <c r="B13" s="19" t="s">
        <v>769</v>
      </c>
      <c r="C13" s="19" t="s">
        <v>770</v>
      </c>
      <c r="D13" s="19" t="s">
        <v>382</v>
      </c>
      <c r="E13" s="21">
        <f>SUM(M13,N13,O13)</f>
        <v>10</v>
      </c>
      <c r="F13" s="50">
        <f>SUM(G13,H13,I13,K13,M13)</f>
        <v>10</v>
      </c>
      <c r="G13" s="51">
        <f>+IF(SUM(J13,L13,N13)&gt;20,20,SUM(J13,L13,N13))</f>
        <v>0</v>
      </c>
      <c r="H13" s="70"/>
      <c r="I13" s="29">
        <v>0</v>
      </c>
      <c r="J13" s="27">
        <v>0</v>
      </c>
      <c r="K13" s="12"/>
      <c r="L13" s="12"/>
      <c r="M13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10</v>
      </c>
      <c r="N13" s="13">
        <f>SUM(racers7[[#This Row],[RMCC - Hill Climb (B)]]+racers7[[#This Row],[Tour de Bowness - Hill Climb (A)]]+racers7[[#This Row],[CABC ITT Provincial Championships (A)]])</f>
        <v>0</v>
      </c>
      <c r="O13" s="14">
        <f>SUM(racers7[[#This Row],[Tour de Bowness - Omnium (A)]]+racers7[[#This Row],[RMCC - Omnium (B)]])</f>
        <v>0</v>
      </c>
      <c r="P13" s="16">
        <v>10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5.75" thickBot="1" x14ac:dyDescent="0.3">
      <c r="A14" s="18"/>
      <c r="B14" s="19" t="s">
        <v>810</v>
      </c>
      <c r="C14" s="19" t="s">
        <v>90</v>
      </c>
      <c r="D14" s="19" t="s">
        <v>54</v>
      </c>
      <c r="E14" s="21">
        <f>SUM(M14,N14,O14)</f>
        <v>10</v>
      </c>
      <c r="F14" s="50">
        <f>SUM(G14,H14,I14,K14,M14)</f>
        <v>10</v>
      </c>
      <c r="G14" s="51">
        <f>+IF(SUM(J14,L14,N14)&gt;20,20,SUM(J14,L14,N14))</f>
        <v>0</v>
      </c>
      <c r="H14" s="70"/>
      <c r="I14" s="29">
        <v>0</v>
      </c>
      <c r="J14" s="27">
        <v>0</v>
      </c>
      <c r="K14" s="12"/>
      <c r="L14" s="12"/>
      <c r="M14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10</v>
      </c>
      <c r="N14" s="13">
        <f>SUM(racers7[[#This Row],[RMCC - Hill Climb (B)]]+racers7[[#This Row],[Tour de Bowness - Hill Climb (A)]]+racers7[[#This Row],[CABC ITT Provincial Championships (A)]])</f>
        <v>0</v>
      </c>
      <c r="O14" s="14">
        <f>SUM(racers7[[#This Row],[Tour de Bowness - Omnium (A)]]+racers7[[#This Row],[RMCC - Omnium (B)]])</f>
        <v>0</v>
      </c>
      <c r="P14" s="16"/>
      <c r="Q14" s="16"/>
      <c r="R14" s="16"/>
      <c r="S14" s="16"/>
      <c r="T14" s="16"/>
      <c r="U14" s="16"/>
      <c r="V14" s="16"/>
      <c r="W14" s="16">
        <v>10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4" ht="15.75" thickBot="1" x14ac:dyDescent="0.3">
      <c r="A15" s="18"/>
      <c r="B15" s="19" t="s">
        <v>806</v>
      </c>
      <c r="C15" s="19" t="s">
        <v>805</v>
      </c>
      <c r="D15" s="19" t="s">
        <v>85</v>
      </c>
      <c r="E15" s="21">
        <f>SUM(M15,N15,O15)</f>
        <v>8</v>
      </c>
      <c r="F15" s="50">
        <f>SUM(G15,H15,I15,K15,M15)</f>
        <v>8</v>
      </c>
      <c r="G15" s="51">
        <f>+IF(SUM(J15,L15,N15)&gt;20,20,SUM(J15,L15,N15))</f>
        <v>0</v>
      </c>
      <c r="H15" s="70"/>
      <c r="I15" s="29">
        <v>0</v>
      </c>
      <c r="J15" s="27">
        <v>0</v>
      </c>
      <c r="K15" s="12"/>
      <c r="L15" s="12"/>
      <c r="M15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8</v>
      </c>
      <c r="N15" s="13">
        <f>SUM(racers7[[#This Row],[RMCC - Hill Climb (B)]]+racers7[[#This Row],[Tour de Bowness - Hill Climb (A)]]+racers7[[#This Row],[CABC ITT Provincial Championships (A)]])</f>
        <v>0</v>
      </c>
      <c r="O15" s="14">
        <f>SUM(racers7[[#This Row],[Tour de Bowness - Omnium (A)]]+racers7[[#This Row],[RMCC - Omnium (B)]])</f>
        <v>0</v>
      </c>
      <c r="P15" s="16"/>
      <c r="Q15" s="16"/>
      <c r="R15" s="16"/>
      <c r="S15" s="16"/>
      <c r="T15" s="16"/>
      <c r="U15" s="16">
        <v>8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34" ht="15.75" thickBot="1" x14ac:dyDescent="0.3">
      <c r="A16" s="18"/>
      <c r="B16" s="33" t="s">
        <v>773</v>
      </c>
      <c r="C16" s="33" t="s">
        <v>774</v>
      </c>
      <c r="D16" s="33" t="s">
        <v>85</v>
      </c>
      <c r="E16" s="25">
        <f>SUM(M16,N16,O16)</f>
        <v>6</v>
      </c>
      <c r="F16" s="58">
        <f>SUM(G16,H16,I16,K16,M16)</f>
        <v>6</v>
      </c>
      <c r="G16" s="56">
        <f>+IF(SUM(J16,L16,N16)&gt;20,20,SUM(J16,L16,N16))</f>
        <v>0</v>
      </c>
      <c r="H16" s="71"/>
      <c r="I16" s="29">
        <v>0</v>
      </c>
      <c r="J16" s="27">
        <v>0</v>
      </c>
      <c r="K16" s="26"/>
      <c r="L16" s="26"/>
      <c r="M1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6</v>
      </c>
      <c r="N16" s="27">
        <f>SUM(racers7[[#This Row],[RMCC - Hill Climb (B)]]+racers7[[#This Row],[Tour de Bowness - Hill Climb (A)]]+racers7[[#This Row],[CABC ITT Provincial Championships (A)]])</f>
        <v>0</v>
      </c>
      <c r="O16" s="28">
        <f>SUM(racers7[[#This Row],[Tour de Bowness - Omnium (A)]]+racers7[[#This Row],[RMCC - Omnium (B)]])</f>
        <v>0</v>
      </c>
      <c r="P16" s="30">
        <v>6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16"/>
    </row>
    <row r="17" spans="1:34" ht="15.75" thickBot="1" x14ac:dyDescent="0.3">
      <c r="A17" s="18"/>
      <c r="B17" s="33" t="s">
        <v>788</v>
      </c>
      <c r="C17" s="33" t="s">
        <v>789</v>
      </c>
      <c r="D17" s="33" t="s">
        <v>74</v>
      </c>
      <c r="E17" s="25">
        <f>SUM(M17,N17,O17)</f>
        <v>4</v>
      </c>
      <c r="F17" s="58">
        <f>SUM(G17,H17,I17,K17,M17)</f>
        <v>4</v>
      </c>
      <c r="G17" s="56">
        <f>+IF(SUM(J17,L17,N17)&gt;20,20,SUM(J17,L17,N17))</f>
        <v>0</v>
      </c>
      <c r="H17" s="71"/>
      <c r="I17" s="29">
        <v>0</v>
      </c>
      <c r="J17" s="27">
        <v>0</v>
      </c>
      <c r="K17" s="26"/>
      <c r="L17" s="26"/>
      <c r="M1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4</v>
      </c>
      <c r="N17" s="27">
        <f>SUM(racers7[[#This Row],[RMCC - Hill Climb (B)]]+racers7[[#This Row],[Tour de Bowness - Hill Climb (A)]]+racers7[[#This Row],[CABC ITT Provincial Championships (A)]])</f>
        <v>0</v>
      </c>
      <c r="O17" s="28">
        <f>SUM(racers7[[#This Row],[Tour de Bowness - Omnium (A)]]+racers7[[#This Row],[RMCC - Omnium (B)]])</f>
        <v>0</v>
      </c>
      <c r="P17" s="30"/>
      <c r="Q17" s="30">
        <v>4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16"/>
    </row>
    <row r="18" spans="1:34" ht="15.75" thickBot="1" x14ac:dyDescent="0.3">
      <c r="A18" s="18"/>
      <c r="B18" s="33" t="s">
        <v>394</v>
      </c>
      <c r="C18" s="33" t="s">
        <v>351</v>
      </c>
      <c r="D18" s="33" t="s">
        <v>40</v>
      </c>
      <c r="E18" s="25">
        <f>SUM(M18,N18,O18)</f>
        <v>4</v>
      </c>
      <c r="F18" s="58">
        <f>SUM(G18,H18,I18,K18,M18)</f>
        <v>17</v>
      </c>
      <c r="G18" s="56">
        <f>+IF(SUM(J18,L18,N18)&gt;20,20,SUM(J18,L18,N18))</f>
        <v>8</v>
      </c>
      <c r="H18" s="71"/>
      <c r="I18" s="29">
        <v>5</v>
      </c>
      <c r="J18" s="27">
        <v>8</v>
      </c>
      <c r="K18" s="26"/>
      <c r="L18" s="26"/>
      <c r="M1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4</v>
      </c>
      <c r="N18" s="27">
        <f>SUM(racers7[[#This Row],[RMCC - Hill Climb (B)]]+racers7[[#This Row],[Tour de Bowness - Hill Climb (A)]]+racers7[[#This Row],[CABC ITT Provincial Championships (A)]])</f>
        <v>0</v>
      </c>
      <c r="O18" s="28">
        <f>SUM(racers7[[#This Row],[Tour de Bowness - Omnium (A)]]+racers7[[#This Row],[RMCC - Omnium (B)]])</f>
        <v>0</v>
      </c>
      <c r="P18" s="30"/>
      <c r="Q18" s="30"/>
      <c r="R18" s="30"/>
      <c r="S18" s="30"/>
      <c r="T18" s="30"/>
      <c r="U18" s="30">
        <v>4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16"/>
    </row>
    <row r="19" spans="1:34" ht="15.75" thickBot="1" x14ac:dyDescent="0.3">
      <c r="A19" s="18"/>
      <c r="B19" s="33" t="s">
        <v>802</v>
      </c>
      <c r="C19" s="33" t="s">
        <v>801</v>
      </c>
      <c r="D19" s="33" t="s">
        <v>40</v>
      </c>
      <c r="E19" s="25">
        <f>SUM(M19,N19,O19)</f>
        <v>4</v>
      </c>
      <c r="F19" s="58">
        <f>SUM(G19,H19,I19,K19,M19)</f>
        <v>2</v>
      </c>
      <c r="G19" s="56">
        <f>+IF(SUM(J19,L19,N19)&gt;20,20,SUM(J19,L19,N19))</f>
        <v>0</v>
      </c>
      <c r="H19" s="71"/>
      <c r="I19" s="29"/>
      <c r="J19" s="27"/>
      <c r="K19" s="26"/>
      <c r="L19" s="26"/>
      <c r="M1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</v>
      </c>
      <c r="N19" s="27">
        <f>SUM(racers7[[#This Row],[RMCC - Hill Climb (B)]]+racers7[[#This Row],[Tour de Bowness - Hill Climb (A)]]+racers7[[#This Row],[CABC ITT Provincial Championships (A)]])</f>
        <v>0</v>
      </c>
      <c r="O19" s="28">
        <f>SUM(racers7[[#This Row],[Tour de Bowness - Omnium (A)]]+racers7[[#This Row],[RMCC - Omnium (B)]])</f>
        <v>2</v>
      </c>
      <c r="P19" s="30"/>
      <c r="Q19" s="30"/>
      <c r="R19" s="30"/>
      <c r="S19" s="30">
        <v>2</v>
      </c>
      <c r="T19" s="30"/>
      <c r="U19" s="30"/>
      <c r="V19" s="30">
        <v>2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16"/>
    </row>
    <row r="20" spans="1:34" ht="15.75" thickBot="1" x14ac:dyDescent="0.3">
      <c r="A20" s="18"/>
      <c r="B20" s="33" t="s">
        <v>411</v>
      </c>
      <c r="C20" s="33" t="s">
        <v>412</v>
      </c>
      <c r="D20" s="33" t="s">
        <v>85</v>
      </c>
      <c r="E20" s="25">
        <f>SUM(M20,N20,O20)</f>
        <v>4</v>
      </c>
      <c r="F20" s="58">
        <f>SUM(G20,H20,I20,K20,M20)</f>
        <v>6</v>
      </c>
      <c r="G20" s="56">
        <f>+IF(SUM(J20,L20,N20)&gt;20,20,SUM(J20,L20,N20))</f>
        <v>0</v>
      </c>
      <c r="H20" s="71"/>
      <c r="I20" s="29">
        <v>2</v>
      </c>
      <c r="J20" s="27">
        <v>0</v>
      </c>
      <c r="K20" s="26"/>
      <c r="L20" s="26"/>
      <c r="M2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4</v>
      </c>
      <c r="N20" s="27">
        <f>SUM(racers7[[#This Row],[RMCC - Hill Climb (B)]]+racers7[[#This Row],[Tour de Bowness - Hill Climb (A)]]+racers7[[#This Row],[CABC ITT Provincial Championships (A)]])</f>
        <v>0</v>
      </c>
      <c r="O20" s="28">
        <f>SUM(racers7[[#This Row],[Tour de Bowness - Omnium (A)]]+racers7[[#This Row],[RMCC - Omnium (B)]])</f>
        <v>0</v>
      </c>
      <c r="P20" s="30"/>
      <c r="Q20" s="30">
        <v>2</v>
      </c>
      <c r="R20" s="30"/>
      <c r="S20" s="30"/>
      <c r="T20" s="30"/>
      <c r="U20" s="30"/>
      <c r="V20" s="30"/>
      <c r="W20" s="30">
        <v>2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16"/>
    </row>
    <row r="21" spans="1:34" ht="15.75" thickBot="1" x14ac:dyDescent="0.3">
      <c r="A21" s="23"/>
      <c r="B21" s="33" t="s">
        <v>794</v>
      </c>
      <c r="C21" s="33" t="s">
        <v>107</v>
      </c>
      <c r="D21" s="33" t="s">
        <v>382</v>
      </c>
      <c r="E21" s="25">
        <f>SUM(M21,N21,O21)</f>
        <v>2</v>
      </c>
      <c r="F21" s="58">
        <f>SUM(G21,H21,I21,K21,M21)</f>
        <v>2</v>
      </c>
      <c r="G21" s="56">
        <f>+IF(SUM(J21,L21,N21)&gt;20,20,SUM(J21,L21,N21))</f>
        <v>0</v>
      </c>
      <c r="H21" s="71"/>
      <c r="I21" s="29"/>
      <c r="J21" s="27"/>
      <c r="K21" s="26"/>
      <c r="L21" s="26"/>
      <c r="M2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</v>
      </c>
      <c r="N21" s="27">
        <f>SUM(racers7[[#This Row],[RMCC - Hill Climb (B)]]+racers7[[#This Row],[Tour de Bowness - Hill Climb (A)]]+racers7[[#This Row],[CABC ITT Provincial Championships (A)]])</f>
        <v>0</v>
      </c>
      <c r="O21" s="28">
        <f>SUM(racers7[[#This Row],[Tour de Bowness - Omnium (A)]]+racers7[[#This Row],[RMCC - Omnium (B)]])</f>
        <v>0</v>
      </c>
      <c r="P21" s="30"/>
      <c r="Q21" s="30"/>
      <c r="R21" s="30">
        <v>2</v>
      </c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16"/>
    </row>
    <row r="22" spans="1:34" ht="15.75" thickBot="1" x14ac:dyDescent="0.3">
      <c r="A22" s="23"/>
      <c r="B22" s="33" t="s">
        <v>534</v>
      </c>
      <c r="C22" s="33" t="s">
        <v>133</v>
      </c>
      <c r="D22" s="33" t="s">
        <v>54</v>
      </c>
      <c r="E22" s="25">
        <f>SUM(M22,N22,O22)</f>
        <v>2</v>
      </c>
      <c r="F22" s="58">
        <f>SUM(G22,H22,I22,K22,M22)</f>
        <v>2</v>
      </c>
      <c r="G22" s="56">
        <f>+IF(SUM(J22,L22,N22)&gt;20,20,SUM(J22,L22,N22))</f>
        <v>2</v>
      </c>
      <c r="H22" s="71"/>
      <c r="I22" s="29">
        <v>0</v>
      </c>
      <c r="J22" s="27">
        <v>0</v>
      </c>
      <c r="K22" s="26"/>
      <c r="L22" s="26"/>
      <c r="M2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22" s="27">
        <f>SUM(racers7[[#This Row],[RMCC - Hill Climb (B)]]+racers7[[#This Row],[Tour de Bowness - Hill Climb (A)]]+racers7[[#This Row],[CABC ITT Provincial Championships (A)]])</f>
        <v>2</v>
      </c>
      <c r="O22" s="28">
        <f>SUM(racers7[[#This Row],[Tour de Bowness - Omnium (A)]]+racers7[[#This Row],[RMCC - Omnium (B)]])</f>
        <v>0</v>
      </c>
      <c r="P22" s="30"/>
      <c r="Q22" s="30"/>
      <c r="R22" s="30"/>
      <c r="S22" s="30"/>
      <c r="T22" s="30">
        <v>2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16"/>
    </row>
    <row r="23" spans="1:34" ht="15.75" thickBot="1" x14ac:dyDescent="0.3">
      <c r="A23" s="23"/>
      <c r="B23" s="33" t="s">
        <v>374</v>
      </c>
      <c r="C23" s="33" t="s">
        <v>273</v>
      </c>
      <c r="D23" s="33" t="s">
        <v>54</v>
      </c>
      <c r="E23" s="25">
        <f>SUM(M23,N23,O23)</f>
        <v>0</v>
      </c>
      <c r="F23" s="58">
        <f>SUM(G23,H23,I23,K23,M23)</f>
        <v>34</v>
      </c>
      <c r="G23" s="56">
        <f>+IF(SUM(J23,L23,N23)&gt;20,20,SUM(J23,L23,N23))</f>
        <v>0</v>
      </c>
      <c r="H23" s="71"/>
      <c r="I23" s="29">
        <v>34</v>
      </c>
      <c r="J23" s="27">
        <v>0</v>
      </c>
      <c r="K23" s="26"/>
      <c r="L23" s="26"/>
      <c r="M2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23" s="27">
        <f>SUM(racers7[[#This Row],[RMCC - Hill Climb (B)]]+racers7[[#This Row],[Tour de Bowness - Hill Climb (A)]]+racers7[[#This Row],[CABC ITT Provincial Championships (A)]])</f>
        <v>0</v>
      </c>
      <c r="O23" s="28">
        <f>SUM(racers7[[#This Row],[Tour de Bowness - Omnium (A)]]+racers7[[#This Row],[RMCC - Omnium (B)]])</f>
        <v>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16"/>
    </row>
    <row r="24" spans="1:34" ht="15.75" thickBot="1" x14ac:dyDescent="0.3">
      <c r="A24" s="23"/>
      <c r="B24" s="33" t="s">
        <v>375</v>
      </c>
      <c r="C24" s="33" t="s">
        <v>376</v>
      </c>
      <c r="D24" s="33" t="s">
        <v>172</v>
      </c>
      <c r="E24" s="25">
        <f>SUM(M24,N24,O24)</f>
        <v>0</v>
      </c>
      <c r="F24" s="58">
        <f>SUM(G24,H24,I24,K24,M24)</f>
        <v>20</v>
      </c>
      <c r="G24" s="56">
        <f>+IF(SUM(J24,L24,N24)&gt;20,20,SUM(J24,L24,N24))</f>
        <v>6</v>
      </c>
      <c r="H24" s="71"/>
      <c r="I24" s="29">
        <v>14</v>
      </c>
      <c r="J24" s="27">
        <v>6</v>
      </c>
      <c r="K24" s="26"/>
      <c r="L24" s="26"/>
      <c r="M2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24" s="27">
        <f>SUM(racers7[[#This Row],[RMCC - Hill Climb (B)]]+racers7[[#This Row],[Tour de Bowness - Hill Climb (A)]]+racers7[[#This Row],[CABC ITT Provincial Championships (A)]])</f>
        <v>0</v>
      </c>
      <c r="O24" s="28">
        <f>SUM(racers7[[#This Row],[Tour de Bowness - Omnium (A)]]+racers7[[#This Row],[RMCC - Omnium (B)]])</f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16"/>
    </row>
    <row r="25" spans="1:34" ht="15.75" thickBot="1" x14ac:dyDescent="0.3">
      <c r="A25" s="23"/>
      <c r="B25" s="33" t="s">
        <v>377</v>
      </c>
      <c r="C25" s="33" t="s">
        <v>378</v>
      </c>
      <c r="D25" s="33" t="s">
        <v>37</v>
      </c>
      <c r="E25" s="25">
        <f>SUM(M25,N25,O25)</f>
        <v>0</v>
      </c>
      <c r="F25" s="58">
        <f>SUM(G25,H25,I25,K25,M25)</f>
        <v>24</v>
      </c>
      <c r="G25" s="56">
        <f>+IF(SUM(J25,L25,N25)&gt;20,20,SUM(J25,L25,N25))</f>
        <v>12</v>
      </c>
      <c r="H25" s="71"/>
      <c r="I25" s="29">
        <v>12</v>
      </c>
      <c r="J25" s="27">
        <v>12</v>
      </c>
      <c r="K25" s="26"/>
      <c r="L25" s="26"/>
      <c r="M2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25" s="27">
        <f>SUM(racers7[[#This Row],[RMCC - Hill Climb (B)]]+racers7[[#This Row],[Tour de Bowness - Hill Climb (A)]]+racers7[[#This Row],[CABC ITT Provincial Championships (A)]])</f>
        <v>0</v>
      </c>
      <c r="O25" s="28">
        <f>SUM(racers7[[#This Row],[Tour de Bowness - Omnium (A)]]+racers7[[#This Row],[RMCC - Omnium (B)]])</f>
        <v>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16"/>
    </row>
    <row r="26" spans="1:34" ht="15.75" thickBot="1" x14ac:dyDescent="0.3">
      <c r="A26" s="23"/>
      <c r="B26" s="33" t="s">
        <v>385</v>
      </c>
      <c r="C26" s="33" t="s">
        <v>386</v>
      </c>
      <c r="D26" s="33" t="s">
        <v>61</v>
      </c>
      <c r="E26" s="25">
        <f>SUM(M26,N26,O26)</f>
        <v>0</v>
      </c>
      <c r="F26" s="58">
        <f>SUM(G26,H26,I26,K26,M26)</f>
        <v>20</v>
      </c>
      <c r="G26" s="56">
        <f>+IF(SUM(J26,L26,N26)&gt;20,20,SUM(J26,L26,N26))</f>
        <v>0</v>
      </c>
      <c r="H26" s="71"/>
      <c r="I26" s="29">
        <v>20</v>
      </c>
      <c r="J26" s="27">
        <v>0</v>
      </c>
      <c r="K26" s="26"/>
      <c r="L26" s="26"/>
      <c r="M2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26" s="27">
        <f>SUM(racers7[[#This Row],[RMCC - Hill Climb (B)]]+racers7[[#This Row],[Tour de Bowness - Hill Climb (A)]]+racers7[[#This Row],[CABC ITT Provincial Championships (A)]])</f>
        <v>0</v>
      </c>
      <c r="O26" s="28">
        <f>SUM(racers7[[#This Row],[Tour de Bowness - Omnium (A)]]+racers7[[#This Row],[RMCC - Omnium (B)]])</f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16"/>
    </row>
    <row r="27" spans="1:34" ht="15.75" thickBot="1" x14ac:dyDescent="0.3">
      <c r="A27" s="23"/>
      <c r="B27" s="33" t="s">
        <v>387</v>
      </c>
      <c r="C27" s="33" t="s">
        <v>388</v>
      </c>
      <c r="D27" s="33" t="s">
        <v>85</v>
      </c>
      <c r="E27" s="25">
        <f>SUM(M27,N27,O27)</f>
        <v>0</v>
      </c>
      <c r="F27" s="58">
        <f>SUM(G27,H27,I27,K27,M27)</f>
        <v>20</v>
      </c>
      <c r="G27" s="56">
        <f>+IF(SUM(J27,L27,N27)&gt;20,20,SUM(J27,L27,N27))</f>
        <v>0</v>
      </c>
      <c r="H27" s="71"/>
      <c r="I27" s="29">
        <v>20</v>
      </c>
      <c r="J27" s="27">
        <v>0</v>
      </c>
      <c r="K27" s="26"/>
      <c r="L27" s="26"/>
      <c r="M2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27" s="27">
        <f>SUM(racers7[[#This Row],[RMCC - Hill Climb (B)]]+racers7[[#This Row],[Tour de Bowness - Hill Climb (A)]]+racers7[[#This Row],[CABC ITT Provincial Championships (A)]])</f>
        <v>0</v>
      </c>
      <c r="O27" s="28">
        <f>SUM(racers7[[#This Row],[Tour de Bowness - Omnium (A)]]+racers7[[#This Row],[RMCC - Omnium (B)]])</f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16"/>
    </row>
    <row r="28" spans="1:34" ht="15.75" thickBot="1" x14ac:dyDescent="0.3">
      <c r="A28" s="23"/>
      <c r="B28" s="33" t="s">
        <v>389</v>
      </c>
      <c r="C28" s="33" t="s">
        <v>63</v>
      </c>
      <c r="D28" s="33" t="s">
        <v>34</v>
      </c>
      <c r="E28" s="25">
        <f>SUM(M28,N28,O28)</f>
        <v>0</v>
      </c>
      <c r="F28" s="58">
        <f>SUM(G28,H28,I28,K28,M28)</f>
        <v>19</v>
      </c>
      <c r="G28" s="56">
        <f>+IF(SUM(J28,L28,N28)&gt;20,20,SUM(J28,L28,N28))</f>
        <v>15</v>
      </c>
      <c r="H28" s="71"/>
      <c r="I28" s="29">
        <v>4</v>
      </c>
      <c r="J28" s="27">
        <v>15</v>
      </c>
      <c r="K28" s="26"/>
      <c r="L28" s="26"/>
      <c r="M2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28" s="27">
        <f>SUM(racers7[[#This Row],[RMCC - Hill Climb (B)]]+racers7[[#This Row],[Tour de Bowness - Hill Climb (A)]]+racers7[[#This Row],[CABC ITT Provincial Championships (A)]])</f>
        <v>0</v>
      </c>
      <c r="O28" s="28">
        <f>SUM(racers7[[#This Row],[Tour de Bowness - Omnium (A)]]+racers7[[#This Row],[RMCC - Omnium (B)]])</f>
        <v>0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16"/>
    </row>
    <row r="29" spans="1:34" ht="15.75" thickBot="1" x14ac:dyDescent="0.3">
      <c r="A29" s="23"/>
      <c r="B29" s="33" t="s">
        <v>390</v>
      </c>
      <c r="C29" s="33" t="s">
        <v>125</v>
      </c>
      <c r="D29" s="33" t="s">
        <v>74</v>
      </c>
      <c r="E29" s="25">
        <f>SUM(M29,N29,O29)</f>
        <v>0</v>
      </c>
      <c r="F29" s="58">
        <f>SUM(G29,H29,I29,K29,M29)</f>
        <v>17</v>
      </c>
      <c r="G29" s="56">
        <f>+IF(SUM(J29,L29,N29)&gt;20,20,SUM(J29,L29,N29))</f>
        <v>0</v>
      </c>
      <c r="H29" s="71"/>
      <c r="I29" s="29">
        <v>17</v>
      </c>
      <c r="J29" s="27">
        <v>0</v>
      </c>
      <c r="K29" s="26"/>
      <c r="L29" s="26"/>
      <c r="M2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29" s="27">
        <f>SUM(racers7[[#This Row],[RMCC - Hill Climb (B)]]+racers7[[#This Row],[Tour de Bowness - Hill Climb (A)]]+racers7[[#This Row],[CABC ITT Provincial Championships (A)]])</f>
        <v>0</v>
      </c>
      <c r="O29" s="28">
        <f>SUM(racers7[[#This Row],[Tour de Bowness - Omnium (A)]]+racers7[[#This Row],[RMCC - Omnium (B)]])</f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16"/>
    </row>
    <row r="30" spans="1:34" ht="15.75" thickBot="1" x14ac:dyDescent="0.3">
      <c r="A30" s="23"/>
      <c r="B30" s="33" t="s">
        <v>385</v>
      </c>
      <c r="C30" s="33" t="s">
        <v>391</v>
      </c>
      <c r="D30" s="33" t="s">
        <v>85</v>
      </c>
      <c r="E30" s="25">
        <f>SUM(M30,N30,O30)</f>
        <v>0</v>
      </c>
      <c r="F30" s="58">
        <f>SUM(G30,H30,I30,K30,M30)</f>
        <v>15</v>
      </c>
      <c r="G30" s="56">
        <f>+IF(SUM(J30,L30,N30)&gt;20,20,SUM(J30,L30,N30))</f>
        <v>0</v>
      </c>
      <c r="H30" s="71"/>
      <c r="I30" s="29">
        <v>15</v>
      </c>
      <c r="J30" s="27">
        <v>0</v>
      </c>
      <c r="K30" s="26"/>
      <c r="L30" s="26"/>
      <c r="M3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0" s="27">
        <f>SUM(racers7[[#This Row],[RMCC - Hill Climb (B)]]+racers7[[#This Row],[Tour de Bowness - Hill Climb (A)]]+racers7[[#This Row],[CABC ITT Provincial Championships (A)]])</f>
        <v>0</v>
      </c>
      <c r="O30" s="28">
        <f>SUM(racers7[[#This Row],[Tour de Bowness - Omnium (A)]]+racers7[[#This Row],[RMCC - Omnium (B)]])</f>
        <v>0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16"/>
    </row>
    <row r="31" spans="1:34" ht="15.75" thickBot="1" x14ac:dyDescent="0.3">
      <c r="A31" s="23"/>
      <c r="B31" s="33" t="s">
        <v>395</v>
      </c>
      <c r="C31" s="33" t="s">
        <v>396</v>
      </c>
      <c r="D31" s="33" t="s">
        <v>43</v>
      </c>
      <c r="E31" s="25">
        <f>SUM(M31,N31,O31)</f>
        <v>0</v>
      </c>
      <c r="F31" s="58">
        <f>SUM(G31,H31,I31,K31,M31)</f>
        <v>10</v>
      </c>
      <c r="G31" s="56">
        <f>+IF(SUM(J31,L31,N31)&gt;20,20,SUM(J31,L31,N31))</f>
        <v>0</v>
      </c>
      <c r="H31" s="71"/>
      <c r="I31" s="29">
        <v>10</v>
      </c>
      <c r="J31" s="27">
        <v>0</v>
      </c>
      <c r="K31" s="26"/>
      <c r="L31" s="26"/>
      <c r="M3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1" s="27">
        <f>SUM(racers7[[#This Row],[RMCC - Hill Climb (B)]]+racers7[[#This Row],[Tour de Bowness - Hill Climb (A)]]+racers7[[#This Row],[CABC ITT Provincial Championships (A)]])</f>
        <v>0</v>
      </c>
      <c r="O31" s="28">
        <f>SUM(racers7[[#This Row],[Tour de Bowness - Omnium (A)]]+racers7[[#This Row],[RMCC - Omnium (B)]])</f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16"/>
    </row>
    <row r="32" spans="1:34" ht="15.75" thickBot="1" x14ac:dyDescent="0.3">
      <c r="A32" s="23"/>
      <c r="B32" s="33" t="s">
        <v>397</v>
      </c>
      <c r="C32" s="33" t="s">
        <v>310</v>
      </c>
      <c r="D32" s="33" t="s">
        <v>85</v>
      </c>
      <c r="E32" s="25">
        <f>SUM(M32,N32,O32)</f>
        <v>0</v>
      </c>
      <c r="F32" s="58">
        <f>SUM(G32,H32,I32,K32,M32)</f>
        <v>10</v>
      </c>
      <c r="G32" s="56">
        <f>+IF(SUM(J32,L32,N32)&gt;20,20,SUM(J32,L32,N32))</f>
        <v>0</v>
      </c>
      <c r="H32" s="71"/>
      <c r="I32" s="29">
        <v>10</v>
      </c>
      <c r="J32" s="27">
        <v>0</v>
      </c>
      <c r="K32" s="26"/>
      <c r="L32" s="26"/>
      <c r="M3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2" s="27">
        <f>SUM(racers7[[#This Row],[RMCC - Hill Climb (B)]]+racers7[[#This Row],[Tour de Bowness - Hill Climb (A)]]+racers7[[#This Row],[CABC ITT Provincial Championships (A)]])</f>
        <v>0</v>
      </c>
      <c r="O32" s="28">
        <f>SUM(racers7[[#This Row],[Tour de Bowness - Omnium (A)]]+racers7[[#This Row],[RMCC - Omnium (B)]])</f>
        <v>0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16"/>
    </row>
    <row r="33" spans="1:34" ht="15.75" thickBot="1" x14ac:dyDescent="0.3">
      <c r="A33" s="23"/>
      <c r="B33" s="33" t="s">
        <v>398</v>
      </c>
      <c r="C33" s="33" t="s">
        <v>288</v>
      </c>
      <c r="D33" s="33" t="s">
        <v>382</v>
      </c>
      <c r="E33" s="25">
        <f>SUM(M33,N33,O33)</f>
        <v>0</v>
      </c>
      <c r="F33" s="58">
        <f>SUM(G33,H33,I33,K33,M33)</f>
        <v>15</v>
      </c>
      <c r="G33" s="56">
        <f>+IF(SUM(J33,L33,N33)&gt;20,20,SUM(J33,L33,N33))</f>
        <v>0</v>
      </c>
      <c r="H33" s="71">
        <v>5</v>
      </c>
      <c r="I33" s="29">
        <v>10</v>
      </c>
      <c r="J33" s="27">
        <v>0</v>
      </c>
      <c r="K33" s="26"/>
      <c r="L33" s="26"/>
      <c r="M3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3" s="27">
        <f>SUM(racers7[[#This Row],[RMCC - Hill Climb (B)]]+racers7[[#This Row],[Tour de Bowness - Hill Climb (A)]]+racers7[[#This Row],[CABC ITT Provincial Championships (A)]])</f>
        <v>0</v>
      </c>
      <c r="O33" s="28">
        <f>SUM(racers7[[#This Row],[Tour de Bowness - Omnium (A)]]+racers7[[#This Row],[RMCC - Omnium (B)]])</f>
        <v>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16"/>
    </row>
    <row r="34" spans="1:34" ht="15.75" thickBot="1" x14ac:dyDescent="0.3">
      <c r="A34" s="23"/>
      <c r="B34" s="33" t="s">
        <v>405</v>
      </c>
      <c r="C34" s="33" t="s">
        <v>406</v>
      </c>
      <c r="D34" s="33" t="s">
        <v>177</v>
      </c>
      <c r="E34" s="25">
        <f>SUM(M34,N34,O34)</f>
        <v>0</v>
      </c>
      <c r="F34" s="58">
        <f>SUM(G34,H34,I34,K34,M34)</f>
        <v>6</v>
      </c>
      <c r="G34" s="56">
        <f>+IF(SUM(J34,L34,N34)&gt;20,20,SUM(J34,L34,N34))</f>
        <v>0</v>
      </c>
      <c r="H34" s="71"/>
      <c r="I34" s="29">
        <v>6</v>
      </c>
      <c r="J34" s="27">
        <v>0</v>
      </c>
      <c r="K34" s="26"/>
      <c r="L34" s="26"/>
      <c r="M3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4" s="27">
        <f>SUM(racers7[[#This Row],[RMCC - Hill Climb (B)]]+racers7[[#This Row],[Tour de Bowness - Hill Climb (A)]]+racers7[[#This Row],[CABC ITT Provincial Championships (A)]])</f>
        <v>0</v>
      </c>
      <c r="O34" s="28">
        <f>SUM(racers7[[#This Row],[Tour de Bowness - Omnium (A)]]+racers7[[#This Row],[RMCC - Omnium (B)]])</f>
        <v>0</v>
      </c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16"/>
    </row>
    <row r="35" spans="1:34" ht="15.75" thickBot="1" x14ac:dyDescent="0.3">
      <c r="A35" s="23"/>
      <c r="B35" s="33" t="s">
        <v>407</v>
      </c>
      <c r="C35" s="33" t="s">
        <v>408</v>
      </c>
      <c r="D35" s="33" t="s">
        <v>213</v>
      </c>
      <c r="E35" s="25">
        <f>SUM(M35,N35,O35)</f>
        <v>0</v>
      </c>
      <c r="F35" s="58">
        <f>SUM(G35,H35,I35,K35,M35)</f>
        <v>4</v>
      </c>
      <c r="G35" s="56">
        <f>+IF(SUM(J35,L35,N35)&gt;20,20,SUM(J35,L35,N35))</f>
        <v>0</v>
      </c>
      <c r="H35" s="71"/>
      <c r="I35" s="29">
        <v>4</v>
      </c>
      <c r="J35" s="27">
        <v>0</v>
      </c>
      <c r="K35" s="26"/>
      <c r="L35" s="26"/>
      <c r="M3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5" s="27">
        <f>SUM(racers7[[#This Row],[RMCC - Hill Climb (B)]]+racers7[[#This Row],[Tour de Bowness - Hill Climb (A)]]+racers7[[#This Row],[CABC ITT Provincial Championships (A)]])</f>
        <v>0</v>
      </c>
      <c r="O35" s="28">
        <f>SUM(racers7[[#This Row],[Tour de Bowness - Omnium (A)]]+racers7[[#This Row],[RMCC - Omnium (B)]])</f>
        <v>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16"/>
    </row>
    <row r="36" spans="1:34" ht="15.75" thickBot="1" x14ac:dyDescent="0.3">
      <c r="A36" s="18"/>
      <c r="B36" s="19" t="s">
        <v>413</v>
      </c>
      <c r="C36" s="19" t="s">
        <v>414</v>
      </c>
      <c r="D36" s="19" t="s">
        <v>74</v>
      </c>
      <c r="E36" s="21">
        <f>SUM(M36,N36,O36)</f>
        <v>0</v>
      </c>
      <c r="F36" s="50">
        <f>SUM(G36,H36,I36,K36,M36)</f>
        <v>2</v>
      </c>
      <c r="G36" s="51">
        <f>+IF(SUM(J36,L36,N36)&gt;20,20,SUM(J36,L36,N36))</f>
        <v>2</v>
      </c>
      <c r="H36" s="70"/>
      <c r="I36" s="15">
        <v>0</v>
      </c>
      <c r="J36" s="13">
        <v>2</v>
      </c>
      <c r="K36" s="12"/>
      <c r="L36" s="12"/>
      <c r="M36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6" s="13">
        <f>SUM(racers7[[#This Row],[RMCC - Hill Climb (B)]]+racers7[[#This Row],[Tour de Bowness - Hill Climb (A)]]+racers7[[#This Row],[CABC ITT Provincial Championships (A)]])</f>
        <v>0</v>
      </c>
      <c r="O36" s="14">
        <f>SUM(racers7[[#This Row],[Tour de Bowness - Omnium (A)]]+racers7[[#This Row],[RMCC - Omnium (B)]])</f>
        <v>0</v>
      </c>
      <c r="P36" s="16"/>
      <c r="Q36" s="16"/>
      <c r="R36" s="16"/>
      <c r="S36" s="16"/>
      <c r="T36" s="16"/>
      <c r="U36" s="16"/>
      <c r="V36" s="16"/>
      <c r="W36" s="16"/>
      <c r="X36" s="16"/>
      <c r="Y36" s="30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 ht="15.75" thickBot="1" x14ac:dyDescent="0.3">
      <c r="A37" s="18"/>
      <c r="B37" s="19" t="s">
        <v>415</v>
      </c>
      <c r="C37" s="19" t="s">
        <v>416</v>
      </c>
      <c r="D37" s="19" t="s">
        <v>31</v>
      </c>
      <c r="E37" s="21">
        <f>SUM(M37,N37,O37)</f>
        <v>0</v>
      </c>
      <c r="F37" s="50">
        <f>SUM(G37,H37,I37,K37,M37)</f>
        <v>0</v>
      </c>
      <c r="G37" s="51">
        <f>+IF(SUM(J37,L37,N37)&gt;20,20,SUM(J37,L37,N37))</f>
        <v>0</v>
      </c>
      <c r="H37" s="70"/>
      <c r="I37" s="15">
        <v>0</v>
      </c>
      <c r="J37" s="13">
        <v>0</v>
      </c>
      <c r="K37" s="12"/>
      <c r="L37" s="12"/>
      <c r="M37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7" s="13">
        <f>SUM(racers7[[#This Row],[RMCC - Hill Climb (B)]]+racers7[[#This Row],[Tour de Bowness - Hill Climb (A)]]+racers7[[#This Row],[CABC ITT Provincial Championships (A)]])</f>
        <v>0</v>
      </c>
      <c r="O37" s="14">
        <f>SUM(racers7[[#This Row],[Tour de Bowness - Omnium (A)]]+racers7[[#This Row],[RMCC - Omnium (B)]])</f>
        <v>0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4" ht="15.75" thickBot="1" x14ac:dyDescent="0.3">
      <c r="A38" s="18"/>
      <c r="B38" s="19" t="s">
        <v>204</v>
      </c>
      <c r="C38" s="19" t="s">
        <v>205</v>
      </c>
      <c r="D38" s="19" t="s">
        <v>54</v>
      </c>
      <c r="E38" s="21">
        <f>SUM(M38,N38,O38)</f>
        <v>0</v>
      </c>
      <c r="F38" s="50">
        <f>SUM(G38,H38,I38,K38,M38)</f>
        <v>0</v>
      </c>
      <c r="G38" s="51">
        <f>+IF(SUM(J38,L38,N38)&gt;20,20,SUM(J38,L38,N38))</f>
        <v>0</v>
      </c>
      <c r="H38" s="70"/>
      <c r="I38" s="15">
        <v>0</v>
      </c>
      <c r="J38" s="13">
        <v>0</v>
      </c>
      <c r="K38" s="12"/>
      <c r="L38" s="12"/>
      <c r="M38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8" s="13">
        <f>SUM(racers7[[#This Row],[RMCC - Hill Climb (B)]]+racers7[[#This Row],[Tour de Bowness - Hill Climb (A)]]+racers7[[#This Row],[CABC ITT Provincial Championships (A)]])</f>
        <v>0</v>
      </c>
      <c r="O38" s="14">
        <f>SUM(racers7[[#This Row],[Tour de Bowness - Omnium (A)]]+racers7[[#This Row],[RMCC - Omnium (B)]])</f>
        <v>0</v>
      </c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 ht="15.75" thickBot="1" x14ac:dyDescent="0.3">
      <c r="A39" s="18"/>
      <c r="B39" s="19" t="s">
        <v>417</v>
      </c>
      <c r="C39" s="19" t="s">
        <v>418</v>
      </c>
      <c r="D39" s="19" t="s">
        <v>74</v>
      </c>
      <c r="E39" s="21">
        <f>SUM(M39,N39,O39)</f>
        <v>0</v>
      </c>
      <c r="F39" s="50">
        <f>SUM(G39,H39,I39,K39,M39)</f>
        <v>0</v>
      </c>
      <c r="G39" s="51">
        <f>+IF(SUM(J39,L39,N39)&gt;20,20,SUM(J39,L39,N39))</f>
        <v>0</v>
      </c>
      <c r="H39" s="70"/>
      <c r="I39" s="15">
        <v>0</v>
      </c>
      <c r="J39" s="13">
        <v>0</v>
      </c>
      <c r="K39" s="12"/>
      <c r="L39" s="12"/>
      <c r="M39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9" s="13">
        <f>SUM(racers7[[#This Row],[RMCC - Hill Climb (B)]]+racers7[[#This Row],[Tour de Bowness - Hill Climb (A)]]+racers7[[#This Row],[CABC ITT Provincial Championships (A)]])</f>
        <v>0</v>
      </c>
      <c r="O39" s="14">
        <f>SUM(racers7[[#This Row],[Tour de Bowness - Omnium (A)]]+racers7[[#This Row],[RMCC - Omnium (B)]])</f>
        <v>0</v>
      </c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ht="15.75" thickBot="1" x14ac:dyDescent="0.3">
      <c r="A40" s="23"/>
      <c r="B40" s="33" t="s">
        <v>419</v>
      </c>
      <c r="C40" s="33" t="s">
        <v>420</v>
      </c>
      <c r="D40" s="33" t="s">
        <v>219</v>
      </c>
      <c r="E40" s="25">
        <f>SUM(M40,N40,O40)</f>
        <v>0</v>
      </c>
      <c r="F40" s="58">
        <f>SUM(G40,H40,I40,K40,M40)</f>
        <v>0</v>
      </c>
      <c r="G40" s="56">
        <f>+IF(SUM(J40,L40,N40)&gt;20,20,SUM(J40,L40,N40))</f>
        <v>0</v>
      </c>
      <c r="H40" s="71"/>
      <c r="I40" s="29">
        <v>0</v>
      </c>
      <c r="J40" s="27">
        <v>0</v>
      </c>
      <c r="K40" s="26"/>
      <c r="L40" s="26"/>
      <c r="M4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0" s="27">
        <f>SUM(racers7[[#This Row],[RMCC - Hill Climb (B)]]+racers7[[#This Row],[Tour de Bowness - Hill Climb (A)]]+racers7[[#This Row],[CABC ITT Provincial Championships (A)]])</f>
        <v>0</v>
      </c>
      <c r="O40" s="28">
        <f>SUM(racers7[[#This Row],[Tour de Bowness - Omnium (A)]]+racers7[[#This Row],[RMCC - Omnium (B)]])</f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16"/>
    </row>
    <row r="41" spans="1:34" ht="15.75" thickBot="1" x14ac:dyDescent="0.3">
      <c r="A41" s="23"/>
      <c r="B41" s="33" t="s">
        <v>421</v>
      </c>
      <c r="C41" s="33" t="s">
        <v>422</v>
      </c>
      <c r="D41" s="33" t="s">
        <v>177</v>
      </c>
      <c r="E41" s="25">
        <f>SUM(M41,N41,O41)</f>
        <v>0</v>
      </c>
      <c r="F41" s="58">
        <f>SUM(G41,H41,I41,K41,M41)</f>
        <v>0</v>
      </c>
      <c r="G41" s="56">
        <f>+IF(SUM(J41,L41,N41)&gt;20,20,SUM(J41,L41,N41))</f>
        <v>0</v>
      </c>
      <c r="H41" s="71"/>
      <c r="I41" s="29">
        <v>0</v>
      </c>
      <c r="J41" s="27">
        <v>0</v>
      </c>
      <c r="K41" s="26"/>
      <c r="L41" s="26"/>
      <c r="M4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1" s="27">
        <f>SUM(racers7[[#This Row],[RMCC - Hill Climb (B)]]+racers7[[#This Row],[Tour de Bowness - Hill Climb (A)]]+racers7[[#This Row],[CABC ITT Provincial Championships (A)]])</f>
        <v>0</v>
      </c>
      <c r="O41" s="28">
        <f>SUM(racers7[[#This Row],[Tour de Bowness - Omnium (A)]]+racers7[[#This Row],[RMCC - Omnium (B)]])</f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16"/>
    </row>
    <row r="42" spans="1:34" ht="15.75" thickBot="1" x14ac:dyDescent="0.3">
      <c r="A42" s="23"/>
      <c r="B42" s="33" t="s">
        <v>423</v>
      </c>
      <c r="C42" s="33" t="s">
        <v>424</v>
      </c>
      <c r="D42" s="33" t="s">
        <v>43</v>
      </c>
      <c r="E42" s="25">
        <f>SUM(M42,N42,O42)</f>
        <v>0</v>
      </c>
      <c r="F42" s="58">
        <f>SUM(G42,H42,I42,K42,M42)</f>
        <v>0</v>
      </c>
      <c r="G42" s="56">
        <f>+IF(SUM(J42,L42,N42)&gt;20,20,SUM(J42,L42,N42))</f>
        <v>0</v>
      </c>
      <c r="H42" s="71"/>
      <c r="I42" s="29">
        <v>0</v>
      </c>
      <c r="J42" s="27">
        <v>0</v>
      </c>
      <c r="K42" s="26"/>
      <c r="L42" s="26"/>
      <c r="M4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2" s="27">
        <f>SUM(racers7[[#This Row],[RMCC - Hill Climb (B)]]+racers7[[#This Row],[Tour de Bowness - Hill Climb (A)]]+racers7[[#This Row],[CABC ITT Provincial Championships (A)]])</f>
        <v>0</v>
      </c>
      <c r="O42" s="28">
        <f>SUM(racers7[[#This Row],[Tour de Bowness - Omnium (A)]]+racers7[[#This Row],[RMCC - Omnium (B)]])</f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16"/>
    </row>
    <row r="43" spans="1:34" ht="15.75" thickBot="1" x14ac:dyDescent="0.3">
      <c r="A43" s="23"/>
      <c r="B43" s="33" t="s">
        <v>425</v>
      </c>
      <c r="C43" s="33" t="s">
        <v>426</v>
      </c>
      <c r="D43" s="33" t="s">
        <v>85</v>
      </c>
      <c r="E43" s="25">
        <f>SUM(M43,N43,O43)</f>
        <v>0</v>
      </c>
      <c r="F43" s="58">
        <f>SUM(G43,H43,I43,K43,M43)</f>
        <v>0</v>
      </c>
      <c r="G43" s="56">
        <f>+IF(SUM(J43,L43,N43)&gt;20,20,SUM(J43,L43,N43))</f>
        <v>0</v>
      </c>
      <c r="H43" s="71"/>
      <c r="I43" s="29">
        <v>0</v>
      </c>
      <c r="J43" s="27">
        <v>0</v>
      </c>
      <c r="K43" s="26"/>
      <c r="L43" s="26"/>
      <c r="M4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3" s="27">
        <f>SUM(racers7[[#This Row],[RMCC - Hill Climb (B)]]+racers7[[#This Row],[Tour de Bowness - Hill Climb (A)]]+racers7[[#This Row],[CABC ITT Provincial Championships (A)]])</f>
        <v>0</v>
      </c>
      <c r="O43" s="28">
        <f>SUM(racers7[[#This Row],[Tour de Bowness - Omnium (A)]]+racers7[[#This Row],[RMCC - Omnium (B)]])</f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16"/>
    </row>
    <row r="44" spans="1:34" ht="15.75" thickBot="1" x14ac:dyDescent="0.3">
      <c r="A44" s="18"/>
      <c r="B44" s="19" t="s">
        <v>427</v>
      </c>
      <c r="C44" s="19" t="s">
        <v>133</v>
      </c>
      <c r="D44" s="19" t="s">
        <v>177</v>
      </c>
      <c r="E44" s="21">
        <f>SUM(M44,N44,O44)</f>
        <v>0</v>
      </c>
      <c r="F44" s="50">
        <f>SUM(G44,H44,I44,K44,M44)</f>
        <v>0</v>
      </c>
      <c r="G44" s="51">
        <f>+IF(SUM(J44,L44,N44)&gt;20,20,SUM(J44,L44,N44))</f>
        <v>0</v>
      </c>
      <c r="H44" s="70"/>
      <c r="I44" s="15">
        <v>0</v>
      </c>
      <c r="J44" s="13">
        <v>0</v>
      </c>
      <c r="K44" s="12"/>
      <c r="L44" s="12"/>
      <c r="M44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4" s="13">
        <f>SUM(racers7[[#This Row],[RMCC - Hill Climb (B)]]+racers7[[#This Row],[Tour de Bowness - Hill Climb (A)]]+racers7[[#This Row],[CABC ITT Provincial Championships (A)]])</f>
        <v>0</v>
      </c>
      <c r="O44" s="14">
        <f>SUM(racers7[[#This Row],[Tour de Bowness - Omnium (A)]]+racers7[[#This Row],[RMCC - Omnium (B)]])</f>
        <v>0</v>
      </c>
      <c r="P44" s="16"/>
      <c r="Q44" s="16"/>
      <c r="R44" s="16"/>
      <c r="S44" s="16"/>
      <c r="T44" s="16"/>
      <c r="U44" s="16"/>
      <c r="V44" s="16"/>
      <c r="W44" s="16"/>
      <c r="X44" s="16"/>
      <c r="Y44" s="30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 ht="15.75" thickBot="1" x14ac:dyDescent="0.3">
      <c r="A45" s="18"/>
      <c r="B45" s="19" t="s">
        <v>428</v>
      </c>
      <c r="C45" s="19" t="s">
        <v>63</v>
      </c>
      <c r="D45" s="19" t="s">
        <v>225</v>
      </c>
      <c r="E45" s="21">
        <f>SUM(M45,N45,O45)</f>
        <v>0</v>
      </c>
      <c r="F45" s="50">
        <f>SUM(G45,H45,I45,K45,M45)</f>
        <v>0</v>
      </c>
      <c r="G45" s="51">
        <f>+IF(SUM(J45,L45,N45)&gt;20,20,SUM(J45,L45,N45))</f>
        <v>0</v>
      </c>
      <c r="H45" s="70"/>
      <c r="I45" s="15">
        <v>0</v>
      </c>
      <c r="J45" s="13">
        <v>0</v>
      </c>
      <c r="K45" s="12"/>
      <c r="L45" s="12"/>
      <c r="M45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5" s="13">
        <f>SUM(racers7[[#This Row],[RMCC - Hill Climb (B)]]+racers7[[#This Row],[Tour de Bowness - Hill Climb (A)]]+racers7[[#This Row],[CABC ITT Provincial Championships (A)]])</f>
        <v>0</v>
      </c>
      <c r="O45" s="14">
        <f>SUM(racers7[[#This Row],[Tour de Bowness - Omnium (A)]]+racers7[[#This Row],[RMCC - Omnium (B)]])</f>
        <v>0</v>
      </c>
      <c r="P45" s="16"/>
      <c r="Q45" s="16"/>
      <c r="R45" s="16"/>
      <c r="S45" s="16"/>
      <c r="T45" s="16"/>
      <c r="U45" s="16"/>
      <c r="V45" s="16"/>
      <c r="W45" s="16"/>
      <c r="X45" s="16"/>
      <c r="Y45" s="30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1:34" ht="15.75" thickBot="1" x14ac:dyDescent="0.3">
      <c r="A46" s="23"/>
      <c r="B46" s="33" t="s">
        <v>429</v>
      </c>
      <c r="C46" s="33" t="s">
        <v>430</v>
      </c>
      <c r="D46" s="33" t="s">
        <v>150</v>
      </c>
      <c r="E46" s="25">
        <f>SUM(M46,N46,O46)</f>
        <v>0</v>
      </c>
      <c r="F46" s="58">
        <f>SUM(G46,H46,I46,K46,M46)</f>
        <v>0</v>
      </c>
      <c r="G46" s="56">
        <f>+IF(SUM(J46,L46,N46)&gt;20,20,SUM(J46,L46,N46))</f>
        <v>0</v>
      </c>
      <c r="H46" s="71"/>
      <c r="I46" s="29">
        <v>0</v>
      </c>
      <c r="J46" s="27">
        <v>0</v>
      </c>
      <c r="K46" s="26"/>
      <c r="L46" s="26"/>
      <c r="M4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6" s="27">
        <f>SUM(racers7[[#This Row],[RMCC - Hill Climb (B)]]+racers7[[#This Row],[Tour de Bowness - Hill Climb (A)]]+racers7[[#This Row],[CABC ITT Provincial Championships (A)]])</f>
        <v>0</v>
      </c>
      <c r="O46" s="28">
        <f>SUM(racers7[[#This Row],[Tour de Bowness - Omnium (A)]]+racers7[[#This Row],[RMCC - Omnium (B)]])</f>
        <v>0</v>
      </c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16"/>
    </row>
    <row r="47" spans="1:34" ht="15.75" thickBot="1" x14ac:dyDescent="0.3">
      <c r="A47" s="23"/>
      <c r="B47" s="24" t="s">
        <v>431</v>
      </c>
      <c r="C47" s="24" t="s">
        <v>265</v>
      </c>
      <c r="D47" s="24" t="s">
        <v>54</v>
      </c>
      <c r="E47" s="25">
        <f>SUM(M47,N47,O47)</f>
        <v>0</v>
      </c>
      <c r="F47" s="55">
        <f>SUM(G47,H47,I47,K47,M47)</f>
        <v>0</v>
      </c>
      <c r="G47" s="56">
        <f>+IF(SUM(J47,L47,N47)&gt;20,20,SUM(J47,L47,N47))</f>
        <v>0</v>
      </c>
      <c r="H47" s="71"/>
      <c r="I47" s="29">
        <v>0</v>
      </c>
      <c r="J47" s="27">
        <v>0</v>
      </c>
      <c r="K47" s="26"/>
      <c r="L47" s="26"/>
      <c r="M4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7" s="27">
        <f>SUM(racers7[[#This Row],[RMCC - Hill Climb (B)]]+racers7[[#This Row],[Tour de Bowness - Hill Climb (A)]]+racers7[[#This Row],[CABC ITT Provincial Championships (A)]])</f>
        <v>0</v>
      </c>
      <c r="O47" s="28">
        <f>SUM(racers7[[#This Row],[Tour de Bowness - Omnium (A)]]+racers7[[#This Row],[RMCC - Omnium (B)]])</f>
        <v>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16"/>
    </row>
    <row r="48" spans="1:34" ht="15.75" thickBot="1" x14ac:dyDescent="0.3">
      <c r="A48" s="23"/>
      <c r="B48" s="33" t="s">
        <v>432</v>
      </c>
      <c r="C48" s="33" t="s">
        <v>246</v>
      </c>
      <c r="D48" s="33" t="s">
        <v>213</v>
      </c>
      <c r="E48" s="25">
        <f>SUM(M48,N48,O48)</f>
        <v>0</v>
      </c>
      <c r="F48" s="55">
        <f>SUM(G48,H48,I48,K48,M48)</f>
        <v>0</v>
      </c>
      <c r="G48" s="56">
        <f>+IF(SUM(J48,L48,N48)&gt;20,20,SUM(J48,L48,N48))</f>
        <v>0</v>
      </c>
      <c r="H48" s="71"/>
      <c r="I48" s="29">
        <v>0</v>
      </c>
      <c r="J48" s="27">
        <v>0</v>
      </c>
      <c r="K48" s="26"/>
      <c r="L48" s="26"/>
      <c r="M4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8" s="27">
        <f>SUM(racers7[[#This Row],[RMCC - Hill Climb (B)]]+racers7[[#This Row],[Tour de Bowness - Hill Climb (A)]]+racers7[[#This Row],[CABC ITT Provincial Championships (A)]])</f>
        <v>0</v>
      </c>
      <c r="O48" s="28">
        <f>SUM(racers7[[#This Row],[Tour de Bowness - Omnium (A)]]+racers7[[#This Row],[RMCC - Omnium (B)]])</f>
        <v>0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16"/>
    </row>
    <row r="49" spans="1:34" ht="15.75" thickBot="1" x14ac:dyDescent="0.3">
      <c r="A49" s="23"/>
      <c r="B49" s="33" t="s">
        <v>433</v>
      </c>
      <c r="C49" s="33" t="s">
        <v>434</v>
      </c>
      <c r="D49" s="33" t="s">
        <v>219</v>
      </c>
      <c r="E49" s="25">
        <f>SUM(M49,N49,O49)</f>
        <v>0</v>
      </c>
      <c r="F49" s="58">
        <f>SUM(G49,H49,I49,K49,M49)</f>
        <v>0</v>
      </c>
      <c r="G49" s="56">
        <f>+IF(SUM(J49,L49,N49)&gt;20,20,SUM(J49,L49,N49))</f>
        <v>0</v>
      </c>
      <c r="H49" s="71"/>
      <c r="I49" s="29">
        <v>0</v>
      </c>
      <c r="J49" s="27">
        <v>0</v>
      </c>
      <c r="K49" s="26"/>
      <c r="L49" s="26"/>
      <c r="M4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9" s="27">
        <f>SUM(racers7[[#This Row],[RMCC - Hill Climb (B)]]+racers7[[#This Row],[Tour de Bowness - Hill Climb (A)]]+racers7[[#This Row],[CABC ITT Provincial Championships (A)]])</f>
        <v>0</v>
      </c>
      <c r="O49" s="28">
        <f>SUM(racers7[[#This Row],[Tour de Bowness - Omnium (A)]]+racers7[[#This Row],[RMCC - Omnium (B)]])</f>
        <v>0</v>
      </c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16"/>
    </row>
    <row r="50" spans="1:34" ht="15.75" thickBot="1" x14ac:dyDescent="0.3">
      <c r="A50" s="23"/>
      <c r="B50" s="33" t="s">
        <v>435</v>
      </c>
      <c r="C50" s="33" t="s">
        <v>149</v>
      </c>
      <c r="D50" s="33" t="s">
        <v>40</v>
      </c>
      <c r="E50" s="25">
        <f>SUM(M50,N50,O50)</f>
        <v>0</v>
      </c>
      <c r="F50" s="58">
        <f>SUM(G50,H50,I50,K50,M50)</f>
        <v>0</v>
      </c>
      <c r="G50" s="56">
        <f>+IF(SUM(J50,L50,N50)&gt;20,20,SUM(J50,L50,N50))</f>
        <v>0</v>
      </c>
      <c r="H50" s="71"/>
      <c r="I50" s="29">
        <v>0</v>
      </c>
      <c r="J50" s="27">
        <v>0</v>
      </c>
      <c r="K50" s="26"/>
      <c r="L50" s="26"/>
      <c r="M5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0" s="27">
        <f>SUM(racers7[[#This Row],[RMCC - Hill Climb (B)]]+racers7[[#This Row],[Tour de Bowness - Hill Climb (A)]]+racers7[[#This Row],[CABC ITT Provincial Championships (A)]])</f>
        <v>0</v>
      </c>
      <c r="O50" s="28">
        <f>SUM(racers7[[#This Row],[Tour de Bowness - Omnium (A)]]+racers7[[#This Row],[RMCC - Omnium (B)]])</f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16"/>
    </row>
    <row r="51" spans="1:34" ht="15.75" thickBot="1" x14ac:dyDescent="0.3">
      <c r="A51" s="23"/>
      <c r="B51" s="33" t="s">
        <v>436</v>
      </c>
      <c r="C51" s="33" t="s">
        <v>63</v>
      </c>
      <c r="D51" s="33" t="s">
        <v>31</v>
      </c>
      <c r="E51" s="25">
        <f>SUM(M51,N51,O51)</f>
        <v>0</v>
      </c>
      <c r="F51" s="58">
        <f>SUM(G51,H51,I51,K51,M51)</f>
        <v>0</v>
      </c>
      <c r="G51" s="56">
        <f>+IF(SUM(J51,L51,N51)&gt;20,20,SUM(J51,L51,N51))</f>
        <v>0</v>
      </c>
      <c r="H51" s="71"/>
      <c r="I51" s="29">
        <v>0</v>
      </c>
      <c r="J51" s="27">
        <v>0</v>
      </c>
      <c r="K51" s="26"/>
      <c r="L51" s="26"/>
      <c r="M5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1" s="27">
        <f>SUM(racers7[[#This Row],[RMCC - Hill Climb (B)]]+racers7[[#This Row],[Tour de Bowness - Hill Climb (A)]]+racers7[[#This Row],[CABC ITT Provincial Championships (A)]])</f>
        <v>0</v>
      </c>
      <c r="O51" s="28">
        <f>SUM(racers7[[#This Row],[Tour de Bowness - Omnium (A)]]+racers7[[#This Row],[RMCC - Omnium (B)]])</f>
        <v>0</v>
      </c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16"/>
    </row>
    <row r="52" spans="1:34" ht="15.75" thickBot="1" x14ac:dyDescent="0.3">
      <c r="A52" s="23"/>
      <c r="B52" s="33" t="s">
        <v>437</v>
      </c>
      <c r="C52" s="33" t="s">
        <v>438</v>
      </c>
      <c r="D52" s="33" t="s">
        <v>439</v>
      </c>
      <c r="E52" s="25">
        <f>SUM(M52,N52,O52)</f>
        <v>0</v>
      </c>
      <c r="F52" s="55">
        <f>SUM(G52,H52,I52,K52,M52)</f>
        <v>0</v>
      </c>
      <c r="G52" s="56">
        <f>+IF(SUM(J52,L52,N52)&gt;20,20,SUM(J52,L52,N52))</f>
        <v>0</v>
      </c>
      <c r="H52" s="71"/>
      <c r="I52" s="29">
        <v>0</v>
      </c>
      <c r="J52" s="27">
        <v>0</v>
      </c>
      <c r="K52" s="26"/>
      <c r="L52" s="26"/>
      <c r="M5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2" s="27">
        <f>SUM(racers7[[#This Row],[RMCC - Hill Climb (B)]]+racers7[[#This Row],[Tour de Bowness - Hill Climb (A)]]+racers7[[#This Row],[CABC ITT Provincial Championships (A)]])</f>
        <v>0</v>
      </c>
      <c r="O52" s="28">
        <f>SUM(racers7[[#This Row],[Tour de Bowness - Omnium (A)]]+racers7[[#This Row],[RMCC - Omnium (B)]])</f>
        <v>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16"/>
    </row>
    <row r="53" spans="1:34" ht="15.75" thickBot="1" x14ac:dyDescent="0.3">
      <c r="A53" s="23"/>
      <c r="B53" s="33" t="s">
        <v>440</v>
      </c>
      <c r="C53" s="33" t="s">
        <v>304</v>
      </c>
      <c r="D53" s="33" t="s">
        <v>54</v>
      </c>
      <c r="E53" s="25">
        <f>SUM(M53,N53,O53)</f>
        <v>0</v>
      </c>
      <c r="F53" s="55">
        <f>SUM(G53,H53,I53,K53,M53)</f>
        <v>0</v>
      </c>
      <c r="G53" s="56">
        <f>+IF(SUM(J53,L53,N53)&gt;20,20,SUM(J53,L53,N53))</f>
        <v>0</v>
      </c>
      <c r="H53" s="71"/>
      <c r="I53" s="29">
        <v>0</v>
      </c>
      <c r="J53" s="27">
        <v>0</v>
      </c>
      <c r="K53" s="26"/>
      <c r="L53" s="26"/>
      <c r="M5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3" s="27">
        <f>SUM(racers7[[#This Row],[RMCC - Hill Climb (B)]]+racers7[[#This Row],[Tour de Bowness - Hill Climb (A)]]+racers7[[#This Row],[CABC ITT Provincial Championships (A)]])</f>
        <v>0</v>
      </c>
      <c r="O53" s="28">
        <f>SUM(racers7[[#This Row],[Tour de Bowness - Omnium (A)]]+racers7[[#This Row],[RMCC - Omnium (B)]])</f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16"/>
    </row>
    <row r="54" spans="1:34" ht="15.75" thickBot="1" x14ac:dyDescent="0.3">
      <c r="A54" s="23"/>
      <c r="B54" s="33" t="s">
        <v>441</v>
      </c>
      <c r="C54" s="33" t="s">
        <v>442</v>
      </c>
      <c r="D54" s="33" t="s">
        <v>172</v>
      </c>
      <c r="E54" s="25">
        <f>SUM(M54,N54,O54)</f>
        <v>0</v>
      </c>
      <c r="F54" s="58">
        <f>SUM(G54,H54,I54,K54,M54)</f>
        <v>0</v>
      </c>
      <c r="G54" s="56">
        <f>+IF(SUM(J54,L54,N54)&gt;20,20,SUM(J54,L54,N54))</f>
        <v>0</v>
      </c>
      <c r="H54" s="71"/>
      <c r="I54" s="29">
        <v>0</v>
      </c>
      <c r="J54" s="27">
        <v>0</v>
      </c>
      <c r="K54" s="26"/>
      <c r="L54" s="26"/>
      <c r="M5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4" s="27">
        <f>SUM(racers7[[#This Row],[RMCC - Hill Climb (B)]]+racers7[[#This Row],[Tour de Bowness - Hill Climb (A)]]+racers7[[#This Row],[CABC ITT Provincial Championships (A)]])</f>
        <v>0</v>
      </c>
      <c r="O54" s="28">
        <f>SUM(racers7[[#This Row],[Tour de Bowness - Omnium (A)]]+racers7[[#This Row],[RMCC - Omnium (B)]])</f>
        <v>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16"/>
    </row>
    <row r="55" spans="1:34" ht="15.75" thickBot="1" x14ac:dyDescent="0.3">
      <c r="A55" s="23"/>
      <c r="B55" s="33" t="s">
        <v>443</v>
      </c>
      <c r="C55" s="33" t="s">
        <v>444</v>
      </c>
      <c r="D55" s="33" t="s">
        <v>85</v>
      </c>
      <c r="E55" s="25">
        <f>SUM(M55,N55,O55)</f>
        <v>0</v>
      </c>
      <c r="F55" s="58">
        <f>SUM(G55,H55,I55,K55,M55)</f>
        <v>0</v>
      </c>
      <c r="G55" s="56">
        <f>+IF(SUM(J55,L55,N55)&gt;20,20,SUM(J55,L55,N55))</f>
        <v>0</v>
      </c>
      <c r="H55" s="71"/>
      <c r="I55" s="29">
        <v>0</v>
      </c>
      <c r="J55" s="27">
        <v>0</v>
      </c>
      <c r="K55" s="26"/>
      <c r="L55" s="26"/>
      <c r="M5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5" s="27">
        <f>SUM(racers7[[#This Row],[RMCC - Hill Climb (B)]]+racers7[[#This Row],[Tour de Bowness - Hill Climb (A)]]+racers7[[#This Row],[CABC ITT Provincial Championships (A)]])</f>
        <v>0</v>
      </c>
      <c r="O55" s="28">
        <f>SUM(racers7[[#This Row],[Tour de Bowness - Omnium (A)]]+racers7[[#This Row],[RMCC - Omnium (B)]])</f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16"/>
    </row>
    <row r="56" spans="1:34" ht="15.75" thickBot="1" x14ac:dyDescent="0.3">
      <c r="A56" s="23"/>
      <c r="B56" s="33" t="s">
        <v>445</v>
      </c>
      <c r="C56" s="33" t="s">
        <v>446</v>
      </c>
      <c r="D56" s="33" t="s">
        <v>439</v>
      </c>
      <c r="E56" s="25">
        <f>SUM(M56,N56,O56)</f>
        <v>0</v>
      </c>
      <c r="F56" s="58">
        <f>SUM(G56,H56,I56,K56,M56)</f>
        <v>0</v>
      </c>
      <c r="G56" s="56">
        <f>+IF(SUM(J56,L56,N56)&gt;20,20,SUM(J56,L56,N56))</f>
        <v>0</v>
      </c>
      <c r="H56" s="71"/>
      <c r="I56" s="29">
        <v>0</v>
      </c>
      <c r="J56" s="27">
        <v>0</v>
      </c>
      <c r="K56" s="26"/>
      <c r="L56" s="26"/>
      <c r="M5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6" s="27">
        <f>SUM(racers7[[#This Row],[RMCC - Hill Climb (B)]]+racers7[[#This Row],[Tour de Bowness - Hill Climb (A)]]+racers7[[#This Row],[CABC ITT Provincial Championships (A)]])</f>
        <v>0</v>
      </c>
      <c r="O56" s="28">
        <f>SUM(racers7[[#This Row],[Tour de Bowness - Omnium (A)]]+racers7[[#This Row],[RMCC - Omnium (B)]])</f>
        <v>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16"/>
    </row>
    <row r="57" spans="1:34" ht="15.75" thickBot="1" x14ac:dyDescent="0.3">
      <c r="A57" s="23"/>
      <c r="B57" s="33" t="s">
        <v>447</v>
      </c>
      <c r="C57" s="33" t="s">
        <v>352</v>
      </c>
      <c r="D57" s="33" t="s">
        <v>213</v>
      </c>
      <c r="E57" s="25">
        <f>SUM(M57,N57,O57)</f>
        <v>0</v>
      </c>
      <c r="F57" s="58">
        <f>SUM(G57,H57,I57,K57,M57)</f>
        <v>0</v>
      </c>
      <c r="G57" s="56">
        <f>+IF(SUM(J57,L57,N57)&gt;20,20,SUM(J57,L57,N57))</f>
        <v>0</v>
      </c>
      <c r="H57" s="71"/>
      <c r="I57" s="29">
        <v>0</v>
      </c>
      <c r="J57" s="27">
        <v>0</v>
      </c>
      <c r="K57" s="26"/>
      <c r="L57" s="26"/>
      <c r="M5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7" s="27">
        <f>SUM(racers7[[#This Row],[RMCC - Hill Climb (B)]]+racers7[[#This Row],[Tour de Bowness - Hill Climb (A)]]+racers7[[#This Row],[CABC ITT Provincial Championships (A)]])</f>
        <v>0</v>
      </c>
      <c r="O57" s="28">
        <f>SUM(racers7[[#This Row],[Tour de Bowness - Omnium (A)]]+racers7[[#This Row],[RMCC - Omnium (B)]])</f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16"/>
    </row>
    <row r="58" spans="1:34" ht="15.75" thickBot="1" x14ac:dyDescent="0.3">
      <c r="A58" s="23"/>
      <c r="B58" s="33" t="s">
        <v>448</v>
      </c>
      <c r="C58" s="33" t="s">
        <v>152</v>
      </c>
      <c r="D58" s="33" t="s">
        <v>299</v>
      </c>
      <c r="E58" s="25">
        <f>SUM(M58,N58,O58)</f>
        <v>0</v>
      </c>
      <c r="F58" s="58">
        <f>SUM(G58,H58,I58,K58,M58)</f>
        <v>0</v>
      </c>
      <c r="G58" s="56">
        <f>+IF(SUM(J58,L58,N58)&gt;20,20,SUM(J58,L58,N58))</f>
        <v>0</v>
      </c>
      <c r="H58" s="71"/>
      <c r="I58" s="29">
        <v>0</v>
      </c>
      <c r="J58" s="27">
        <v>0</v>
      </c>
      <c r="K58" s="26"/>
      <c r="L58" s="26"/>
      <c r="M5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8" s="27">
        <f>SUM(racers7[[#This Row],[RMCC - Hill Climb (B)]]+racers7[[#This Row],[Tour de Bowness - Hill Climb (A)]]+racers7[[#This Row],[CABC ITT Provincial Championships (A)]])</f>
        <v>0</v>
      </c>
      <c r="O58" s="28">
        <f>SUM(racers7[[#This Row],[Tour de Bowness - Omnium (A)]]+racers7[[#This Row],[RMCC - Omnium (B)]])</f>
        <v>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16"/>
    </row>
    <row r="59" spans="1:34" ht="15.75" thickBot="1" x14ac:dyDescent="0.3">
      <c r="A59" s="23"/>
      <c r="B59" s="33" t="s">
        <v>449</v>
      </c>
      <c r="C59" s="33" t="s">
        <v>450</v>
      </c>
      <c r="D59" s="33" t="s">
        <v>191</v>
      </c>
      <c r="E59" s="25">
        <f>SUM(M59,N59,O59)</f>
        <v>0</v>
      </c>
      <c r="F59" s="58">
        <f>SUM(G59,H59,I59,K59,M59)</f>
        <v>0</v>
      </c>
      <c r="G59" s="56">
        <f>+IF(SUM(J59,L59,N59)&gt;20,20,SUM(J59,L59,N59))</f>
        <v>0</v>
      </c>
      <c r="H59" s="71"/>
      <c r="I59" s="29">
        <v>0</v>
      </c>
      <c r="J59" s="27">
        <v>0</v>
      </c>
      <c r="K59" s="26"/>
      <c r="L59" s="26"/>
      <c r="M5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9" s="27">
        <f>SUM(racers7[[#This Row],[RMCC - Hill Climb (B)]]+racers7[[#This Row],[Tour de Bowness - Hill Climb (A)]]+racers7[[#This Row],[CABC ITT Provincial Championships (A)]])</f>
        <v>0</v>
      </c>
      <c r="O59" s="28">
        <f>SUM(racers7[[#This Row],[Tour de Bowness - Omnium (A)]]+racers7[[#This Row],[RMCC - Omnium (B)]])</f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16"/>
    </row>
    <row r="60" spans="1:34" ht="15.75" thickBot="1" x14ac:dyDescent="0.3">
      <c r="A60" s="23"/>
      <c r="B60" s="33" t="s">
        <v>451</v>
      </c>
      <c r="C60" s="33" t="s">
        <v>452</v>
      </c>
      <c r="D60" s="33" t="s">
        <v>74</v>
      </c>
      <c r="E60" s="25">
        <f>SUM(M60,N60,O60)</f>
        <v>0</v>
      </c>
      <c r="F60" s="55">
        <f>SUM(G60,H60,I60,K60,M60)</f>
        <v>0</v>
      </c>
      <c r="G60" s="56">
        <f>+IF(SUM(J60,L60,N60)&gt;20,20,SUM(J60,L60,N60))</f>
        <v>0</v>
      </c>
      <c r="H60" s="71"/>
      <c r="I60" s="29">
        <v>0</v>
      </c>
      <c r="J60" s="27">
        <v>0</v>
      </c>
      <c r="K60" s="26"/>
      <c r="L60" s="26"/>
      <c r="M6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0" s="27">
        <f>SUM(racers7[[#This Row],[RMCC - Hill Climb (B)]]+racers7[[#This Row],[Tour de Bowness - Hill Climb (A)]]+racers7[[#This Row],[CABC ITT Provincial Championships (A)]])</f>
        <v>0</v>
      </c>
      <c r="O60" s="28">
        <f>SUM(racers7[[#This Row],[Tour de Bowness - Omnium (A)]]+racers7[[#This Row],[RMCC - Omnium (B)]])</f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16"/>
    </row>
    <row r="61" spans="1:34" ht="15.75" thickBot="1" x14ac:dyDescent="0.3">
      <c r="A61" s="23"/>
      <c r="B61" s="33" t="s">
        <v>453</v>
      </c>
      <c r="C61" s="33" t="s">
        <v>33</v>
      </c>
      <c r="D61" s="33" t="s">
        <v>299</v>
      </c>
      <c r="E61" s="25">
        <f>SUM(M61,N61,O61)</f>
        <v>0</v>
      </c>
      <c r="F61" s="58">
        <f>SUM(G61,H61,I61,K61,M61)</f>
        <v>0</v>
      </c>
      <c r="G61" s="56">
        <f>+IF(SUM(J61,L61,N61)&gt;20,20,SUM(J61,L61,N61))</f>
        <v>0</v>
      </c>
      <c r="H61" s="71"/>
      <c r="I61" s="29">
        <v>0</v>
      </c>
      <c r="J61" s="27">
        <v>0</v>
      </c>
      <c r="K61" s="26"/>
      <c r="L61" s="26"/>
      <c r="M6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1" s="27">
        <f>SUM(racers7[[#This Row],[RMCC - Hill Climb (B)]]+racers7[[#This Row],[Tour de Bowness - Hill Climb (A)]]+racers7[[#This Row],[CABC ITT Provincial Championships (A)]])</f>
        <v>0</v>
      </c>
      <c r="O61" s="28">
        <f>SUM(racers7[[#This Row],[Tour de Bowness - Omnium (A)]]+racers7[[#This Row],[RMCC - Omnium (B)]])</f>
        <v>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16"/>
    </row>
    <row r="62" spans="1:34" ht="15.75" thickBot="1" x14ac:dyDescent="0.3">
      <c r="A62" s="23"/>
      <c r="B62" s="33" t="s">
        <v>454</v>
      </c>
      <c r="C62" s="33" t="s">
        <v>450</v>
      </c>
      <c r="D62" s="33" t="s">
        <v>283</v>
      </c>
      <c r="E62" s="25">
        <f>SUM(M62,N62,O62)</f>
        <v>0</v>
      </c>
      <c r="F62" s="58">
        <f>SUM(G62,H62,I62,K62,M62)</f>
        <v>0</v>
      </c>
      <c r="G62" s="56">
        <f>+IF(SUM(J62,L62,N62)&gt;20,20,SUM(J62,L62,N62))</f>
        <v>0</v>
      </c>
      <c r="H62" s="71"/>
      <c r="I62" s="29">
        <v>0</v>
      </c>
      <c r="J62" s="27">
        <v>0</v>
      </c>
      <c r="K62" s="26"/>
      <c r="L62" s="26"/>
      <c r="M6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2" s="27">
        <f>SUM(racers7[[#This Row],[RMCC - Hill Climb (B)]]+racers7[[#This Row],[Tour de Bowness - Hill Climb (A)]]+racers7[[#This Row],[CABC ITT Provincial Championships (A)]])</f>
        <v>0</v>
      </c>
      <c r="O62" s="28">
        <f>SUM(racers7[[#This Row],[Tour de Bowness - Omnium (A)]]+racers7[[#This Row],[RMCC - Omnium (B)]])</f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16"/>
    </row>
    <row r="63" spans="1:34" ht="15.75" thickBot="1" x14ac:dyDescent="0.3">
      <c r="A63" s="23"/>
      <c r="B63" s="33" t="s">
        <v>455</v>
      </c>
      <c r="C63" s="33" t="s">
        <v>442</v>
      </c>
      <c r="D63" s="33" t="s">
        <v>249</v>
      </c>
      <c r="E63" s="25">
        <f>SUM(M63,N63,O63)</f>
        <v>0</v>
      </c>
      <c r="F63" s="58">
        <f>SUM(G63,H63,I63,K63,M63)</f>
        <v>0</v>
      </c>
      <c r="G63" s="56">
        <f>+IF(SUM(J63,L63,N63)&gt;20,20,SUM(J63,L63,N63))</f>
        <v>0</v>
      </c>
      <c r="H63" s="71"/>
      <c r="I63" s="29">
        <v>0</v>
      </c>
      <c r="J63" s="27">
        <v>0</v>
      </c>
      <c r="K63" s="26"/>
      <c r="L63" s="26"/>
      <c r="M6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3" s="27">
        <f>SUM(racers7[[#This Row],[RMCC - Hill Climb (B)]]+racers7[[#This Row],[Tour de Bowness - Hill Climb (A)]]+racers7[[#This Row],[CABC ITT Provincial Championships (A)]])</f>
        <v>0</v>
      </c>
      <c r="O63" s="28">
        <f>SUM(racers7[[#This Row],[Tour de Bowness - Omnium (A)]]+racers7[[#This Row],[RMCC - Omnium (B)]])</f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16"/>
    </row>
    <row r="64" spans="1:34" ht="15.75" thickBot="1" x14ac:dyDescent="0.3">
      <c r="A64" s="23"/>
      <c r="B64" s="33" t="s">
        <v>455</v>
      </c>
      <c r="C64" s="33" t="s">
        <v>280</v>
      </c>
      <c r="D64" s="33" t="s">
        <v>249</v>
      </c>
      <c r="E64" s="25">
        <f>SUM(M64,N64,O64)</f>
        <v>0</v>
      </c>
      <c r="F64" s="55">
        <f>SUM(G64,H64,I64,K64,M64)</f>
        <v>0</v>
      </c>
      <c r="G64" s="56">
        <f>+IF(SUM(J64,L64,N64)&gt;20,20,SUM(J64,L64,N64))</f>
        <v>0</v>
      </c>
      <c r="H64" s="71"/>
      <c r="I64" s="29">
        <v>0</v>
      </c>
      <c r="J64" s="27">
        <v>0</v>
      </c>
      <c r="K64" s="26"/>
      <c r="L64" s="26"/>
      <c r="M6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4" s="27">
        <f>SUM(racers7[[#This Row],[RMCC - Hill Climb (B)]]+racers7[[#This Row],[Tour de Bowness - Hill Climb (A)]]+racers7[[#This Row],[CABC ITT Provincial Championships (A)]])</f>
        <v>0</v>
      </c>
      <c r="O64" s="28">
        <f>SUM(racers7[[#This Row],[Tour de Bowness - Omnium (A)]]+racers7[[#This Row],[RMCC - Omnium (B)]])</f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16"/>
    </row>
    <row r="65" spans="1:34" ht="15.75" thickBot="1" x14ac:dyDescent="0.3">
      <c r="A65" s="23"/>
      <c r="B65" s="33" t="s">
        <v>456</v>
      </c>
      <c r="C65" s="33" t="s">
        <v>149</v>
      </c>
      <c r="D65" s="33" t="s">
        <v>191</v>
      </c>
      <c r="E65" s="25">
        <f>SUM(M65,N65,O65)</f>
        <v>0</v>
      </c>
      <c r="F65" s="58">
        <f>SUM(G65,H65,I65,K65,M65)</f>
        <v>0</v>
      </c>
      <c r="G65" s="56">
        <f>+IF(SUM(J65,L65,N65)&gt;20,20,SUM(J65,L65,N65))</f>
        <v>0</v>
      </c>
      <c r="H65" s="71"/>
      <c r="I65" s="29">
        <v>0</v>
      </c>
      <c r="J65" s="27">
        <v>0</v>
      </c>
      <c r="K65" s="26"/>
      <c r="L65" s="26"/>
      <c r="M6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5" s="27">
        <f>SUM(racers7[[#This Row],[RMCC - Hill Climb (B)]]+racers7[[#This Row],[Tour de Bowness - Hill Climb (A)]]+racers7[[#This Row],[CABC ITT Provincial Championships (A)]])</f>
        <v>0</v>
      </c>
      <c r="O65" s="28">
        <f>SUM(racers7[[#This Row],[Tour de Bowness - Omnium (A)]]+racers7[[#This Row],[RMCC - Omnium (B)]])</f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16"/>
    </row>
    <row r="66" spans="1:34" ht="15.75" thickBot="1" x14ac:dyDescent="0.3">
      <c r="A66" s="23"/>
      <c r="B66" s="33" t="s">
        <v>457</v>
      </c>
      <c r="C66" s="33" t="s">
        <v>458</v>
      </c>
      <c r="D66" s="33" t="s">
        <v>150</v>
      </c>
      <c r="E66" s="25">
        <f>SUM(M66,N66,O66)</f>
        <v>0</v>
      </c>
      <c r="F66" s="58">
        <f>SUM(G66,H66,I66,K66,M66)</f>
        <v>0</v>
      </c>
      <c r="G66" s="56">
        <f>+IF(SUM(J66,L66,N66)&gt;20,20,SUM(J66,L66,N66))</f>
        <v>0</v>
      </c>
      <c r="H66" s="71"/>
      <c r="I66" s="29">
        <v>0</v>
      </c>
      <c r="J66" s="27">
        <v>0</v>
      </c>
      <c r="K66" s="26"/>
      <c r="L66" s="26"/>
      <c r="M6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6" s="27">
        <f>SUM(racers7[[#This Row],[RMCC - Hill Climb (B)]]+racers7[[#This Row],[Tour de Bowness - Hill Climb (A)]]+racers7[[#This Row],[CABC ITT Provincial Championships (A)]])</f>
        <v>0</v>
      </c>
      <c r="O66" s="28">
        <f>SUM(racers7[[#This Row],[Tour de Bowness - Omnium (A)]]+racers7[[#This Row],[RMCC - Omnium (B)]])</f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16"/>
    </row>
    <row r="67" spans="1:34" ht="15.75" thickBot="1" x14ac:dyDescent="0.3">
      <c r="A67" s="23"/>
      <c r="B67" s="24" t="s">
        <v>459</v>
      </c>
      <c r="C67" s="24" t="s">
        <v>125</v>
      </c>
      <c r="D67" s="24" t="s">
        <v>54</v>
      </c>
      <c r="E67" s="25">
        <f>SUM(M67,N67,O67)</f>
        <v>0</v>
      </c>
      <c r="F67" s="58">
        <f>SUM(G67,H67,I67,K67,M67)</f>
        <v>0</v>
      </c>
      <c r="G67" s="56">
        <f>+IF(SUM(J67,L67,N67)&gt;20,20,SUM(J67,L67,N67))</f>
        <v>0</v>
      </c>
      <c r="H67" s="71"/>
      <c r="I67" s="29">
        <v>0</v>
      </c>
      <c r="J67" s="27">
        <v>0</v>
      </c>
      <c r="K67" s="26"/>
      <c r="L67" s="26"/>
      <c r="M6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7" s="27">
        <f>SUM(racers7[[#This Row],[RMCC - Hill Climb (B)]]+racers7[[#This Row],[Tour de Bowness - Hill Climb (A)]]+racers7[[#This Row],[CABC ITT Provincial Championships (A)]])</f>
        <v>0</v>
      </c>
      <c r="O67" s="28">
        <f>SUM(racers7[[#This Row],[Tour de Bowness - Omnium (A)]]+racers7[[#This Row],[RMCC - Omnium (B)]])</f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16"/>
    </row>
    <row r="68" spans="1:34" ht="15.75" thickBot="1" x14ac:dyDescent="0.3">
      <c r="A68" s="23"/>
      <c r="B68" s="33" t="s">
        <v>460</v>
      </c>
      <c r="C68" s="33" t="s">
        <v>152</v>
      </c>
      <c r="D68" s="33" t="s">
        <v>43</v>
      </c>
      <c r="E68" s="25">
        <f>SUM(M68,N68,O68)</f>
        <v>0</v>
      </c>
      <c r="F68" s="58">
        <f>SUM(G68,H68,I68,K68,M68)</f>
        <v>0</v>
      </c>
      <c r="G68" s="56">
        <f>+IF(SUM(J68,L68,N68)&gt;20,20,SUM(J68,L68,N68))</f>
        <v>0</v>
      </c>
      <c r="H68" s="71"/>
      <c r="I68" s="29">
        <v>0</v>
      </c>
      <c r="J68" s="27">
        <v>0</v>
      </c>
      <c r="K68" s="26"/>
      <c r="L68" s="26"/>
      <c r="M6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8" s="27">
        <f>SUM(racers7[[#This Row],[RMCC - Hill Climb (B)]]+racers7[[#This Row],[Tour de Bowness - Hill Climb (A)]]+racers7[[#This Row],[CABC ITT Provincial Championships (A)]])</f>
        <v>0</v>
      </c>
      <c r="O68" s="28">
        <f>SUM(racers7[[#This Row],[Tour de Bowness - Omnium (A)]]+racers7[[#This Row],[RMCC - Omnium (B)]])</f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16"/>
    </row>
    <row r="69" spans="1:34" ht="15.75" thickBot="1" x14ac:dyDescent="0.3">
      <c r="A69" s="23"/>
      <c r="B69" s="24" t="s">
        <v>461</v>
      </c>
      <c r="C69" s="24" t="s">
        <v>171</v>
      </c>
      <c r="D69" s="24" t="s">
        <v>34</v>
      </c>
      <c r="E69" s="25">
        <f>SUM(M69,N69,O69)</f>
        <v>0</v>
      </c>
      <c r="F69" s="58">
        <f>SUM(G69,H69,I69,K69,M69)</f>
        <v>0</v>
      </c>
      <c r="G69" s="56">
        <f>+IF(SUM(J69,L69,N69)&gt;20,20,SUM(J69,L69,N69))</f>
        <v>0</v>
      </c>
      <c r="H69" s="71"/>
      <c r="I69" s="29">
        <v>0</v>
      </c>
      <c r="J69" s="27">
        <v>0</v>
      </c>
      <c r="K69" s="26"/>
      <c r="L69" s="26"/>
      <c r="M6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9" s="27">
        <f>SUM(racers7[[#This Row],[RMCC - Hill Climb (B)]]+racers7[[#This Row],[Tour de Bowness - Hill Climb (A)]]+racers7[[#This Row],[CABC ITT Provincial Championships (A)]])</f>
        <v>0</v>
      </c>
      <c r="O69" s="28">
        <f>SUM(racers7[[#This Row],[Tour de Bowness - Omnium (A)]]+racers7[[#This Row],[RMCC - Omnium (B)]])</f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16"/>
    </row>
    <row r="70" spans="1:34" ht="15.75" thickBot="1" x14ac:dyDescent="0.3">
      <c r="A70" s="18"/>
      <c r="B70" s="11" t="s">
        <v>462</v>
      </c>
      <c r="C70" s="11" t="s">
        <v>396</v>
      </c>
      <c r="D70" s="11" t="s">
        <v>85</v>
      </c>
      <c r="E70" s="25">
        <f>SUM(M70,N70,O70)</f>
        <v>0</v>
      </c>
      <c r="F70" s="58">
        <f>SUM(G70,H70,I70,K70,M70)</f>
        <v>0</v>
      </c>
      <c r="G70" s="56">
        <f>+IF(SUM(J70,L70,N70)&gt;20,20,SUM(J70,L70,N70))</f>
        <v>0</v>
      </c>
      <c r="H70" s="71"/>
      <c r="I70" s="29">
        <v>0</v>
      </c>
      <c r="J70" s="27">
        <v>0</v>
      </c>
      <c r="K70" s="26"/>
      <c r="L70" s="26"/>
      <c r="M7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0" s="27">
        <f>SUM(racers7[[#This Row],[RMCC - Hill Climb (B)]]+racers7[[#This Row],[Tour de Bowness - Hill Climb (A)]]+racers7[[#This Row],[CABC ITT Provincial Championships (A)]])</f>
        <v>0</v>
      </c>
      <c r="O70" s="28">
        <f>SUM(racers7[[#This Row],[Tour de Bowness - Omnium (A)]]+racers7[[#This Row],[RMCC - Omnium (B)]])</f>
        <v>0</v>
      </c>
      <c r="P70" s="16"/>
      <c r="Q70" s="16"/>
      <c r="R70" s="16"/>
      <c r="S70" s="16"/>
      <c r="T70" s="16"/>
      <c r="U70" s="16"/>
      <c r="V70" s="16"/>
      <c r="W70" s="16"/>
      <c r="X70" s="16"/>
      <c r="Y70" s="30"/>
      <c r="Z70" s="16"/>
      <c r="AA70" s="16"/>
      <c r="AB70" s="16"/>
      <c r="AC70" s="16"/>
      <c r="AD70" s="16"/>
      <c r="AE70" s="16"/>
      <c r="AF70" s="16"/>
      <c r="AG70" s="16"/>
      <c r="AH70" s="16"/>
    </row>
    <row r="71" spans="1:34" ht="15.75" thickBot="1" x14ac:dyDescent="0.3">
      <c r="A71" s="18"/>
      <c r="B71" s="11" t="s">
        <v>463</v>
      </c>
      <c r="C71" s="11" t="s">
        <v>464</v>
      </c>
      <c r="D71" s="11" t="s">
        <v>34</v>
      </c>
      <c r="E71" s="25">
        <f>SUM(M71,N71,O71)</f>
        <v>0</v>
      </c>
      <c r="F71" s="58">
        <f>SUM(G71,H71,I71,K71,M71)</f>
        <v>0</v>
      </c>
      <c r="G71" s="56">
        <f>+IF(SUM(J71,L71,N71)&gt;20,20,SUM(J71,L71,N71))</f>
        <v>0</v>
      </c>
      <c r="H71" s="71"/>
      <c r="I71" s="29">
        <v>0</v>
      </c>
      <c r="J71" s="27">
        <v>0</v>
      </c>
      <c r="K71" s="26"/>
      <c r="L71" s="26"/>
      <c r="M7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1" s="27">
        <f>SUM(racers7[[#This Row],[RMCC - Hill Climb (B)]]+racers7[[#This Row],[Tour de Bowness - Hill Climb (A)]]+racers7[[#This Row],[CABC ITT Provincial Championships (A)]])</f>
        <v>0</v>
      </c>
      <c r="O71" s="28">
        <f>SUM(racers7[[#This Row],[Tour de Bowness - Omnium (A)]]+racers7[[#This Row],[RMCC - Omnium (B)]])</f>
        <v>0</v>
      </c>
      <c r="P71" s="16"/>
      <c r="Q71" s="16"/>
      <c r="R71" s="16"/>
      <c r="S71" s="16"/>
      <c r="T71" s="16"/>
      <c r="U71" s="16"/>
      <c r="V71" s="16"/>
      <c r="W71" s="16"/>
      <c r="X71" s="16"/>
      <c r="Y71" s="30"/>
      <c r="Z71" s="16"/>
      <c r="AA71" s="16"/>
      <c r="AB71" s="16"/>
      <c r="AC71" s="16"/>
      <c r="AD71" s="16"/>
      <c r="AE71" s="16"/>
      <c r="AF71" s="16"/>
      <c r="AG71" s="16"/>
      <c r="AH71" s="16"/>
    </row>
    <row r="72" spans="1:34" ht="15.75" thickBot="1" x14ac:dyDescent="0.3">
      <c r="A72" s="18"/>
      <c r="B72" s="19" t="s">
        <v>465</v>
      </c>
      <c r="C72" s="19" t="s">
        <v>33</v>
      </c>
      <c r="D72" s="19" t="s">
        <v>37</v>
      </c>
      <c r="E72" s="25">
        <f>SUM(M72,N72,O72)</f>
        <v>0</v>
      </c>
      <c r="F72" s="58">
        <f>SUM(G72,H72,I72,K72,M72)</f>
        <v>0</v>
      </c>
      <c r="G72" s="56">
        <f>+IF(SUM(J72,L72,N72)&gt;20,20,SUM(J72,L72,N72))</f>
        <v>0</v>
      </c>
      <c r="H72" s="71"/>
      <c r="I72" s="29">
        <v>0</v>
      </c>
      <c r="J72" s="27">
        <v>0</v>
      </c>
      <c r="K72" s="26"/>
      <c r="L72" s="26"/>
      <c r="M7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2" s="27">
        <f>SUM(racers7[[#This Row],[RMCC - Hill Climb (B)]]+racers7[[#This Row],[Tour de Bowness - Hill Climb (A)]]+racers7[[#This Row],[CABC ITT Provincial Championships (A)]])</f>
        <v>0</v>
      </c>
      <c r="O72" s="28">
        <f>SUM(racers7[[#This Row],[Tour de Bowness - Omnium (A)]]+racers7[[#This Row],[RMCC - Omnium (B)]])</f>
        <v>0</v>
      </c>
      <c r="P72" s="16"/>
      <c r="Q72" s="16"/>
      <c r="R72" s="16"/>
      <c r="S72" s="16"/>
      <c r="T72" s="16"/>
      <c r="U72" s="16"/>
      <c r="V72" s="16"/>
      <c r="W72" s="16"/>
      <c r="X72" s="16"/>
      <c r="Y72" s="30"/>
      <c r="Z72" s="16"/>
      <c r="AA72" s="16"/>
      <c r="AB72" s="16"/>
      <c r="AC72" s="16"/>
      <c r="AD72" s="16"/>
      <c r="AE72" s="16"/>
      <c r="AF72" s="16"/>
      <c r="AG72" s="16"/>
      <c r="AH72" s="16"/>
    </row>
    <row r="73" spans="1:34" ht="15.75" thickBot="1" x14ac:dyDescent="0.3">
      <c r="A73" s="18"/>
      <c r="B73" s="19" t="s">
        <v>466</v>
      </c>
      <c r="C73" s="19" t="s">
        <v>107</v>
      </c>
      <c r="D73" s="19" t="s">
        <v>213</v>
      </c>
      <c r="E73" s="25">
        <f>SUM(M73,N73,O73)</f>
        <v>0</v>
      </c>
      <c r="F73" s="55">
        <f>SUM(G73,H73,I73,K73,M73)</f>
        <v>0</v>
      </c>
      <c r="G73" s="56">
        <f>+IF(SUM(J73,L73,N73)&gt;20,20,SUM(J73,L73,N73))</f>
        <v>0</v>
      </c>
      <c r="H73" s="71"/>
      <c r="I73" s="29">
        <v>0</v>
      </c>
      <c r="J73" s="27">
        <v>0</v>
      </c>
      <c r="K73" s="26"/>
      <c r="L73" s="26"/>
      <c r="M7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3" s="27">
        <f>SUM(racers7[[#This Row],[RMCC - Hill Climb (B)]]+racers7[[#This Row],[Tour de Bowness - Hill Climb (A)]]+racers7[[#This Row],[CABC ITT Provincial Championships (A)]])</f>
        <v>0</v>
      </c>
      <c r="O73" s="28">
        <f>SUM(racers7[[#This Row],[Tour de Bowness - Omnium (A)]]+racers7[[#This Row],[RMCC - Omnium (B)]])</f>
        <v>0</v>
      </c>
      <c r="P73" s="16"/>
      <c r="Q73" s="16"/>
      <c r="R73" s="16"/>
      <c r="S73" s="16"/>
      <c r="T73" s="16"/>
      <c r="U73" s="16"/>
      <c r="V73" s="16"/>
      <c r="W73" s="16"/>
      <c r="X73" s="16"/>
      <c r="Y73" s="30"/>
      <c r="Z73" s="16"/>
      <c r="AA73" s="16"/>
      <c r="AB73" s="16"/>
      <c r="AC73" s="16"/>
      <c r="AD73" s="16"/>
      <c r="AE73" s="16"/>
      <c r="AF73" s="16"/>
      <c r="AG73" s="16"/>
      <c r="AH73" s="16"/>
    </row>
    <row r="74" spans="1:34" ht="15.75" thickBot="1" x14ac:dyDescent="0.3">
      <c r="A74" s="18"/>
      <c r="B74" s="19" t="s">
        <v>467</v>
      </c>
      <c r="C74" s="19" t="s">
        <v>125</v>
      </c>
      <c r="D74" s="19" t="s">
        <v>74</v>
      </c>
      <c r="E74" s="25">
        <f>SUM(M74,N74,O74)</f>
        <v>0</v>
      </c>
      <c r="F74" s="58">
        <f>SUM(G74,H74,I74,K74,M74)</f>
        <v>0</v>
      </c>
      <c r="G74" s="56">
        <f>+IF(SUM(J74,L74,N74)&gt;20,20,SUM(J74,L74,N74))</f>
        <v>0</v>
      </c>
      <c r="H74" s="71"/>
      <c r="I74" s="29">
        <v>0</v>
      </c>
      <c r="J74" s="27">
        <v>0</v>
      </c>
      <c r="K74" s="26"/>
      <c r="L74" s="26"/>
      <c r="M7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4" s="27">
        <f>SUM(racers7[[#This Row],[RMCC - Hill Climb (B)]]+racers7[[#This Row],[Tour de Bowness - Hill Climb (A)]]+racers7[[#This Row],[CABC ITT Provincial Championships (A)]])</f>
        <v>0</v>
      </c>
      <c r="O74" s="28">
        <f>SUM(racers7[[#This Row],[Tour de Bowness - Omnium (A)]]+racers7[[#This Row],[RMCC - Omnium (B)]])</f>
        <v>0</v>
      </c>
      <c r="P74" s="16"/>
      <c r="Q74" s="16"/>
      <c r="R74" s="16"/>
      <c r="S74" s="16"/>
      <c r="T74" s="16"/>
      <c r="U74" s="16"/>
      <c r="V74" s="16"/>
      <c r="W74" s="16"/>
      <c r="X74" s="16"/>
      <c r="Y74" s="30"/>
      <c r="Z74" s="16"/>
      <c r="AA74" s="16"/>
      <c r="AB74" s="16"/>
      <c r="AC74" s="16"/>
      <c r="AD74" s="16"/>
      <c r="AE74" s="16"/>
      <c r="AF74" s="16"/>
      <c r="AG74" s="16"/>
      <c r="AH74" s="16"/>
    </row>
    <row r="75" spans="1:34" ht="15.75" thickBot="1" x14ac:dyDescent="0.3">
      <c r="A75" s="18"/>
      <c r="B75" s="11" t="s">
        <v>468</v>
      </c>
      <c r="C75" s="11" t="s">
        <v>469</v>
      </c>
      <c r="D75" s="11" t="s">
        <v>40</v>
      </c>
      <c r="E75" s="25">
        <f>SUM(M75,N75,O75)</f>
        <v>0</v>
      </c>
      <c r="F75" s="58">
        <f>SUM(G75,H75,I75,K75,M75)</f>
        <v>0</v>
      </c>
      <c r="G75" s="56">
        <f>+IF(SUM(J75,L75,N75)&gt;20,20,SUM(J75,L75,N75))</f>
        <v>0</v>
      </c>
      <c r="H75" s="71"/>
      <c r="I75" s="29">
        <v>0</v>
      </c>
      <c r="J75" s="27">
        <v>0</v>
      </c>
      <c r="K75" s="26"/>
      <c r="L75" s="26"/>
      <c r="M7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5" s="27">
        <f>SUM(racers7[[#This Row],[RMCC - Hill Climb (B)]]+racers7[[#This Row],[Tour de Bowness - Hill Climb (A)]]+racers7[[#This Row],[CABC ITT Provincial Championships (A)]])</f>
        <v>0</v>
      </c>
      <c r="O75" s="28">
        <f>SUM(racers7[[#This Row],[Tour de Bowness - Omnium (A)]]+racers7[[#This Row],[RMCC - Omnium (B)]])</f>
        <v>0</v>
      </c>
      <c r="P75" s="16"/>
      <c r="Q75" s="16"/>
      <c r="R75" s="16"/>
      <c r="S75" s="16"/>
      <c r="T75" s="16"/>
      <c r="U75" s="16"/>
      <c r="V75" s="16"/>
      <c r="W75" s="16"/>
      <c r="X75" s="16"/>
      <c r="Y75" s="30"/>
      <c r="Z75" s="16"/>
      <c r="AA75" s="16"/>
      <c r="AB75" s="16"/>
      <c r="AC75" s="16"/>
      <c r="AD75" s="16"/>
      <c r="AE75" s="16"/>
      <c r="AF75" s="16"/>
      <c r="AG75" s="16"/>
      <c r="AH75" s="16"/>
    </row>
    <row r="76" spans="1:34" ht="15.75" thickBot="1" x14ac:dyDescent="0.3">
      <c r="A76" s="23"/>
      <c r="B76" s="33" t="s">
        <v>470</v>
      </c>
      <c r="C76" s="33" t="s">
        <v>471</v>
      </c>
      <c r="D76" s="33" t="s">
        <v>74</v>
      </c>
      <c r="E76" s="25">
        <f>SUM(M76,N76,O76)</f>
        <v>0</v>
      </c>
      <c r="F76" s="58">
        <f>SUM(G76,H76,I76,K76,M76)</f>
        <v>0</v>
      </c>
      <c r="G76" s="56">
        <f>+IF(SUM(J76,L76,N76)&gt;20,20,SUM(J76,L76,N76))</f>
        <v>0</v>
      </c>
      <c r="H76" s="71"/>
      <c r="I76" s="29">
        <v>0</v>
      </c>
      <c r="J76" s="27">
        <v>0</v>
      </c>
      <c r="K76" s="26"/>
      <c r="L76" s="26"/>
      <c r="M7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6" s="27">
        <f>SUM(racers7[[#This Row],[RMCC - Hill Climb (B)]]+racers7[[#This Row],[Tour de Bowness - Hill Climb (A)]]+racers7[[#This Row],[CABC ITT Provincial Championships (A)]])</f>
        <v>0</v>
      </c>
      <c r="O76" s="28">
        <f>SUM(racers7[[#This Row],[Tour de Bowness - Omnium (A)]]+racers7[[#This Row],[RMCC - Omnium (B)]])</f>
        <v>0</v>
      </c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16"/>
    </row>
    <row r="77" spans="1:34" ht="15.75" thickBot="1" x14ac:dyDescent="0.3">
      <c r="A77" s="18"/>
      <c r="B77" s="19" t="s">
        <v>472</v>
      </c>
      <c r="C77" s="19" t="s">
        <v>473</v>
      </c>
      <c r="D77" s="19"/>
      <c r="E77" s="25">
        <f>SUM(M77,N77,O77)</f>
        <v>0</v>
      </c>
      <c r="F77" s="58">
        <f>SUM(G77,H77,I77,K77,M77)</f>
        <v>0</v>
      </c>
      <c r="G77" s="56">
        <f>+IF(SUM(J77,L77,N77)&gt;20,20,SUM(J77,L77,N77))</f>
        <v>0</v>
      </c>
      <c r="H77" s="71"/>
      <c r="I77" s="29">
        <v>0</v>
      </c>
      <c r="J77" s="27">
        <v>0</v>
      </c>
      <c r="K77" s="26"/>
      <c r="L77" s="26"/>
      <c r="M7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7" s="27">
        <f>SUM(racers7[[#This Row],[RMCC - Hill Climb (B)]]+racers7[[#This Row],[Tour de Bowness - Hill Climb (A)]]+racers7[[#This Row],[CABC ITT Provincial Championships (A)]])</f>
        <v>0</v>
      </c>
      <c r="O77" s="28">
        <f>SUM(racers7[[#This Row],[Tour de Bowness - Omnium (A)]]+racers7[[#This Row],[RMCC - Omnium (B)]])</f>
        <v>0</v>
      </c>
      <c r="P77" s="16"/>
      <c r="Q77" s="16"/>
      <c r="R77" s="16"/>
      <c r="S77" s="16"/>
      <c r="T77" s="30"/>
      <c r="U77" s="16"/>
      <c r="V77" s="16"/>
      <c r="W77" s="16"/>
      <c r="X77" s="16"/>
      <c r="Y77" s="30"/>
      <c r="Z77" s="16"/>
      <c r="AA77" s="16"/>
      <c r="AB77" s="16"/>
      <c r="AC77" s="16"/>
      <c r="AD77" s="16"/>
      <c r="AE77" s="16"/>
      <c r="AF77" s="16"/>
      <c r="AG77" s="16"/>
      <c r="AH77" s="16"/>
    </row>
    <row r="78" spans="1:34" ht="15.75" thickBot="1" x14ac:dyDescent="0.3">
      <c r="A78" s="23"/>
      <c r="B78" s="33" t="s">
        <v>474</v>
      </c>
      <c r="C78" s="33" t="s">
        <v>475</v>
      </c>
      <c r="D78" s="33" t="s">
        <v>37</v>
      </c>
      <c r="E78" s="25">
        <f>SUM(M78,N78,O78)</f>
        <v>0</v>
      </c>
      <c r="F78" s="58">
        <f>SUM(G78,H78,I78,K78,M78)</f>
        <v>0</v>
      </c>
      <c r="G78" s="56">
        <f>+IF(SUM(J78,L78,N78)&gt;20,20,SUM(J78,L78,N78))</f>
        <v>0</v>
      </c>
      <c r="H78" s="71"/>
      <c r="I78" s="29">
        <v>0</v>
      </c>
      <c r="J78" s="27">
        <v>0</v>
      </c>
      <c r="K78" s="26"/>
      <c r="L78" s="26"/>
      <c r="M7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8" s="27">
        <f>SUM(racers7[[#This Row],[RMCC - Hill Climb (B)]]+racers7[[#This Row],[Tour de Bowness - Hill Climb (A)]]+racers7[[#This Row],[CABC ITT Provincial Championships (A)]])</f>
        <v>0</v>
      </c>
      <c r="O78" s="28">
        <f>SUM(racers7[[#This Row],[Tour de Bowness - Omnium (A)]]+racers7[[#This Row],[RMCC - Omnium (B)]])</f>
        <v>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16"/>
    </row>
    <row r="79" spans="1:34" ht="15.75" thickBot="1" x14ac:dyDescent="0.3">
      <c r="A79" s="23"/>
      <c r="B79" s="33" t="s">
        <v>295</v>
      </c>
      <c r="C79" s="33" t="s">
        <v>267</v>
      </c>
      <c r="D79" s="33" t="s">
        <v>31</v>
      </c>
      <c r="E79" s="25">
        <f>SUM(M79,N79,O79)</f>
        <v>0</v>
      </c>
      <c r="F79" s="58">
        <f>SUM(G79,H79,I79,K79,M79)</f>
        <v>0</v>
      </c>
      <c r="G79" s="56">
        <f>+IF(SUM(J79,L79,N79)&gt;20,20,SUM(J79,L79,N79))</f>
        <v>0</v>
      </c>
      <c r="H79" s="71"/>
      <c r="I79" s="29">
        <v>0</v>
      </c>
      <c r="J79" s="27">
        <v>0</v>
      </c>
      <c r="K79" s="26"/>
      <c r="L79" s="26"/>
      <c r="M7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9" s="27">
        <f>SUM(racers7[[#This Row],[RMCC - Hill Climb (B)]]+racers7[[#This Row],[Tour de Bowness - Hill Climb (A)]]+racers7[[#This Row],[CABC ITT Provincial Championships (A)]])</f>
        <v>0</v>
      </c>
      <c r="O79" s="28">
        <f>SUM(racers7[[#This Row],[Tour de Bowness - Omnium (A)]]+racers7[[#This Row],[RMCC - Omnium (B)]])</f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16"/>
    </row>
    <row r="80" spans="1:34" ht="15.75" thickBot="1" x14ac:dyDescent="0.3">
      <c r="A80" s="18"/>
      <c r="B80" s="19" t="s">
        <v>476</v>
      </c>
      <c r="C80" s="19" t="s">
        <v>306</v>
      </c>
      <c r="D80" s="19" t="s">
        <v>43</v>
      </c>
      <c r="E80" s="25">
        <f>SUM(M80,N80,O80)</f>
        <v>0</v>
      </c>
      <c r="F80" s="58">
        <f>SUM(G80,H80,I80,K80,M80)</f>
        <v>0</v>
      </c>
      <c r="G80" s="56">
        <f>+IF(SUM(J80,L80,N80)&gt;20,20,SUM(J80,L80,N80))</f>
        <v>0</v>
      </c>
      <c r="H80" s="71"/>
      <c r="I80" s="29">
        <v>0</v>
      </c>
      <c r="J80" s="27">
        <v>0</v>
      </c>
      <c r="K80" s="26"/>
      <c r="L80" s="26"/>
      <c r="M8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0" s="27">
        <f>SUM(racers7[[#This Row],[RMCC - Hill Climb (B)]]+racers7[[#This Row],[Tour de Bowness - Hill Climb (A)]]+racers7[[#This Row],[CABC ITT Provincial Championships (A)]])</f>
        <v>0</v>
      </c>
      <c r="O80" s="28">
        <f>SUM(racers7[[#This Row],[Tour de Bowness - Omnium (A)]]+racers7[[#This Row],[RMCC - Omnium (B)]])</f>
        <v>0</v>
      </c>
      <c r="P80" s="16"/>
      <c r="Q80" s="16"/>
      <c r="R80" s="16"/>
      <c r="S80" s="16"/>
      <c r="T80" s="30"/>
      <c r="U80" s="16"/>
      <c r="V80" s="16"/>
      <c r="W80" s="16"/>
      <c r="X80" s="16"/>
      <c r="Y80" s="30"/>
      <c r="Z80" s="16"/>
      <c r="AA80" s="16"/>
      <c r="AB80" s="16"/>
      <c r="AC80" s="16"/>
      <c r="AD80" s="16"/>
      <c r="AE80" s="16"/>
      <c r="AF80" s="16"/>
      <c r="AG80" s="16"/>
      <c r="AH80" s="16"/>
    </row>
    <row r="81" spans="1:34" ht="15.75" thickBot="1" x14ac:dyDescent="0.3">
      <c r="A81" s="18"/>
      <c r="B81" s="19" t="s">
        <v>477</v>
      </c>
      <c r="C81" s="19" t="s">
        <v>478</v>
      </c>
      <c r="D81" s="19" t="s">
        <v>37</v>
      </c>
      <c r="E81" s="25">
        <f>SUM(M81,N81,O81)</f>
        <v>0</v>
      </c>
      <c r="F81" s="58">
        <f>SUM(G81,H81,I81,K81,M81)</f>
        <v>0</v>
      </c>
      <c r="G81" s="56">
        <f>+IF(SUM(J81,L81,N81)&gt;20,20,SUM(J81,L81,N81))</f>
        <v>0</v>
      </c>
      <c r="H81" s="71"/>
      <c r="I81" s="29">
        <v>0</v>
      </c>
      <c r="J81" s="27">
        <v>0</v>
      </c>
      <c r="K81" s="26"/>
      <c r="L81" s="26"/>
      <c r="M8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1" s="27">
        <f>SUM(racers7[[#This Row],[RMCC - Hill Climb (B)]]+racers7[[#This Row],[Tour de Bowness - Hill Climb (A)]]+racers7[[#This Row],[CABC ITT Provincial Championships (A)]])</f>
        <v>0</v>
      </c>
      <c r="O81" s="28">
        <f>SUM(racers7[[#This Row],[Tour de Bowness - Omnium (A)]]+racers7[[#This Row],[RMCC - Omnium (B)]])</f>
        <v>0</v>
      </c>
      <c r="P81" s="16"/>
      <c r="Q81" s="16"/>
      <c r="R81" s="16"/>
      <c r="S81" s="16"/>
      <c r="T81" s="30"/>
      <c r="U81" s="16"/>
      <c r="V81" s="16"/>
      <c r="W81" s="16"/>
      <c r="X81" s="16"/>
      <c r="Y81" s="30"/>
      <c r="Z81" s="16"/>
      <c r="AA81" s="16"/>
      <c r="AB81" s="16"/>
      <c r="AC81" s="16"/>
      <c r="AD81" s="16"/>
      <c r="AE81" s="16"/>
      <c r="AF81" s="16"/>
      <c r="AG81" s="16"/>
      <c r="AH81" s="16"/>
    </row>
    <row r="82" spans="1:34" ht="15.75" thickBot="1" x14ac:dyDescent="0.3">
      <c r="A82" s="18"/>
      <c r="B82" s="11" t="s">
        <v>349</v>
      </c>
      <c r="C82" s="19" t="s">
        <v>479</v>
      </c>
      <c r="D82" s="19" t="s">
        <v>34</v>
      </c>
      <c r="E82" s="73">
        <f>SUM(M82,N82,O82)</f>
        <v>0</v>
      </c>
      <c r="F82" s="55">
        <f>SUM(G82,H82,I82,K82,M82)</f>
        <v>0</v>
      </c>
      <c r="G82" s="56">
        <f>+IF(SUM(J82,L82,N82)&gt;20,20,SUM(J82,L82,N82))</f>
        <v>0</v>
      </c>
      <c r="H82" s="71"/>
      <c r="I82" s="29">
        <v>0</v>
      </c>
      <c r="J82" s="27">
        <v>0</v>
      </c>
      <c r="K82" s="26"/>
      <c r="L82" s="26"/>
      <c r="M8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2" s="27">
        <f>SUM(racers7[[#This Row],[RMCC - Hill Climb (B)]]+racers7[[#This Row],[Tour de Bowness - Hill Climb (A)]]+racers7[[#This Row],[CABC ITT Provincial Championships (A)]])</f>
        <v>0</v>
      </c>
      <c r="O82" s="28">
        <f>SUM(racers7[[#This Row],[Tour de Bowness - Omnium (A)]]+racers7[[#This Row],[RMCC - Omnium (B)]])</f>
        <v>0</v>
      </c>
      <c r="P82" s="16"/>
      <c r="Q82" s="16"/>
      <c r="R82" s="16"/>
      <c r="S82" s="16"/>
      <c r="T82" s="30"/>
      <c r="U82" s="16"/>
      <c r="V82" s="16"/>
      <c r="W82" s="16"/>
      <c r="X82" s="16"/>
      <c r="Y82" s="30"/>
      <c r="Z82" s="16"/>
      <c r="AA82" s="16"/>
      <c r="AB82" s="16"/>
      <c r="AC82" s="16"/>
      <c r="AD82" s="16"/>
      <c r="AE82" s="16"/>
      <c r="AF82" s="16"/>
      <c r="AG82" s="16"/>
      <c r="AH82" s="16"/>
    </row>
    <row r="83" spans="1:34" ht="15.75" thickBot="1" x14ac:dyDescent="0.3">
      <c r="A83" s="23"/>
      <c r="B83" s="33" t="s">
        <v>480</v>
      </c>
      <c r="C83" s="33" t="s">
        <v>481</v>
      </c>
      <c r="D83" s="33" t="s">
        <v>177</v>
      </c>
      <c r="E83" s="25">
        <f>SUM(M83,N83,O83)</f>
        <v>0</v>
      </c>
      <c r="F83" s="58">
        <f>SUM(G83,H83,I83,K83,M83)</f>
        <v>0</v>
      </c>
      <c r="G83" s="56">
        <f>+IF(SUM(J83,L83,N83)&gt;20,20,SUM(J83,L83,N83))</f>
        <v>0</v>
      </c>
      <c r="H83" s="71"/>
      <c r="I83" s="29">
        <v>0</v>
      </c>
      <c r="J83" s="27">
        <v>0</v>
      </c>
      <c r="K83" s="26"/>
      <c r="L83" s="26"/>
      <c r="M8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3" s="27">
        <f>SUM(racers7[[#This Row],[RMCC - Hill Climb (B)]]+racers7[[#This Row],[Tour de Bowness - Hill Climb (A)]]+racers7[[#This Row],[CABC ITT Provincial Championships (A)]])</f>
        <v>0</v>
      </c>
      <c r="O83" s="28">
        <f>SUM(racers7[[#This Row],[Tour de Bowness - Omnium (A)]]+racers7[[#This Row],[RMCC - Omnium (B)]])</f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16"/>
    </row>
    <row r="84" spans="1:34" ht="15.75" thickBot="1" x14ac:dyDescent="0.3">
      <c r="A84" s="23"/>
      <c r="B84" s="33" t="s">
        <v>482</v>
      </c>
      <c r="C84" s="33" t="s">
        <v>483</v>
      </c>
      <c r="D84" s="33" t="s">
        <v>299</v>
      </c>
      <c r="E84" s="25">
        <f>SUM(M84,N84,O84)</f>
        <v>0</v>
      </c>
      <c r="F84" s="58">
        <f>SUM(G84,H84,I84,K84,M84)</f>
        <v>0</v>
      </c>
      <c r="G84" s="56">
        <f>+IF(SUM(J84,L84,N84)&gt;20,20,SUM(J84,L84,N84))</f>
        <v>0</v>
      </c>
      <c r="H84" s="71"/>
      <c r="I84" s="29">
        <v>0</v>
      </c>
      <c r="J84" s="27">
        <v>0</v>
      </c>
      <c r="K84" s="26"/>
      <c r="L84" s="26"/>
      <c r="M8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4" s="27">
        <f>SUM(racers7[[#This Row],[RMCC - Hill Climb (B)]]+racers7[[#This Row],[Tour de Bowness - Hill Climb (A)]]+racers7[[#This Row],[CABC ITT Provincial Championships (A)]])</f>
        <v>0</v>
      </c>
      <c r="O84" s="28">
        <f>SUM(racers7[[#This Row],[Tour de Bowness - Omnium (A)]]+racers7[[#This Row],[RMCC - Omnium (B)]])</f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</row>
    <row r="85" spans="1:34" ht="15.75" thickBot="1" x14ac:dyDescent="0.3">
      <c r="A85" s="23"/>
      <c r="B85" s="33" t="s">
        <v>484</v>
      </c>
      <c r="C85" s="33" t="s">
        <v>485</v>
      </c>
      <c r="D85" s="33" t="s">
        <v>486</v>
      </c>
      <c r="E85" s="25">
        <f>SUM(M85,N85,O85)</f>
        <v>0</v>
      </c>
      <c r="F85" s="58">
        <f>SUM(G85,H85,I85,K85,M85)</f>
        <v>0</v>
      </c>
      <c r="G85" s="56">
        <f>+IF(SUM(J85,L85,N85)&gt;20,20,SUM(J85,L85,N85))</f>
        <v>0</v>
      </c>
      <c r="H85" s="71"/>
      <c r="I85" s="29">
        <v>0</v>
      </c>
      <c r="J85" s="27">
        <v>0</v>
      </c>
      <c r="K85" s="60"/>
      <c r="L85" s="26"/>
      <c r="M8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5" s="27">
        <f>SUM(racers7[[#This Row],[RMCC - Hill Climb (B)]]+racers7[[#This Row],[Tour de Bowness - Hill Climb (A)]]+racers7[[#This Row],[CABC ITT Provincial Championships (A)]])</f>
        <v>0</v>
      </c>
      <c r="O85" s="28">
        <f>SUM(racers7[[#This Row],[Tour de Bowness - Omnium (A)]]+racers7[[#This Row],[RMCC - Omnium (B)]])</f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</row>
    <row r="86" spans="1:34" ht="15.75" thickBot="1" x14ac:dyDescent="0.3">
      <c r="A86" s="23"/>
      <c r="B86" s="33" t="s">
        <v>487</v>
      </c>
      <c r="C86" s="33" t="s">
        <v>304</v>
      </c>
      <c r="D86" s="33" t="s">
        <v>219</v>
      </c>
      <c r="E86" s="25">
        <f>SUM(M86,N86,O86)</f>
        <v>0</v>
      </c>
      <c r="F86" s="58">
        <f>SUM(G86,H86,I86,K86,M86)</f>
        <v>0</v>
      </c>
      <c r="G86" s="56">
        <f>+IF(SUM(J86,L86,N86)&gt;20,20,SUM(J86,L86,N86))</f>
        <v>0</v>
      </c>
      <c r="H86" s="71"/>
      <c r="I86" s="29">
        <v>0</v>
      </c>
      <c r="J86" s="27">
        <v>0</v>
      </c>
      <c r="K86" s="60"/>
      <c r="L86" s="26"/>
      <c r="M8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6" s="27">
        <f>SUM(racers7[[#This Row],[RMCC - Hill Climb (B)]]+racers7[[#This Row],[Tour de Bowness - Hill Climb (A)]]+racers7[[#This Row],[CABC ITT Provincial Championships (A)]])</f>
        <v>0</v>
      </c>
      <c r="O86" s="28">
        <f>SUM(racers7[[#This Row],[Tour de Bowness - Omnium (A)]]+racers7[[#This Row],[RMCC - Omnium (B)]])</f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</row>
    <row r="87" spans="1:34" ht="15.75" thickBot="1" x14ac:dyDescent="0.3">
      <c r="A87" s="23"/>
      <c r="B87" s="33" t="s">
        <v>488</v>
      </c>
      <c r="C87" s="33" t="s">
        <v>489</v>
      </c>
      <c r="D87" s="33" t="s">
        <v>177</v>
      </c>
      <c r="E87" s="25">
        <f>SUM(M87,N87,O87)</f>
        <v>0</v>
      </c>
      <c r="F87" s="58">
        <f>SUM(G87,H87,I87,K87,M87)</f>
        <v>0</v>
      </c>
      <c r="G87" s="56">
        <f>+IF(SUM(J87,L87,N87)&gt;20,20,SUM(J87,L87,N87))</f>
        <v>0</v>
      </c>
      <c r="H87" s="71"/>
      <c r="I87" s="29">
        <v>0</v>
      </c>
      <c r="J87" s="27">
        <v>0</v>
      </c>
      <c r="K87" s="60"/>
      <c r="L87" s="26"/>
      <c r="M8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7" s="27">
        <f>SUM(racers7[[#This Row],[RMCC - Hill Climb (B)]]+racers7[[#This Row],[Tour de Bowness - Hill Climb (A)]]+racers7[[#This Row],[CABC ITT Provincial Championships (A)]])</f>
        <v>0</v>
      </c>
      <c r="O87" s="28">
        <f>SUM(racers7[[#This Row],[Tour de Bowness - Omnium (A)]]+racers7[[#This Row],[RMCC - Omnium (B)]])</f>
        <v>0</v>
      </c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</row>
    <row r="88" spans="1:34" ht="15.75" thickBot="1" x14ac:dyDescent="0.3">
      <c r="A88" s="23"/>
      <c r="B88" s="33" t="s">
        <v>490</v>
      </c>
      <c r="C88" s="33" t="s">
        <v>491</v>
      </c>
      <c r="D88" s="33" t="s">
        <v>177</v>
      </c>
      <c r="E88" s="25">
        <f>SUM(M88,N88,O88)</f>
        <v>0</v>
      </c>
      <c r="F88" s="58">
        <f>SUM(G88,H88,I88,K88,M88)</f>
        <v>0</v>
      </c>
      <c r="G88" s="56">
        <f>+IF(SUM(J88,L88,N88)&gt;20,20,SUM(J88,L88,N88))</f>
        <v>0</v>
      </c>
      <c r="H88" s="71"/>
      <c r="I88" s="95">
        <v>0</v>
      </c>
      <c r="J88" s="27">
        <v>0</v>
      </c>
      <c r="K88" s="60"/>
      <c r="L88" s="26"/>
      <c r="M8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8" s="27">
        <f>SUM(racers7[[#This Row],[RMCC - Hill Climb (B)]]+racers7[[#This Row],[Tour de Bowness - Hill Climb (A)]]+racers7[[#This Row],[CABC ITT Provincial Championships (A)]])</f>
        <v>0</v>
      </c>
      <c r="O88" s="28">
        <f>SUM(racers7[[#This Row],[Tour de Bowness - Omnium (A)]]+racers7[[#This Row],[RMCC - Omnium (B)]])</f>
        <v>0</v>
      </c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</row>
    <row r="89" spans="1:34" ht="15.75" thickBot="1" x14ac:dyDescent="0.3">
      <c r="A89" s="23"/>
      <c r="B89" s="33" t="s">
        <v>492</v>
      </c>
      <c r="C89" s="33" t="s">
        <v>493</v>
      </c>
      <c r="D89" s="33" t="s">
        <v>191</v>
      </c>
      <c r="E89" s="25">
        <f>SUM(M89,N89,O89)</f>
        <v>0</v>
      </c>
      <c r="F89" s="58">
        <f>SUM(G89,H89,I89,K89,M89)</f>
        <v>0</v>
      </c>
      <c r="G89" s="56">
        <f>+IF(SUM(J89,L89,N89)&gt;20,20,SUM(J89,L89,N89))</f>
        <v>0</v>
      </c>
      <c r="H89" s="71"/>
      <c r="I89" s="95">
        <v>0</v>
      </c>
      <c r="J89" s="27">
        <v>0</v>
      </c>
      <c r="K89" s="60"/>
      <c r="L89" s="26"/>
      <c r="M8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9" s="27">
        <f>SUM(racers7[[#This Row],[RMCC - Hill Climb (B)]]+racers7[[#This Row],[Tour de Bowness - Hill Climb (A)]]+racers7[[#This Row],[CABC ITT Provincial Championships (A)]])</f>
        <v>0</v>
      </c>
      <c r="O89" s="28">
        <f>SUM(racers7[[#This Row],[Tour de Bowness - Omnium (A)]]+racers7[[#This Row],[RMCC - Omnium (B)]])</f>
        <v>0</v>
      </c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</row>
    <row r="90" spans="1:34" ht="15.75" thickBot="1" x14ac:dyDescent="0.3">
      <c r="A90" s="23"/>
      <c r="B90" s="33" t="s">
        <v>494</v>
      </c>
      <c r="C90" s="33" t="s">
        <v>246</v>
      </c>
      <c r="D90" s="33" t="s">
        <v>37</v>
      </c>
      <c r="E90" s="25">
        <f>SUM(M90,N90,O90)</f>
        <v>0</v>
      </c>
      <c r="F90" s="58">
        <f>SUM(G90,H90,I90,K90,M90)</f>
        <v>0</v>
      </c>
      <c r="G90" s="56">
        <f>+IF(SUM(J90,L90,N90)&gt;20,20,SUM(J90,L90,N90))</f>
        <v>0</v>
      </c>
      <c r="H90" s="71"/>
      <c r="I90" s="95">
        <v>0</v>
      </c>
      <c r="J90" s="27">
        <v>0</v>
      </c>
      <c r="K90" s="60"/>
      <c r="L90" s="26"/>
      <c r="M9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0" s="27">
        <f>SUM(racers7[[#This Row],[RMCC - Hill Climb (B)]]+racers7[[#This Row],[Tour de Bowness - Hill Climb (A)]]+racers7[[#This Row],[CABC ITT Provincial Championships (A)]])</f>
        <v>0</v>
      </c>
      <c r="O90" s="28">
        <f>SUM(racers7[[#This Row],[Tour de Bowness - Omnium (A)]]+racers7[[#This Row],[RMCC - Omnium (B)]])</f>
        <v>0</v>
      </c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</row>
    <row r="91" spans="1:34" ht="15.75" thickBot="1" x14ac:dyDescent="0.3">
      <c r="A91" s="23"/>
      <c r="B91" s="33" t="s">
        <v>495</v>
      </c>
      <c r="C91" s="33" t="s">
        <v>125</v>
      </c>
      <c r="D91" s="33" t="s">
        <v>271</v>
      </c>
      <c r="E91" s="25">
        <f>SUM(M91,N91,O91)</f>
        <v>0</v>
      </c>
      <c r="F91" s="58">
        <f>SUM(G91,H91,I91,K91,M91)</f>
        <v>0</v>
      </c>
      <c r="G91" s="56">
        <f>+IF(SUM(J91,L91,N91)&gt;20,20,SUM(J91,L91,N91))</f>
        <v>0</v>
      </c>
      <c r="H91" s="71"/>
      <c r="I91" s="95">
        <v>0</v>
      </c>
      <c r="J91" s="27">
        <v>0</v>
      </c>
      <c r="K91" s="60"/>
      <c r="L91" s="26"/>
      <c r="M9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1" s="27">
        <f>SUM(racers7[[#This Row],[RMCC - Hill Climb (B)]]+racers7[[#This Row],[Tour de Bowness - Hill Climb (A)]]+racers7[[#This Row],[CABC ITT Provincial Championships (A)]])</f>
        <v>0</v>
      </c>
      <c r="O91" s="28">
        <f>SUM(racers7[[#This Row],[Tour de Bowness - Omnium (A)]]+racers7[[#This Row],[RMCC - Omnium (B)]])</f>
        <v>0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</row>
    <row r="92" spans="1:34" ht="15.75" thickBot="1" x14ac:dyDescent="0.3">
      <c r="A92" s="23"/>
      <c r="B92" s="33" t="s">
        <v>496</v>
      </c>
      <c r="C92" s="33" t="s">
        <v>292</v>
      </c>
      <c r="D92" s="33" t="s">
        <v>225</v>
      </c>
      <c r="E92" s="25">
        <f>SUM(M92,N92,O92)</f>
        <v>0</v>
      </c>
      <c r="F92" s="58">
        <f>SUM(G92,H92,I92,K92,M92)</f>
        <v>0</v>
      </c>
      <c r="G92" s="56">
        <f>+IF(SUM(J92,L92,N92)&gt;20,20,SUM(J92,L92,N92))</f>
        <v>0</v>
      </c>
      <c r="H92" s="71"/>
      <c r="I92" s="95">
        <v>0</v>
      </c>
      <c r="J92" s="27">
        <v>0</v>
      </c>
      <c r="K92" s="60"/>
      <c r="L92" s="26"/>
      <c r="M9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2" s="27">
        <f>SUM(racers7[[#This Row],[RMCC - Hill Climb (B)]]+racers7[[#This Row],[Tour de Bowness - Hill Climb (A)]]+racers7[[#This Row],[CABC ITT Provincial Championships (A)]])</f>
        <v>0</v>
      </c>
      <c r="O92" s="28">
        <f>SUM(racers7[[#This Row],[Tour de Bowness - Omnium (A)]]+racers7[[#This Row],[RMCC - Omnium (B)]])</f>
        <v>0</v>
      </c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</row>
    <row r="93" spans="1:34" ht="15.75" thickBot="1" x14ac:dyDescent="0.3">
      <c r="A93" s="23"/>
      <c r="B93" s="33" t="s">
        <v>497</v>
      </c>
      <c r="C93" s="33" t="s">
        <v>267</v>
      </c>
      <c r="D93" s="33" t="s">
        <v>85</v>
      </c>
      <c r="E93" s="25">
        <f>SUM(M93,N93,O93)</f>
        <v>0</v>
      </c>
      <c r="F93" s="58">
        <f>SUM(G93,H93,I93,K93,M93)</f>
        <v>0</v>
      </c>
      <c r="G93" s="56">
        <f>+IF(SUM(J93,L93,N93)&gt;20,20,SUM(J93,L93,N93))</f>
        <v>0</v>
      </c>
      <c r="H93" s="71"/>
      <c r="I93" s="95">
        <v>0</v>
      </c>
      <c r="J93" s="27">
        <v>0</v>
      </c>
      <c r="K93" s="60"/>
      <c r="L93" s="26"/>
      <c r="M9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3" s="27">
        <f>SUM(racers7[[#This Row],[RMCC - Hill Climb (B)]]+racers7[[#This Row],[Tour de Bowness - Hill Climb (A)]]+racers7[[#This Row],[CABC ITT Provincial Championships (A)]])</f>
        <v>0</v>
      </c>
      <c r="O93" s="28">
        <f>SUM(racers7[[#This Row],[Tour de Bowness - Omnium (A)]]+racers7[[#This Row],[RMCC - Omnium (B)]])</f>
        <v>0</v>
      </c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</row>
    <row r="94" spans="1:34" ht="15.75" thickBot="1" x14ac:dyDescent="0.3">
      <c r="A94" s="23"/>
      <c r="B94" s="33" t="s">
        <v>498</v>
      </c>
      <c r="C94" s="33" t="s">
        <v>499</v>
      </c>
      <c r="D94" s="33" t="s">
        <v>225</v>
      </c>
      <c r="E94" s="25">
        <f>SUM(M94,N94,O94)</f>
        <v>0</v>
      </c>
      <c r="F94" s="58">
        <f>SUM(G94,H94,I94,K94,M94)</f>
        <v>0</v>
      </c>
      <c r="G94" s="56">
        <f>+IF(SUM(J94,L94,N94)&gt;20,20,SUM(J94,L94,N94))</f>
        <v>0</v>
      </c>
      <c r="H94" s="71"/>
      <c r="I94" s="95">
        <v>0</v>
      </c>
      <c r="J94" s="27">
        <v>0</v>
      </c>
      <c r="K94" s="60"/>
      <c r="L94" s="26"/>
      <c r="M9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4" s="27">
        <f>SUM(racers7[[#This Row],[RMCC - Hill Climb (B)]]+racers7[[#This Row],[Tour de Bowness - Hill Climb (A)]]+racers7[[#This Row],[CABC ITT Provincial Championships (A)]])</f>
        <v>0</v>
      </c>
      <c r="O94" s="28">
        <f>SUM(racers7[[#This Row],[Tour de Bowness - Omnium (A)]]+racers7[[#This Row],[RMCC - Omnium (B)]])</f>
        <v>0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</row>
    <row r="95" spans="1:34" ht="15.75" thickBot="1" x14ac:dyDescent="0.3">
      <c r="A95" s="23"/>
      <c r="B95" s="33" t="s">
        <v>500</v>
      </c>
      <c r="C95" s="33" t="s">
        <v>501</v>
      </c>
      <c r="D95" s="33" t="s">
        <v>208</v>
      </c>
      <c r="E95" s="25">
        <f>SUM(M95,N95,O95)</f>
        <v>0</v>
      </c>
      <c r="F95" s="58">
        <f>SUM(G95,H95,I95,K95,M95)</f>
        <v>0</v>
      </c>
      <c r="G95" s="56">
        <f>+IF(SUM(J95,L95,N95)&gt;20,20,SUM(J95,L95,N95))</f>
        <v>0</v>
      </c>
      <c r="H95" s="71"/>
      <c r="I95" s="95">
        <v>0</v>
      </c>
      <c r="J95" s="27">
        <v>0</v>
      </c>
      <c r="K95" s="60"/>
      <c r="L95" s="26"/>
      <c r="M9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5" s="27">
        <f>SUM(racers7[[#This Row],[RMCC - Hill Climb (B)]]+racers7[[#This Row],[Tour de Bowness - Hill Climb (A)]]+racers7[[#This Row],[CABC ITT Provincial Championships (A)]])</f>
        <v>0</v>
      </c>
      <c r="O95" s="28">
        <f>SUM(racers7[[#This Row],[Tour de Bowness - Omnium (A)]]+racers7[[#This Row],[RMCC - Omnium (B)]])</f>
        <v>0</v>
      </c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</row>
    <row r="96" spans="1:34" ht="15.75" thickBot="1" x14ac:dyDescent="0.3">
      <c r="A96" s="23"/>
      <c r="B96" s="33" t="s">
        <v>503</v>
      </c>
      <c r="C96" s="33" t="s">
        <v>33</v>
      </c>
      <c r="D96" s="33" t="s">
        <v>74</v>
      </c>
      <c r="E96" s="25">
        <f>SUM(M96,N96,O96)</f>
        <v>0</v>
      </c>
      <c r="F96" s="58">
        <f>SUM(G96,H96,I96,K96,M96)</f>
        <v>0</v>
      </c>
      <c r="G96" s="56">
        <f>+IF(SUM(J96,L96,N96)&gt;20,20,SUM(J96,L96,N96))</f>
        <v>0</v>
      </c>
      <c r="H96" s="71"/>
      <c r="I96" s="95">
        <v>0</v>
      </c>
      <c r="J96" s="27">
        <v>0</v>
      </c>
      <c r="K96" s="60"/>
      <c r="L96" s="26"/>
      <c r="M9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6" s="27">
        <f>SUM(racers7[[#This Row],[RMCC - Hill Climb (B)]]+racers7[[#This Row],[Tour de Bowness - Hill Climb (A)]]+racers7[[#This Row],[CABC ITT Provincial Championships (A)]])</f>
        <v>0</v>
      </c>
      <c r="O96" s="28">
        <f>SUM(racers7[[#This Row],[Tour de Bowness - Omnium (A)]]+racers7[[#This Row],[RMCC - Omnium (B)]])</f>
        <v>0</v>
      </c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</row>
    <row r="97" spans="1:34" ht="15.75" thickBot="1" x14ac:dyDescent="0.3">
      <c r="A97" s="23"/>
      <c r="B97" s="33" t="s">
        <v>506</v>
      </c>
      <c r="C97" s="33" t="s">
        <v>507</v>
      </c>
      <c r="D97" s="33" t="s">
        <v>54</v>
      </c>
      <c r="E97" s="25">
        <f>SUM(M97,N97,O97)</f>
        <v>0</v>
      </c>
      <c r="F97" s="58">
        <f>SUM(G97,H97,I97,K97,M97)</f>
        <v>0</v>
      </c>
      <c r="G97" s="56">
        <f>+IF(SUM(J97,L97,N97)&gt;20,20,SUM(J97,L97,N97))</f>
        <v>0</v>
      </c>
      <c r="H97" s="71"/>
      <c r="I97" s="95">
        <v>0</v>
      </c>
      <c r="J97" s="27">
        <v>0</v>
      </c>
      <c r="K97" s="60"/>
      <c r="L97" s="26"/>
      <c r="M9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7" s="27">
        <f>SUM(racers7[[#This Row],[RMCC - Hill Climb (B)]]+racers7[[#This Row],[Tour de Bowness - Hill Climb (A)]]+racers7[[#This Row],[CABC ITT Provincial Championships (A)]])</f>
        <v>0</v>
      </c>
      <c r="O97" s="28">
        <f>SUM(racers7[[#This Row],[Tour de Bowness - Omnium (A)]]+racers7[[#This Row],[RMCC - Omnium (B)]])</f>
        <v>0</v>
      </c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</row>
    <row r="98" spans="1:34" x14ac:dyDescent="0.25">
      <c r="A98" s="23"/>
      <c r="B98" s="33" t="s">
        <v>508</v>
      </c>
      <c r="C98" s="33" t="s">
        <v>354</v>
      </c>
      <c r="D98" s="33" t="s">
        <v>40</v>
      </c>
      <c r="E98" s="25">
        <f>SUM(M98,N98,O98)</f>
        <v>0</v>
      </c>
      <c r="F98" s="58">
        <f>SUM(G98,H98,I98,K98,M98)</f>
        <v>0</v>
      </c>
      <c r="G98" s="56">
        <f>+IF(SUM(J98,L98,N98)&gt;20,20,SUM(J98,L98,N98))</f>
        <v>0</v>
      </c>
      <c r="H98" s="71"/>
      <c r="I98" s="95">
        <v>0</v>
      </c>
      <c r="J98" s="27">
        <v>0</v>
      </c>
      <c r="K98" s="60"/>
      <c r="L98" s="26"/>
      <c r="M9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8" s="27">
        <f>SUM(racers7[[#This Row],[RMCC - Hill Climb (B)]]+racers7[[#This Row],[Tour de Bowness - Hill Climb (A)]]+racers7[[#This Row],[CABC ITT Provincial Championships (A)]])</f>
        <v>0</v>
      </c>
      <c r="O98" s="28">
        <f>SUM(racers7[[#This Row],[Tour de Bowness - Omnium (A)]]+racers7[[#This Row],[RMCC - Omnium (B)]])</f>
        <v>0</v>
      </c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</row>
  </sheetData>
  <conditionalFormatting sqref="F1:G98">
    <cfRule type="expression" dxfId="41" priority="1">
      <formula>"AND([@Cat]=""3M"",[@[Total Upgrade Points]]=50)"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D3:D5 D88:D1048576 D1 D7:D86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B57"/>
  <sheetViews>
    <sheetView workbookViewId="0">
      <selection activeCell="B1" sqref="B1"/>
    </sheetView>
  </sheetViews>
  <sheetFormatPr defaultRowHeight="15" x14ac:dyDescent="0.25"/>
  <cols>
    <col min="3" max="3" width="17" bestFit="1" customWidth="1"/>
    <col min="4" max="4" width="12" bestFit="1" customWidth="1"/>
    <col min="5" max="5" width="29" bestFit="1" customWidth="1"/>
    <col min="8" max="8" width="7.85546875" style="39" customWidth="1"/>
    <col min="9" max="9" width="7.85546875" style="40" customWidth="1"/>
    <col min="10" max="15" width="4" bestFit="1" customWidth="1"/>
    <col min="16" max="16" width="4" customWidth="1"/>
    <col min="17" max="28" width="4" bestFit="1" customWidth="1"/>
  </cols>
  <sheetData>
    <row r="1" spans="1:28" ht="212.25" thickBot="1" x14ac:dyDescent="0.3">
      <c r="A1" s="1" t="s">
        <v>0</v>
      </c>
      <c r="B1" s="74" t="s">
        <v>509</v>
      </c>
      <c r="C1" s="2" t="s">
        <v>1</v>
      </c>
      <c r="D1" s="75" t="s">
        <v>2</v>
      </c>
      <c r="E1" s="2" t="s">
        <v>3</v>
      </c>
      <c r="F1" s="64" t="s">
        <v>4</v>
      </c>
      <c r="G1" s="64" t="s">
        <v>5</v>
      </c>
      <c r="H1" s="4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796</v>
      </c>
      <c r="Q1" s="5" t="s">
        <v>14</v>
      </c>
      <c r="R1" s="6" t="s">
        <v>15</v>
      </c>
      <c r="S1" s="5" t="s">
        <v>16</v>
      </c>
      <c r="T1" s="7" t="s">
        <v>17</v>
      </c>
      <c r="U1" s="5" t="s">
        <v>18</v>
      </c>
      <c r="V1" s="7" t="s">
        <v>19</v>
      </c>
      <c r="W1" s="7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3" t="s">
        <v>25</v>
      </c>
    </row>
    <row r="2" spans="1:28" ht="15.75" thickBot="1" x14ac:dyDescent="0.3">
      <c r="A2" s="76"/>
      <c r="B2" s="77" t="s">
        <v>510</v>
      </c>
      <c r="C2" s="78" t="s">
        <v>519</v>
      </c>
      <c r="D2" s="78" t="s">
        <v>520</v>
      </c>
      <c r="E2" s="78" t="s">
        <v>40</v>
      </c>
      <c r="F2" s="77">
        <f t="shared" ref="F2:F33" si="0">SUM(G2,H2,I2)</f>
        <v>84</v>
      </c>
      <c r="G2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64</v>
      </c>
      <c r="H2" s="13">
        <f>SUM(racers4[[#This Row],[Tour de Bowness - Hill Climb (A)]]+racers4[[#This Row],[RMCC - Hill Climb (B)]]+racers4[[#This Row],[CABC ITT Provincial Championships (A)]])</f>
        <v>10</v>
      </c>
      <c r="I2" s="14">
        <f>SUM(racers4[[#This Row],[Tour de Bowness - Omnium (A)]]+racers4[[#This Row],[RMCC - Omnium (B)]])</f>
        <v>10</v>
      </c>
      <c r="J2" s="16">
        <v>15</v>
      </c>
      <c r="K2" s="16">
        <v>15</v>
      </c>
      <c r="L2" s="16">
        <v>12</v>
      </c>
      <c r="M2" s="16">
        <v>10</v>
      </c>
      <c r="N2" s="16">
        <v>10</v>
      </c>
      <c r="O2" s="16">
        <v>12</v>
      </c>
      <c r="P2" s="16">
        <v>10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52"/>
    </row>
    <row r="3" spans="1:28" ht="15.75" thickBot="1" x14ac:dyDescent="0.3">
      <c r="A3" s="76"/>
      <c r="B3" s="77" t="s">
        <v>516</v>
      </c>
      <c r="C3" s="78" t="s">
        <v>38</v>
      </c>
      <c r="D3" s="78" t="s">
        <v>515</v>
      </c>
      <c r="E3" s="78" t="s">
        <v>797</v>
      </c>
      <c r="F3" s="77">
        <f t="shared" si="0"/>
        <v>72</v>
      </c>
      <c r="G3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48</v>
      </c>
      <c r="H3" s="13">
        <f>SUM(racers4[[#This Row],[Tour de Bowness - Hill Climb (A)]]+racers4[[#This Row],[RMCC - Hill Climb (B)]]+racers4[[#This Row],[CABC ITT Provincial Championships (A)]])</f>
        <v>12</v>
      </c>
      <c r="I3" s="14">
        <f>SUM(racers4[[#This Row],[Tour de Bowness - Omnium (A)]]+racers4[[#This Row],[RMCC - Omnium (B)]])</f>
        <v>12</v>
      </c>
      <c r="J3" s="16"/>
      <c r="K3" s="16">
        <v>12</v>
      </c>
      <c r="L3" s="16">
        <v>15</v>
      </c>
      <c r="M3" s="16">
        <v>15</v>
      </c>
      <c r="N3" s="16">
        <v>12</v>
      </c>
      <c r="O3" s="16">
        <v>6</v>
      </c>
      <c r="P3" s="16">
        <v>12</v>
      </c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15.75" thickBot="1" x14ac:dyDescent="0.3">
      <c r="A4" s="76"/>
      <c r="B4" s="77" t="s">
        <v>516</v>
      </c>
      <c r="C4" s="78" t="s">
        <v>513</v>
      </c>
      <c r="D4" s="78" t="s">
        <v>517</v>
      </c>
      <c r="E4" s="78" t="s">
        <v>518</v>
      </c>
      <c r="F4" s="77">
        <f t="shared" si="0"/>
        <v>64</v>
      </c>
      <c r="G4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52</v>
      </c>
      <c r="H4" s="13">
        <f>SUM(racers4[[#This Row],[Tour de Bowness - Hill Climb (A)]]+racers4[[#This Row],[RMCC - Hill Climb (B)]]+racers4[[#This Row],[CABC ITT Provincial Championships (A)]])</f>
        <v>6</v>
      </c>
      <c r="I4" s="14">
        <f>SUM(racers4[[#This Row],[Tour de Bowness - Omnium (A)]]+racers4[[#This Row],[RMCC - Omnium (B)]])</f>
        <v>6</v>
      </c>
      <c r="J4" s="16">
        <v>20</v>
      </c>
      <c r="K4" s="16">
        <v>10</v>
      </c>
      <c r="L4" s="16">
        <v>8</v>
      </c>
      <c r="M4" s="16">
        <v>6</v>
      </c>
      <c r="N4" s="16">
        <v>6</v>
      </c>
      <c r="O4" s="16">
        <v>8</v>
      </c>
      <c r="P4" s="16">
        <v>6</v>
      </c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76"/>
      <c r="B5" s="77" t="s">
        <v>516</v>
      </c>
      <c r="C5" s="78" t="s">
        <v>521</v>
      </c>
      <c r="D5" s="78" t="s">
        <v>522</v>
      </c>
      <c r="E5" s="78" t="s">
        <v>85</v>
      </c>
      <c r="F5" s="77">
        <f t="shared" si="0"/>
        <v>57</v>
      </c>
      <c r="G5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27</v>
      </c>
      <c r="H5" s="13">
        <f>SUM(racers4[[#This Row],[Tour de Bowness - Hill Climb (A)]]+racers4[[#This Row],[RMCC - Hill Climb (B)]]+racers4[[#This Row],[CABC ITT Provincial Championships (A)]])</f>
        <v>15</v>
      </c>
      <c r="I5" s="14">
        <f>SUM(racers4[[#This Row],[Tour de Bowness - Omnium (A)]]+racers4[[#This Row],[RMCC - Omnium (B)]])</f>
        <v>15</v>
      </c>
      <c r="J5" s="16"/>
      <c r="K5" s="16"/>
      <c r="L5" s="16"/>
      <c r="M5" s="16">
        <v>12</v>
      </c>
      <c r="N5" s="16">
        <v>15</v>
      </c>
      <c r="O5" s="16">
        <v>15</v>
      </c>
      <c r="P5" s="16">
        <v>15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ht="15.75" thickBot="1" x14ac:dyDescent="0.3">
      <c r="A6" s="76"/>
      <c r="B6" s="77" t="s">
        <v>510</v>
      </c>
      <c r="C6" s="78" t="s">
        <v>511</v>
      </c>
      <c r="D6" s="78" t="s">
        <v>512</v>
      </c>
      <c r="E6" s="78" t="s">
        <v>34</v>
      </c>
      <c r="F6" s="77">
        <f t="shared" si="0"/>
        <v>40</v>
      </c>
      <c r="G6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40</v>
      </c>
      <c r="H6" s="13">
        <f>SUM(racers4[[#This Row],[Tour de Bowness - Hill Climb (A)]]+racers4[[#This Row],[RMCC - Hill Climb (B)]]+racers4[[#This Row],[CABC ITT Provincial Championships (A)]])</f>
        <v>0</v>
      </c>
      <c r="I6" s="14">
        <f>SUM(racers4[[#This Row],[Tour de Bowness - Omnium (A)]]+racers4[[#This Row],[RMCC - Omnium (B)]])</f>
        <v>0</v>
      </c>
      <c r="J6" s="16"/>
      <c r="K6" s="16">
        <v>20</v>
      </c>
      <c r="L6" s="16">
        <v>20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15.75" thickBot="1" x14ac:dyDescent="0.3">
      <c r="A7" s="76"/>
      <c r="B7" s="77" t="s">
        <v>510</v>
      </c>
      <c r="C7" s="78" t="s">
        <v>529</v>
      </c>
      <c r="D7" s="78" t="s">
        <v>524</v>
      </c>
      <c r="E7" s="78" t="s">
        <v>37</v>
      </c>
      <c r="F7" s="77">
        <f t="shared" si="0"/>
        <v>38</v>
      </c>
      <c r="G7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38</v>
      </c>
      <c r="H7" s="13">
        <f>SUM(racers4[[#This Row],[Tour de Bowness - Hill Climb (A)]]+racers4[[#This Row],[RMCC - Hill Climb (B)]]+racers4[[#This Row],[CABC ITT Provincial Championships (A)]])</f>
        <v>0</v>
      </c>
      <c r="I7" s="14">
        <f>SUM(racers4[[#This Row],[Tour de Bowness - Omnium (A)]]+racers4[[#This Row],[RMCC - Omnium (B)]])</f>
        <v>0</v>
      </c>
      <c r="J7" s="16">
        <v>8</v>
      </c>
      <c r="K7" s="16">
        <v>6</v>
      </c>
      <c r="L7" s="16">
        <v>4</v>
      </c>
      <c r="M7" s="16"/>
      <c r="N7" s="16"/>
      <c r="O7" s="16"/>
      <c r="P7" s="16"/>
      <c r="Q7" s="16">
        <v>20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ht="15.75" thickBot="1" x14ac:dyDescent="0.3">
      <c r="A8" s="76"/>
      <c r="B8" s="77" t="s">
        <v>510</v>
      </c>
      <c r="C8" s="78" t="s">
        <v>602</v>
      </c>
      <c r="D8" s="78" t="s">
        <v>603</v>
      </c>
      <c r="E8" s="78" t="s">
        <v>34</v>
      </c>
      <c r="F8" s="77">
        <f t="shared" si="0"/>
        <v>34</v>
      </c>
      <c r="G8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18</v>
      </c>
      <c r="H8" s="13">
        <f>SUM(racers4[[#This Row],[Tour de Bowness - Hill Climb (A)]]+racers4[[#This Row],[RMCC - Hill Climb (B)]]+racers4[[#This Row],[CABC ITT Provincial Championships (A)]])</f>
        <v>8</v>
      </c>
      <c r="I8" s="14">
        <f>SUM(racers4[[#This Row],[Tour de Bowness - Omnium (A)]]+racers4[[#This Row],[RMCC - Omnium (B)]])</f>
        <v>8</v>
      </c>
      <c r="J8" s="16"/>
      <c r="K8" s="16"/>
      <c r="L8" s="16"/>
      <c r="M8" s="16">
        <v>8</v>
      </c>
      <c r="N8" s="16">
        <v>8</v>
      </c>
      <c r="O8" s="16">
        <v>10</v>
      </c>
      <c r="P8" s="16">
        <v>8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 ht="15.75" thickBot="1" x14ac:dyDescent="0.3">
      <c r="A9" s="76"/>
      <c r="B9" s="77" t="s">
        <v>510</v>
      </c>
      <c r="C9" s="78" t="s">
        <v>612</v>
      </c>
      <c r="D9" s="78" t="s">
        <v>613</v>
      </c>
      <c r="E9" s="78" t="s">
        <v>34</v>
      </c>
      <c r="F9" s="77">
        <f t="shared" si="0"/>
        <v>20</v>
      </c>
      <c r="G9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20</v>
      </c>
      <c r="H9" s="13">
        <f>SUM(racers4[[#This Row],[Tour de Bowness - Hill Climb (A)]]+racers4[[#This Row],[RMCC - Hill Climb (B)]]+racers4[[#This Row],[CABC ITT Provincial Championships (A)]])</f>
        <v>0</v>
      </c>
      <c r="I9" s="14">
        <f>SUM(racers4[[#This Row],[Tour de Bowness - Omnium (A)]]+racers4[[#This Row],[RMCC - Omnium (B)]])</f>
        <v>0</v>
      </c>
      <c r="J9" s="16">
        <v>12</v>
      </c>
      <c r="K9" s="16">
        <v>2</v>
      </c>
      <c r="L9" s="16">
        <v>6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ht="15.75" thickBot="1" x14ac:dyDescent="0.3">
      <c r="A10" s="76"/>
      <c r="B10" s="77" t="s">
        <v>516</v>
      </c>
      <c r="C10" s="78" t="s">
        <v>527</v>
      </c>
      <c r="D10" s="78" t="s">
        <v>528</v>
      </c>
      <c r="E10" s="78" t="s">
        <v>74</v>
      </c>
      <c r="F10" s="77">
        <f t="shared" si="0"/>
        <v>18</v>
      </c>
      <c r="G10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18</v>
      </c>
      <c r="H10" s="13">
        <f>SUM(racers4[[#This Row],[Tour de Bowness - Hill Climb (A)]]+racers4[[#This Row],[RMCC - Hill Climb (B)]]+racers4[[#This Row],[CABC ITT Provincial Championships (A)]])</f>
        <v>0</v>
      </c>
      <c r="I10" s="14">
        <f>SUM(racers4[[#This Row],[Tour de Bowness - Omnium (A)]]+racers4[[#This Row],[RMCC - Omnium (B)]])</f>
        <v>0</v>
      </c>
      <c r="J10" s="16"/>
      <c r="K10" s="16">
        <v>8</v>
      </c>
      <c r="L10" s="16">
        <v>10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ht="15.75" thickBot="1" x14ac:dyDescent="0.3">
      <c r="A11" s="76"/>
      <c r="B11" s="77" t="s">
        <v>510</v>
      </c>
      <c r="C11" s="78" t="s">
        <v>297</v>
      </c>
      <c r="D11" s="78" t="s">
        <v>674</v>
      </c>
      <c r="E11" s="78" t="s">
        <v>40</v>
      </c>
      <c r="F11" s="77">
        <f t="shared" si="0"/>
        <v>14</v>
      </c>
      <c r="G11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14</v>
      </c>
      <c r="H11" s="13">
        <f>SUM(racers4[[#This Row],[Tour de Bowness - Hill Climb (A)]]+racers4[[#This Row],[RMCC - Hill Climb (B)]]+racers4[[#This Row],[CABC ITT Provincial Championships (A)]])</f>
        <v>0</v>
      </c>
      <c r="I11" s="14">
        <f>SUM(racers4[[#This Row],[Tour de Bowness - Omnium (A)]]+racers4[[#This Row],[RMCC - Omnium (B)]])</f>
        <v>0</v>
      </c>
      <c r="J11" s="16">
        <v>10</v>
      </c>
      <c r="K11" s="16">
        <v>4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 ht="15.75" thickBot="1" x14ac:dyDescent="0.3">
      <c r="A12" s="76"/>
      <c r="B12" s="77" t="s">
        <v>510</v>
      </c>
      <c r="C12" s="11" t="s">
        <v>513</v>
      </c>
      <c r="D12" s="11" t="s">
        <v>514</v>
      </c>
      <c r="E12" s="11" t="s">
        <v>74</v>
      </c>
      <c r="F12" s="77">
        <f t="shared" si="0"/>
        <v>0</v>
      </c>
      <c r="G12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12" s="13">
        <f>SUM(racers4[[#This Row],[Tour de Bowness - Hill Climb (A)]]+racers4[[#This Row],[RMCC - Hill Climb (B)]]+racers4[[#This Row],[CABC ITT Provincial Championships (A)]])</f>
        <v>0</v>
      </c>
      <c r="I12" s="14">
        <f>SUM(racers4[[#This Row],[Tour de Bowness - Omnium (A)]]+racers4[[#This Row],[RMCC - Omnium (B)]])</f>
        <v>0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ht="15.75" thickBot="1" x14ac:dyDescent="0.3">
      <c r="A13" s="76"/>
      <c r="B13" s="77" t="s">
        <v>510</v>
      </c>
      <c r="C13" s="78" t="s">
        <v>523</v>
      </c>
      <c r="D13" s="78" t="s">
        <v>524</v>
      </c>
      <c r="E13" s="78" t="s">
        <v>34</v>
      </c>
      <c r="F13" s="77">
        <f t="shared" si="0"/>
        <v>0</v>
      </c>
      <c r="G13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13" s="13">
        <f>SUM(racers4[[#This Row],[Tour de Bowness - Hill Climb (A)]]+racers4[[#This Row],[RMCC - Hill Climb (B)]]+racers4[[#This Row],[CABC ITT Provincial Championships (A)]])</f>
        <v>0</v>
      </c>
      <c r="I13" s="14">
        <f>SUM(racers4[[#This Row],[Tour de Bowness - Omnium (A)]]+racers4[[#This Row],[RMCC - Omnium (B)]])</f>
        <v>0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ht="15.75" thickBot="1" x14ac:dyDescent="0.3">
      <c r="A14" s="76"/>
      <c r="B14" s="77" t="s">
        <v>510</v>
      </c>
      <c r="C14" s="78" t="s">
        <v>449</v>
      </c>
      <c r="D14" s="78" t="s">
        <v>525</v>
      </c>
      <c r="E14" s="78" t="s">
        <v>526</v>
      </c>
      <c r="F14" s="77">
        <f t="shared" si="0"/>
        <v>0</v>
      </c>
      <c r="G14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14" s="13">
        <f>SUM(racers4[[#This Row],[Tour de Bowness - Hill Climb (A)]]+racers4[[#This Row],[RMCC - Hill Climb (B)]]+racers4[[#This Row],[CABC ITT Provincial Championships (A)]])</f>
        <v>0</v>
      </c>
      <c r="I14" s="14">
        <f>SUM(racers4[[#This Row],[Tour de Bowness - Omnium (A)]]+racers4[[#This Row],[RMCC - Omnium (B)]])</f>
        <v>0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ht="15.75" thickBot="1" x14ac:dyDescent="0.3">
      <c r="A15" s="76"/>
      <c r="B15" s="77" t="s">
        <v>510</v>
      </c>
      <c r="C15" s="11" t="s">
        <v>421</v>
      </c>
      <c r="D15" s="11" t="s">
        <v>530</v>
      </c>
      <c r="E15" s="11" t="s">
        <v>177</v>
      </c>
      <c r="F15" s="77">
        <f t="shared" si="0"/>
        <v>0</v>
      </c>
      <c r="G15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15" s="13">
        <f>SUM(racers4[[#This Row],[Tour de Bowness - Hill Climb (A)]]+racers4[[#This Row],[RMCC - Hill Climb (B)]]+racers4[[#This Row],[CABC ITT Provincial Championships (A)]])</f>
        <v>0</v>
      </c>
      <c r="I15" s="14">
        <f>SUM(racers4[[#This Row],[Tour de Bowness - Omnium (A)]]+racers4[[#This Row],[RMCC - Omnium (B)]])</f>
        <v>0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ht="15.75" thickBot="1" x14ac:dyDescent="0.3">
      <c r="A16" s="76"/>
      <c r="B16" s="77" t="s">
        <v>510</v>
      </c>
      <c r="C16" s="78" t="s">
        <v>221</v>
      </c>
      <c r="D16" s="78" t="s">
        <v>531</v>
      </c>
      <c r="E16" s="78" t="s">
        <v>37</v>
      </c>
      <c r="F16" s="77">
        <f t="shared" si="0"/>
        <v>0</v>
      </c>
      <c r="G16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16" s="13">
        <f>SUM(racers4[[#This Row],[Tour de Bowness - Hill Climb (A)]]+racers4[[#This Row],[RMCC - Hill Climb (B)]]+racers4[[#This Row],[CABC ITT Provincial Championships (A)]])</f>
        <v>0</v>
      </c>
      <c r="I16" s="14">
        <f>SUM(racers4[[#This Row],[Tour de Bowness - Omnium (A)]]+racers4[[#This Row],[RMCC - Omnium (B)]])</f>
        <v>0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8" ht="15.75" thickBot="1" x14ac:dyDescent="0.3">
      <c r="A17" s="76"/>
      <c r="B17" s="79" t="s">
        <v>510</v>
      </c>
      <c r="C17" s="11" t="s">
        <v>534</v>
      </c>
      <c r="D17" s="11" t="s">
        <v>535</v>
      </c>
      <c r="E17" s="11" t="s">
        <v>34</v>
      </c>
      <c r="F17" s="15">
        <f t="shared" si="0"/>
        <v>0</v>
      </c>
      <c r="G17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17" s="13">
        <f>SUM(racers4[[#This Row],[Tour de Bowness - Hill Climb (A)]]+racers4[[#This Row],[RMCC - Hill Climb (B)]]+racers4[[#This Row],[CABC ITT Provincial Championships (A)]])</f>
        <v>0</v>
      </c>
      <c r="I17" s="14">
        <f>SUM(racers4[[#This Row],[Tour de Bowness - Omnium (A)]]+racers4[[#This Row],[RMCC - Omnium (B)]])</f>
        <v>0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ht="15.75" thickBot="1" x14ac:dyDescent="0.3">
      <c r="A18" s="76"/>
      <c r="B18" s="77" t="s">
        <v>510</v>
      </c>
      <c r="C18" s="78" t="s">
        <v>538</v>
      </c>
      <c r="D18" s="78" t="s">
        <v>539</v>
      </c>
      <c r="E18" s="78" t="s">
        <v>31</v>
      </c>
      <c r="F18" s="15">
        <f t="shared" si="0"/>
        <v>0</v>
      </c>
      <c r="G18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18" s="13">
        <f>SUM(racers4[[#This Row],[Tour de Bowness - Hill Climb (A)]]+racers4[[#This Row],[RMCC - Hill Climb (B)]]+racers4[[#This Row],[CABC ITT Provincial Championships (A)]])</f>
        <v>0</v>
      </c>
      <c r="I18" s="14">
        <f>SUM(racers4[[#This Row],[Tour de Bowness - Omnium (A)]]+racers4[[#This Row],[RMCC - Omnium (B)]])</f>
        <v>0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 ht="15.75" thickBot="1" x14ac:dyDescent="0.3">
      <c r="A19" s="76"/>
      <c r="B19" s="77" t="s">
        <v>510</v>
      </c>
      <c r="C19" s="78" t="s">
        <v>540</v>
      </c>
      <c r="D19" s="78" t="s">
        <v>541</v>
      </c>
      <c r="E19" s="78" t="s">
        <v>150</v>
      </c>
      <c r="F19" s="77">
        <f t="shared" si="0"/>
        <v>0</v>
      </c>
      <c r="G19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19" s="13">
        <f>SUM(racers4[[#This Row],[Tour de Bowness - Hill Climb (A)]]+racers4[[#This Row],[RMCC - Hill Climb (B)]]+racers4[[#This Row],[CABC ITT Provincial Championships (A)]])</f>
        <v>0</v>
      </c>
      <c r="I19" s="14">
        <f>SUM(racers4[[#This Row],[Tour de Bowness - Omnium (A)]]+racers4[[#This Row],[RMCC - Omnium (B)]])</f>
        <v>0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ht="15.75" thickBot="1" x14ac:dyDescent="0.3">
      <c r="A20" s="76"/>
      <c r="B20" s="77" t="s">
        <v>510</v>
      </c>
      <c r="C20" s="78" t="s">
        <v>542</v>
      </c>
      <c r="D20" s="78" t="s">
        <v>543</v>
      </c>
      <c r="E20" s="78" t="s">
        <v>34</v>
      </c>
      <c r="F20" s="77">
        <f t="shared" si="0"/>
        <v>0</v>
      </c>
      <c r="G20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0" s="13">
        <f>SUM(racers4[[#This Row],[Tour de Bowness - Hill Climb (A)]]+racers4[[#This Row],[RMCC - Hill Climb (B)]]+racers4[[#This Row],[CABC ITT Provincial Championships (A)]])</f>
        <v>0</v>
      </c>
      <c r="I20" s="14">
        <f>SUM(racers4[[#This Row],[Tour de Bowness - Omnium (A)]]+racers4[[#This Row],[RMCC - Omnium (B)]])</f>
        <v>0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ht="15.75" thickBot="1" x14ac:dyDescent="0.3">
      <c r="A21" s="76"/>
      <c r="B21" s="77" t="s">
        <v>510</v>
      </c>
      <c r="C21" s="78" t="s">
        <v>245</v>
      </c>
      <c r="D21" s="78" t="s">
        <v>546</v>
      </c>
      <c r="E21" s="78" t="s">
        <v>40</v>
      </c>
      <c r="F21" s="15">
        <f t="shared" si="0"/>
        <v>0</v>
      </c>
      <c r="G21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1" s="13">
        <f>SUM(racers4[[#This Row],[Tour de Bowness - Hill Climb (A)]]+racers4[[#This Row],[RMCC - Hill Climb (B)]]+racers4[[#This Row],[CABC ITT Provincial Championships (A)]])</f>
        <v>0</v>
      </c>
      <c r="I21" s="14">
        <f>SUM(racers4[[#This Row],[Tour de Bowness - Omnium (A)]]+racers4[[#This Row],[RMCC - Omnium (B)]])</f>
        <v>0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ht="15.75" thickBot="1" x14ac:dyDescent="0.3">
      <c r="A22" s="76"/>
      <c r="B22" s="77" t="s">
        <v>510</v>
      </c>
      <c r="C22" s="11" t="s">
        <v>547</v>
      </c>
      <c r="D22" s="11" t="s">
        <v>548</v>
      </c>
      <c r="E22" s="11" t="s">
        <v>74</v>
      </c>
      <c r="F22" s="77">
        <f t="shared" si="0"/>
        <v>0</v>
      </c>
      <c r="G22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2" s="13">
        <f>SUM(racers4[[#This Row],[Tour de Bowness - Hill Climb (A)]]+racers4[[#This Row],[RMCC - Hill Climb (B)]]+racers4[[#This Row],[CABC ITT Provincial Championships (A)]])</f>
        <v>0</v>
      </c>
      <c r="I22" s="14">
        <f>SUM(racers4[[#This Row],[Tour de Bowness - Omnium (A)]]+racers4[[#This Row],[RMCC - Omnium (B)]])</f>
        <v>0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ht="15.75" thickBot="1" x14ac:dyDescent="0.3">
      <c r="A23" s="76"/>
      <c r="B23" s="77" t="s">
        <v>510</v>
      </c>
      <c r="C23" s="11" t="s">
        <v>549</v>
      </c>
      <c r="D23" s="11" t="s">
        <v>537</v>
      </c>
      <c r="E23" s="11" t="s">
        <v>31</v>
      </c>
      <c r="F23" s="15">
        <f t="shared" si="0"/>
        <v>0</v>
      </c>
      <c r="G23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3" s="13">
        <f>SUM(racers4[[#This Row],[Tour de Bowness - Hill Climb (A)]]+racers4[[#This Row],[RMCC - Hill Climb (B)]]+racers4[[#This Row],[CABC ITT Provincial Championships (A)]])</f>
        <v>0</v>
      </c>
      <c r="I23" s="14">
        <f>SUM(racers4[[#This Row],[Tour de Bowness - Omnium (A)]]+racers4[[#This Row],[RMCC - Omnium (B)]])</f>
        <v>0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8" ht="15.75" thickBot="1" x14ac:dyDescent="0.3">
      <c r="A24" s="76"/>
      <c r="B24" s="79" t="s">
        <v>510</v>
      </c>
      <c r="C24" s="11" t="s">
        <v>553</v>
      </c>
      <c r="D24" s="11" t="s">
        <v>554</v>
      </c>
      <c r="E24" s="11" t="s">
        <v>74</v>
      </c>
      <c r="F24" s="15">
        <f t="shared" si="0"/>
        <v>0</v>
      </c>
      <c r="G24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4" s="13">
        <f>SUM(racers4[[#This Row],[Tour de Bowness - Hill Climb (A)]]+racers4[[#This Row],[RMCC - Hill Climb (B)]]+racers4[[#This Row],[CABC ITT Provincial Championships (A)]])</f>
        <v>0</v>
      </c>
      <c r="I24" s="14">
        <f>SUM(racers4[[#This Row],[Tour de Bowness - Omnium (A)]]+racers4[[#This Row],[RMCC - Omnium (B)]])</f>
        <v>0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ht="15.75" thickBot="1" x14ac:dyDescent="0.3">
      <c r="A25" s="76"/>
      <c r="B25" s="77" t="s">
        <v>510</v>
      </c>
      <c r="C25" s="11" t="s">
        <v>555</v>
      </c>
      <c r="D25" s="11" t="s">
        <v>524</v>
      </c>
      <c r="E25" s="11" t="s">
        <v>37</v>
      </c>
      <c r="F25" s="77">
        <f t="shared" si="0"/>
        <v>0</v>
      </c>
      <c r="G25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5" s="13">
        <f>SUM(racers4[[#This Row],[Tour de Bowness - Hill Climb (A)]]+racers4[[#This Row],[RMCC - Hill Climb (B)]]+racers4[[#This Row],[CABC ITT Provincial Championships (A)]])</f>
        <v>0</v>
      </c>
      <c r="I25" s="14">
        <f>SUM(racers4[[#This Row],[Tour de Bowness - Omnium (A)]]+racers4[[#This Row],[RMCC - Omnium (B)]])</f>
        <v>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ht="15.75" thickBot="1" x14ac:dyDescent="0.3">
      <c r="A26" s="76"/>
      <c r="B26" s="79" t="s">
        <v>510</v>
      </c>
      <c r="C26" s="11" t="s">
        <v>556</v>
      </c>
      <c r="D26" s="11" t="s">
        <v>557</v>
      </c>
      <c r="E26" s="11" t="s">
        <v>177</v>
      </c>
      <c r="F26" s="15">
        <f t="shared" si="0"/>
        <v>0</v>
      </c>
      <c r="G26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6" s="13">
        <f>SUM(racers4[[#This Row],[Tour de Bowness - Hill Climb (A)]]+racers4[[#This Row],[RMCC - Hill Climb (B)]]+racers4[[#This Row],[CABC ITT Provincial Championships (A)]])</f>
        <v>0</v>
      </c>
      <c r="I26" s="14">
        <f>SUM(racers4[[#This Row],[Tour de Bowness - Omnium (A)]]+racers4[[#This Row],[RMCC - Omnium (B)]])</f>
        <v>0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ht="15.75" thickBot="1" x14ac:dyDescent="0.3">
      <c r="A27" s="76"/>
      <c r="B27" s="77" t="s">
        <v>510</v>
      </c>
      <c r="C27" s="78" t="s">
        <v>558</v>
      </c>
      <c r="D27" s="78" t="s">
        <v>559</v>
      </c>
      <c r="E27" s="78" t="s">
        <v>177</v>
      </c>
      <c r="F27" s="77">
        <f t="shared" si="0"/>
        <v>0</v>
      </c>
      <c r="G27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7" s="13">
        <f>SUM(racers4[[#This Row],[Tour de Bowness - Hill Climb (A)]]+racers4[[#This Row],[RMCC - Hill Climb (B)]]+racers4[[#This Row],[CABC ITT Provincial Championships (A)]])</f>
        <v>0</v>
      </c>
      <c r="I27" s="14">
        <f>SUM(racers4[[#This Row],[Tour de Bowness - Omnium (A)]]+racers4[[#This Row],[RMCC - Omnium (B)]])</f>
        <v>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ht="15.75" thickBot="1" x14ac:dyDescent="0.3">
      <c r="A28" s="76"/>
      <c r="B28" s="77" t="s">
        <v>510</v>
      </c>
      <c r="C28" s="78" t="s">
        <v>560</v>
      </c>
      <c r="D28" s="78" t="s">
        <v>561</v>
      </c>
      <c r="E28" s="78" t="s">
        <v>150</v>
      </c>
      <c r="F28" s="77">
        <f t="shared" si="0"/>
        <v>0</v>
      </c>
      <c r="G28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8" s="13">
        <f>SUM(racers4[[#This Row],[Tour de Bowness - Hill Climb (A)]]+racers4[[#This Row],[RMCC - Hill Climb (B)]]+racers4[[#This Row],[CABC ITT Provincial Championships (A)]])</f>
        <v>0</v>
      </c>
      <c r="I28" s="14">
        <f>SUM(racers4[[#This Row],[Tour de Bowness - Omnium (A)]]+racers4[[#This Row],[RMCC - Omnium (B)]])</f>
        <v>0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ht="15.75" thickBot="1" x14ac:dyDescent="0.3">
      <c r="A29" s="76"/>
      <c r="B29" s="77" t="s">
        <v>510</v>
      </c>
      <c r="C29" s="11" t="s">
        <v>562</v>
      </c>
      <c r="D29" s="11" t="s">
        <v>563</v>
      </c>
      <c r="E29" s="11" t="s">
        <v>37</v>
      </c>
      <c r="F29" s="77">
        <f t="shared" si="0"/>
        <v>0</v>
      </c>
      <c r="G29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9" s="13">
        <f>SUM(racers4[[#This Row],[Tour de Bowness - Hill Climb (A)]]+racers4[[#This Row],[RMCC - Hill Climb (B)]]+racers4[[#This Row],[CABC ITT Provincial Championships (A)]])</f>
        <v>0</v>
      </c>
      <c r="I29" s="14">
        <f>SUM(racers4[[#This Row],[Tour de Bowness - Omnium (A)]]+racers4[[#This Row],[RMCC - Omnium (B)]])</f>
        <v>0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ht="15.75" thickBot="1" x14ac:dyDescent="0.3">
      <c r="A30" s="76"/>
      <c r="B30" s="77" t="s">
        <v>510</v>
      </c>
      <c r="C30" s="78" t="s">
        <v>566</v>
      </c>
      <c r="D30" s="78" t="s">
        <v>567</v>
      </c>
      <c r="E30" s="78" t="s">
        <v>74</v>
      </c>
      <c r="F30" s="77">
        <f t="shared" si="0"/>
        <v>0</v>
      </c>
      <c r="G30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0" s="13">
        <f>SUM(racers4[[#This Row],[Tour de Bowness - Hill Climb (A)]]+racers4[[#This Row],[RMCC - Hill Climb (B)]]+racers4[[#This Row],[CABC ITT Provincial Championships (A)]])</f>
        <v>0</v>
      </c>
      <c r="I30" s="14">
        <f>SUM(racers4[[#This Row],[Tour de Bowness - Omnium (A)]]+racers4[[#This Row],[RMCC - Omnium (B)]])</f>
        <v>0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ht="15.75" thickBot="1" x14ac:dyDescent="0.3">
      <c r="A31" s="76"/>
      <c r="B31" s="77" t="s">
        <v>510</v>
      </c>
      <c r="C31" s="78" t="s">
        <v>568</v>
      </c>
      <c r="D31" s="78" t="s">
        <v>512</v>
      </c>
      <c r="E31" s="78" t="s">
        <v>54</v>
      </c>
      <c r="F31" s="15">
        <f t="shared" si="0"/>
        <v>0</v>
      </c>
      <c r="G31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1" s="13">
        <f>SUM(racers4[[#This Row],[Tour de Bowness - Hill Climb (A)]]+racers4[[#This Row],[RMCC - Hill Climb (B)]]+racers4[[#This Row],[CABC ITT Provincial Championships (A)]])</f>
        <v>0</v>
      </c>
      <c r="I31" s="14">
        <f>SUM(racers4[[#This Row],[Tour de Bowness - Omnium (A)]]+racers4[[#This Row],[RMCC - Omnium (B)]])</f>
        <v>0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ht="15.75" thickBot="1" x14ac:dyDescent="0.3">
      <c r="A32" s="76"/>
      <c r="B32" s="77" t="s">
        <v>510</v>
      </c>
      <c r="C32" s="11" t="s">
        <v>569</v>
      </c>
      <c r="D32" s="11" t="s">
        <v>570</v>
      </c>
      <c r="E32" s="11" t="s">
        <v>144</v>
      </c>
      <c r="F32" s="77">
        <f t="shared" si="0"/>
        <v>0</v>
      </c>
      <c r="G32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2" s="13">
        <f>SUM(racers4[[#This Row],[Tour de Bowness - Hill Climb (A)]]+racers4[[#This Row],[RMCC - Hill Climb (B)]]+racers4[[#This Row],[CABC ITT Provincial Championships (A)]])</f>
        <v>0</v>
      </c>
      <c r="I32" s="14">
        <f>SUM(racers4[[#This Row],[Tour de Bowness - Omnium (A)]]+racers4[[#This Row],[RMCC - Omnium (B)]])</f>
        <v>0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ht="15.75" thickBot="1" x14ac:dyDescent="0.3">
      <c r="A33" s="76"/>
      <c r="B33" s="77" t="s">
        <v>510</v>
      </c>
      <c r="C33" s="78" t="s">
        <v>571</v>
      </c>
      <c r="D33" s="78" t="s">
        <v>572</v>
      </c>
      <c r="E33" s="78" t="s">
        <v>54</v>
      </c>
      <c r="F33" s="77">
        <f t="shared" si="0"/>
        <v>0</v>
      </c>
      <c r="G33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3" s="13">
        <f>SUM(racers4[[#This Row],[Tour de Bowness - Hill Climb (A)]]+racers4[[#This Row],[RMCC - Hill Climb (B)]]+racers4[[#This Row],[CABC ITT Provincial Championships (A)]])</f>
        <v>0</v>
      </c>
      <c r="I33" s="14">
        <f>SUM(racers4[[#This Row],[Tour de Bowness - Omnium (A)]]+racers4[[#This Row],[RMCC - Omnium (B)]])</f>
        <v>0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ht="15.75" thickBot="1" x14ac:dyDescent="0.3">
      <c r="A34" s="76"/>
      <c r="B34" s="77" t="s">
        <v>510</v>
      </c>
      <c r="C34" s="78" t="s">
        <v>456</v>
      </c>
      <c r="D34" s="78" t="s">
        <v>302</v>
      </c>
      <c r="E34" s="78" t="s">
        <v>177</v>
      </c>
      <c r="F34" s="77">
        <f t="shared" ref="F34:F65" si="1">SUM(G34,H34,I34)</f>
        <v>0</v>
      </c>
      <c r="G34" s="77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4" s="13">
        <f>SUM(racers4[[#This Row],[Tour de Bowness - Hill Climb (A)]]+racers4[[#This Row],[RMCC - Hill Climb (B)]]+racers4[[#This Row],[CABC ITT Provincial Championships (A)]])</f>
        <v>0</v>
      </c>
      <c r="I34" s="14">
        <f>SUM(racers4[[#This Row],[Tour de Bowness - Omnium (A)]]+racers4[[#This Row],[RMCC - Omnium (B)]])</f>
        <v>0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ht="15.75" thickBot="1" x14ac:dyDescent="0.3">
      <c r="A35" s="80"/>
      <c r="B35" s="81" t="s">
        <v>510</v>
      </c>
      <c r="C35" s="24" t="s">
        <v>573</v>
      </c>
      <c r="D35" s="24" t="s">
        <v>574</v>
      </c>
      <c r="E35" s="24" t="s">
        <v>140</v>
      </c>
      <c r="F35" s="81">
        <f t="shared" si="1"/>
        <v>0</v>
      </c>
      <c r="G35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5" s="13">
        <f>SUM(racers4[[#This Row],[Tour de Bowness - Hill Climb (A)]]+racers4[[#This Row],[RMCC - Hill Climb (B)]]+racers4[[#This Row],[CABC ITT Provincial Championships (A)]])</f>
        <v>0</v>
      </c>
      <c r="I35" s="14">
        <f>SUM(racers4[[#This Row],[Tour de Bowness - Omnium (A)]]+racers4[[#This Row],[RMCC - Omnium (B)]])</f>
        <v>0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16"/>
    </row>
    <row r="36" spans="1:28" ht="15.75" thickBot="1" x14ac:dyDescent="0.3">
      <c r="A36" s="80"/>
      <c r="B36" s="83" t="s">
        <v>510</v>
      </c>
      <c r="C36" s="24" t="s">
        <v>575</v>
      </c>
      <c r="D36" s="24" t="s">
        <v>576</v>
      </c>
      <c r="E36" s="24" t="s">
        <v>283</v>
      </c>
      <c r="F36" s="29">
        <f t="shared" si="1"/>
        <v>0</v>
      </c>
      <c r="G36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6" s="13">
        <f>SUM(racers4[[#This Row],[Tour de Bowness - Hill Climb (A)]]+racers4[[#This Row],[RMCC - Hill Climb (B)]]+racers4[[#This Row],[CABC ITT Provincial Championships (A)]])</f>
        <v>0</v>
      </c>
      <c r="I36" s="14">
        <f>SUM(racers4[[#This Row],[Tour de Bowness - Omnium (A)]]+racers4[[#This Row],[RMCC - Omnium (B)]])</f>
        <v>0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16"/>
    </row>
    <row r="37" spans="1:28" ht="15.75" thickBot="1" x14ac:dyDescent="0.3">
      <c r="A37" s="80"/>
      <c r="B37" s="81" t="s">
        <v>510</v>
      </c>
      <c r="C37" s="82" t="s">
        <v>579</v>
      </c>
      <c r="D37" s="82" t="s">
        <v>524</v>
      </c>
      <c r="E37" s="82" t="s">
        <v>150</v>
      </c>
      <c r="F37" s="29">
        <f t="shared" si="1"/>
        <v>0</v>
      </c>
      <c r="G37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7" s="13">
        <f>SUM(racers4[[#This Row],[Tour de Bowness - Hill Climb (A)]]+racers4[[#This Row],[RMCC - Hill Climb (B)]]+racers4[[#This Row],[CABC ITT Provincial Championships (A)]])</f>
        <v>0</v>
      </c>
      <c r="I37" s="14">
        <f>SUM(racers4[[#This Row],[Tour de Bowness - Omnium (A)]]+racers4[[#This Row],[RMCC - Omnium (B)]])</f>
        <v>0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16"/>
    </row>
    <row r="38" spans="1:28" ht="15.75" thickBot="1" x14ac:dyDescent="0.3">
      <c r="A38" s="80"/>
      <c r="B38" s="81" t="s">
        <v>510</v>
      </c>
      <c r="C38" s="24" t="s">
        <v>582</v>
      </c>
      <c r="D38" s="24" t="s">
        <v>583</v>
      </c>
      <c r="E38" s="24" t="s">
        <v>37</v>
      </c>
      <c r="F38" s="81">
        <f t="shared" si="1"/>
        <v>0</v>
      </c>
      <c r="G38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8" s="13">
        <f>SUM(racers4[[#This Row],[Tour de Bowness - Hill Climb (A)]]+racers4[[#This Row],[RMCC - Hill Climb (B)]]+racers4[[#This Row],[CABC ITT Provincial Championships (A)]])</f>
        <v>0</v>
      </c>
      <c r="I38" s="14">
        <f>SUM(racers4[[#This Row],[Tour de Bowness - Omnium (A)]]+racers4[[#This Row],[RMCC - Omnium (B)]])</f>
        <v>0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16"/>
    </row>
    <row r="39" spans="1:28" ht="15.75" thickBot="1" x14ac:dyDescent="0.3">
      <c r="A39" s="80"/>
      <c r="B39" s="83" t="s">
        <v>510</v>
      </c>
      <c r="C39" s="24" t="s">
        <v>586</v>
      </c>
      <c r="D39" s="24" t="s">
        <v>587</v>
      </c>
      <c r="E39" s="24" t="s">
        <v>37</v>
      </c>
      <c r="F39" s="29">
        <f t="shared" si="1"/>
        <v>0</v>
      </c>
      <c r="G39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9" s="13">
        <f>SUM(racers4[[#This Row],[Tour de Bowness - Hill Climb (A)]]+racers4[[#This Row],[RMCC - Hill Climb (B)]]+racers4[[#This Row],[CABC ITT Provincial Championships (A)]])</f>
        <v>0</v>
      </c>
      <c r="I39" s="14">
        <f>SUM(racers4[[#This Row],[Tour de Bowness - Omnium (A)]]+racers4[[#This Row],[RMCC - Omnium (B)]])</f>
        <v>0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16"/>
    </row>
    <row r="40" spans="1:28" ht="15.75" thickBot="1" x14ac:dyDescent="0.3">
      <c r="A40" s="80"/>
      <c r="B40" s="81" t="s">
        <v>510</v>
      </c>
      <c r="C40" s="24" t="s">
        <v>468</v>
      </c>
      <c r="D40" s="24" t="s">
        <v>590</v>
      </c>
      <c r="E40" s="24" t="s">
        <v>40</v>
      </c>
      <c r="F40" s="81">
        <f t="shared" si="1"/>
        <v>0</v>
      </c>
      <c r="G40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0" s="13">
        <f>SUM(racers4[[#This Row],[Tour de Bowness - Hill Climb (A)]]+racers4[[#This Row],[RMCC - Hill Climb (B)]]+racers4[[#This Row],[CABC ITT Provincial Championships (A)]])</f>
        <v>0</v>
      </c>
      <c r="I40" s="14">
        <f>SUM(racers4[[#This Row],[Tour de Bowness - Omnium (A)]]+racers4[[#This Row],[RMCC - Omnium (B)]])</f>
        <v>0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16"/>
    </row>
    <row r="41" spans="1:28" ht="15.75" thickBot="1" x14ac:dyDescent="0.3">
      <c r="A41" s="80"/>
      <c r="B41" s="81" t="s">
        <v>510</v>
      </c>
      <c r="C41" s="24" t="s">
        <v>460</v>
      </c>
      <c r="D41" s="24" t="s">
        <v>591</v>
      </c>
      <c r="E41" s="24" t="s">
        <v>43</v>
      </c>
      <c r="F41" s="81">
        <f t="shared" si="1"/>
        <v>0</v>
      </c>
      <c r="G41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1" s="13">
        <f>SUM(racers4[[#This Row],[Tour de Bowness - Hill Climb (A)]]+racers4[[#This Row],[RMCC - Hill Climb (B)]]+racers4[[#This Row],[CABC ITT Provincial Championships (A)]])</f>
        <v>0</v>
      </c>
      <c r="I41" s="14">
        <f>SUM(racers4[[#This Row],[Tour de Bowness - Omnium (A)]]+racers4[[#This Row],[RMCC - Omnium (B)]])</f>
        <v>0</v>
      </c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16"/>
    </row>
    <row r="42" spans="1:28" ht="15.75" thickBot="1" x14ac:dyDescent="0.3">
      <c r="A42" s="80"/>
      <c r="B42" s="81" t="s">
        <v>510</v>
      </c>
      <c r="C42" s="24" t="s">
        <v>468</v>
      </c>
      <c r="D42" s="24" t="s">
        <v>590</v>
      </c>
      <c r="E42" s="24" t="s">
        <v>40</v>
      </c>
      <c r="F42" s="81">
        <f t="shared" si="1"/>
        <v>0</v>
      </c>
      <c r="G42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2" s="13">
        <f>SUM(racers4[[#This Row],[Tour de Bowness - Hill Climb (A)]]+racers4[[#This Row],[RMCC - Hill Climb (B)]]+racers4[[#This Row],[CABC ITT Provincial Championships (A)]])</f>
        <v>0</v>
      </c>
      <c r="I42" s="14">
        <f>SUM(racers4[[#This Row],[Tour de Bowness - Omnium (A)]]+racers4[[#This Row],[RMCC - Omnium (B)]])</f>
        <v>0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16"/>
    </row>
    <row r="43" spans="1:28" ht="15.75" thickBot="1" x14ac:dyDescent="0.3">
      <c r="A43" s="80"/>
      <c r="B43" s="81" t="s">
        <v>510</v>
      </c>
      <c r="C43" s="24" t="s">
        <v>401</v>
      </c>
      <c r="D43" s="24" t="s">
        <v>592</v>
      </c>
      <c r="E43" s="24" t="s">
        <v>74</v>
      </c>
      <c r="F43" s="81">
        <f t="shared" si="1"/>
        <v>0</v>
      </c>
      <c r="G43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3" s="13">
        <f>SUM(racers4[[#This Row],[Tour de Bowness - Hill Climb (A)]]+racers4[[#This Row],[RMCC - Hill Climb (B)]]+racers4[[#This Row],[CABC ITT Provincial Championships (A)]])</f>
        <v>0</v>
      </c>
      <c r="I43" s="14">
        <f>SUM(racers4[[#This Row],[Tour de Bowness - Omnium (A)]]+racers4[[#This Row],[RMCC - Omnium (B)]])</f>
        <v>0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16"/>
    </row>
    <row r="44" spans="1:28" ht="15.75" thickBot="1" x14ac:dyDescent="0.3">
      <c r="A44" s="80"/>
      <c r="B44" s="83" t="s">
        <v>510</v>
      </c>
      <c r="C44" s="24" t="s">
        <v>593</v>
      </c>
      <c r="D44" s="24" t="s">
        <v>594</v>
      </c>
      <c r="E44" s="24" t="s">
        <v>526</v>
      </c>
      <c r="F44" s="29">
        <f t="shared" si="1"/>
        <v>0</v>
      </c>
      <c r="G44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4" s="13">
        <f>SUM(racers4[[#This Row],[Tour de Bowness - Hill Climb (A)]]+racers4[[#This Row],[RMCC - Hill Climb (B)]]+racers4[[#This Row],[CABC ITT Provincial Championships (A)]])</f>
        <v>0</v>
      </c>
      <c r="I44" s="14">
        <f>SUM(racers4[[#This Row],[Tour de Bowness - Omnium (A)]]+racers4[[#This Row],[RMCC - Omnium (B)]])</f>
        <v>0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16"/>
    </row>
    <row r="45" spans="1:28" ht="15.75" thickBot="1" x14ac:dyDescent="0.3">
      <c r="A45" s="80"/>
      <c r="B45" s="81" t="s">
        <v>510</v>
      </c>
      <c r="C45" s="82" t="s">
        <v>370</v>
      </c>
      <c r="D45" s="82" t="s">
        <v>595</v>
      </c>
      <c r="E45" s="82" t="s">
        <v>596</v>
      </c>
      <c r="F45" s="81">
        <f t="shared" si="1"/>
        <v>0</v>
      </c>
      <c r="G45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5" s="13">
        <f>SUM(racers4[[#This Row],[Tour de Bowness - Hill Climb (A)]]+racers4[[#This Row],[RMCC - Hill Climb (B)]]+racers4[[#This Row],[CABC ITT Provincial Championships (A)]])</f>
        <v>0</v>
      </c>
      <c r="I45" s="14">
        <f>SUM(racers4[[#This Row],[Tour de Bowness - Omnium (A)]]+racers4[[#This Row],[RMCC - Omnium (B)]])</f>
        <v>0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16"/>
    </row>
    <row r="46" spans="1:28" ht="15.75" thickBot="1" x14ac:dyDescent="0.3">
      <c r="A46" s="80"/>
      <c r="B46" s="81" t="s">
        <v>510</v>
      </c>
      <c r="C46" s="82" t="s">
        <v>597</v>
      </c>
      <c r="D46" s="82" t="s">
        <v>598</v>
      </c>
      <c r="E46" s="82" t="s">
        <v>177</v>
      </c>
      <c r="F46" s="81">
        <f t="shared" si="1"/>
        <v>0</v>
      </c>
      <c r="G46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6" s="13">
        <f>SUM(racers4[[#This Row],[Tour de Bowness - Hill Climb (A)]]+racers4[[#This Row],[RMCC - Hill Climb (B)]]+racers4[[#This Row],[CABC ITT Provincial Championships (A)]])</f>
        <v>0</v>
      </c>
      <c r="I46" s="14">
        <f>SUM(racers4[[#This Row],[Tour de Bowness - Omnium (A)]]+racers4[[#This Row],[RMCC - Omnium (B)]])</f>
        <v>0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16"/>
    </row>
    <row r="47" spans="1:28" ht="15.75" thickBot="1" x14ac:dyDescent="0.3">
      <c r="A47" s="80"/>
      <c r="B47" s="81" t="s">
        <v>510</v>
      </c>
      <c r="C47" s="82" t="s">
        <v>604</v>
      </c>
      <c r="D47" s="82" t="s">
        <v>605</v>
      </c>
      <c r="E47" s="82" t="s">
        <v>34</v>
      </c>
      <c r="F47" s="81">
        <f t="shared" si="1"/>
        <v>0</v>
      </c>
      <c r="G47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7" s="13">
        <f>SUM(racers4[[#This Row],[Tour de Bowness - Hill Climb (A)]]+racers4[[#This Row],[RMCC - Hill Climb (B)]]+racers4[[#This Row],[CABC ITT Provincial Championships (A)]])</f>
        <v>0</v>
      </c>
      <c r="I47" s="14">
        <f>SUM(racers4[[#This Row],[Tour de Bowness - Omnium (A)]]+racers4[[#This Row],[RMCC - Omnium (B)]])</f>
        <v>0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16"/>
    </row>
    <row r="48" spans="1:28" ht="15.75" thickBot="1" x14ac:dyDescent="0.3">
      <c r="A48" s="80"/>
      <c r="B48" s="81" t="s">
        <v>516</v>
      </c>
      <c r="C48" s="82" t="s">
        <v>532</v>
      </c>
      <c r="D48" s="82" t="s">
        <v>533</v>
      </c>
      <c r="E48" s="82" t="s">
        <v>74</v>
      </c>
      <c r="F48" s="81">
        <f t="shared" si="1"/>
        <v>0</v>
      </c>
      <c r="G48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8" s="13">
        <f>SUM(racers4[[#This Row],[Tour de Bowness - Hill Climb (A)]]+racers4[[#This Row],[RMCC - Hill Climb (B)]]+racers4[[#This Row],[CABC ITT Provincial Championships (A)]])</f>
        <v>0</v>
      </c>
      <c r="I48" s="14">
        <f>SUM(racers4[[#This Row],[Tour de Bowness - Omnium (A)]]+racers4[[#This Row],[RMCC - Omnium (B)]])</f>
        <v>0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16"/>
    </row>
    <row r="49" spans="1:28" ht="15.75" thickBot="1" x14ac:dyDescent="0.3">
      <c r="A49" s="80"/>
      <c r="B49" s="81" t="s">
        <v>516</v>
      </c>
      <c r="C49" s="82" t="s">
        <v>536</v>
      </c>
      <c r="D49" s="82" t="s">
        <v>537</v>
      </c>
      <c r="E49" s="82" t="s">
        <v>34</v>
      </c>
      <c r="F49" s="29">
        <f t="shared" si="1"/>
        <v>0</v>
      </c>
      <c r="G49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9" s="13">
        <f>SUM(racers4[[#This Row],[Tour de Bowness - Hill Climb (A)]]+racers4[[#This Row],[RMCC - Hill Climb (B)]]+racers4[[#This Row],[CABC ITT Provincial Championships (A)]])</f>
        <v>0</v>
      </c>
      <c r="I49" s="14">
        <f>SUM(racers4[[#This Row],[Tour de Bowness - Omnium (A)]]+racers4[[#This Row],[RMCC - Omnium (B)]])</f>
        <v>0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16"/>
    </row>
    <row r="50" spans="1:28" ht="15.75" thickBot="1" x14ac:dyDescent="0.3">
      <c r="A50" s="80"/>
      <c r="B50" s="81" t="s">
        <v>516</v>
      </c>
      <c r="C50" s="24" t="s">
        <v>544</v>
      </c>
      <c r="D50" s="24" t="s">
        <v>545</v>
      </c>
      <c r="E50" s="24" t="s">
        <v>31</v>
      </c>
      <c r="F50" s="81">
        <f t="shared" si="1"/>
        <v>0</v>
      </c>
      <c r="G50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0" s="13">
        <f>SUM(racers4[[#This Row],[Tour de Bowness - Hill Climb (A)]]+racers4[[#This Row],[RMCC - Hill Climb (B)]]+racers4[[#This Row],[CABC ITT Provincial Championships (A)]])</f>
        <v>0</v>
      </c>
      <c r="I50" s="14">
        <f>SUM(racers4[[#This Row],[Tour de Bowness - Omnium (A)]]+racers4[[#This Row],[RMCC - Omnium (B)]])</f>
        <v>0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16"/>
    </row>
    <row r="51" spans="1:28" ht="15.75" thickBot="1" x14ac:dyDescent="0.3">
      <c r="A51" s="76"/>
      <c r="B51" s="79" t="s">
        <v>516</v>
      </c>
      <c r="C51" s="11" t="s">
        <v>564</v>
      </c>
      <c r="D51" s="11" t="s">
        <v>565</v>
      </c>
      <c r="E51" s="11" t="s">
        <v>526</v>
      </c>
      <c r="F51" s="15">
        <f t="shared" si="1"/>
        <v>0</v>
      </c>
      <c r="G51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1" s="13">
        <f>SUM(racers4[[#This Row],[Tour de Bowness - Hill Climb (A)]]+racers4[[#This Row],[RMCC - Hill Climb (B)]]+racers4[[#This Row],[CABC ITT Provincial Championships (A)]])</f>
        <v>0</v>
      </c>
      <c r="I51" s="14">
        <f>SUM(racers4[[#This Row],[Tour de Bowness - Omnium (A)]]+racers4[[#This Row],[RMCC - Omnium (B)]])</f>
        <v>0</v>
      </c>
      <c r="J51" s="16"/>
      <c r="K51" s="16"/>
      <c r="L51" s="16"/>
      <c r="M51" s="16"/>
      <c r="N51" s="30"/>
      <c r="O51" s="16"/>
      <c r="P51" s="16"/>
      <c r="Q51" s="16"/>
      <c r="R51" s="16"/>
      <c r="S51" s="30"/>
      <c r="T51" s="16"/>
      <c r="U51" s="16"/>
      <c r="V51" s="16"/>
      <c r="W51" s="16"/>
      <c r="X51" s="16"/>
      <c r="Y51" s="16"/>
      <c r="Z51" s="16"/>
      <c r="AA51" s="16"/>
      <c r="AB51" s="16"/>
    </row>
    <row r="52" spans="1:28" ht="15.75" thickBot="1" x14ac:dyDescent="0.3">
      <c r="A52" s="76"/>
      <c r="B52" s="79" t="s">
        <v>516</v>
      </c>
      <c r="C52" s="11" t="s">
        <v>577</v>
      </c>
      <c r="D52" s="11" t="s">
        <v>578</v>
      </c>
      <c r="E52" s="11" t="s">
        <v>54</v>
      </c>
      <c r="F52" s="15">
        <f t="shared" si="1"/>
        <v>0</v>
      </c>
      <c r="G52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2" s="13">
        <f>SUM(racers4[[#This Row],[Tour de Bowness - Hill Climb (A)]]+racers4[[#This Row],[RMCC - Hill Climb (B)]]+racers4[[#This Row],[CABC ITT Provincial Championships (A)]])</f>
        <v>0</v>
      </c>
      <c r="I52" s="14">
        <f>SUM(racers4[[#This Row],[Tour de Bowness - Omnium (A)]]+racers4[[#This Row],[RMCC - Omnium (B)]])</f>
        <v>0</v>
      </c>
      <c r="J52" s="16"/>
      <c r="K52" s="16"/>
      <c r="L52" s="16"/>
      <c r="M52" s="16"/>
      <c r="N52" s="30"/>
      <c r="O52" s="16"/>
      <c r="P52" s="16"/>
      <c r="Q52" s="16"/>
      <c r="R52" s="16"/>
      <c r="S52" s="30"/>
      <c r="T52" s="16"/>
      <c r="U52" s="16"/>
      <c r="V52" s="16"/>
      <c r="W52" s="16"/>
      <c r="X52" s="16"/>
      <c r="Y52" s="16"/>
      <c r="Z52" s="16"/>
      <c r="AA52" s="16"/>
      <c r="AB52" s="16"/>
    </row>
    <row r="53" spans="1:28" ht="15.75" thickBot="1" x14ac:dyDescent="0.3">
      <c r="A53" s="80"/>
      <c r="B53" s="81" t="s">
        <v>516</v>
      </c>
      <c r="C53" s="82" t="s">
        <v>580</v>
      </c>
      <c r="D53" s="82" t="s">
        <v>581</v>
      </c>
      <c r="E53" s="82" t="s">
        <v>37</v>
      </c>
      <c r="F53" s="29">
        <f t="shared" si="1"/>
        <v>0</v>
      </c>
      <c r="G53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3" s="13">
        <f>SUM(racers4[[#This Row],[Tour de Bowness - Hill Climb (A)]]+racers4[[#This Row],[RMCC - Hill Climb (B)]]+racers4[[#This Row],[CABC ITT Provincial Championships (A)]])</f>
        <v>0</v>
      </c>
      <c r="I53" s="14">
        <f>SUM(racers4[[#This Row],[Tour de Bowness - Omnium (A)]]+racers4[[#This Row],[RMCC - Omnium (B)]])</f>
        <v>0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16"/>
    </row>
    <row r="54" spans="1:28" ht="15.75" thickBot="1" x14ac:dyDescent="0.3">
      <c r="A54" s="80"/>
      <c r="B54" s="81" t="s">
        <v>516</v>
      </c>
      <c r="C54" s="24" t="s">
        <v>584</v>
      </c>
      <c r="D54" s="24" t="s">
        <v>585</v>
      </c>
      <c r="E54" s="24" t="s">
        <v>43</v>
      </c>
      <c r="F54" s="29">
        <f t="shared" si="1"/>
        <v>0</v>
      </c>
      <c r="G54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4" s="27">
        <f>SUM(racers4[[#This Row],[Tour de Bowness - Hill Climb (A)]]+racers4[[#This Row],[RMCC - Hill Climb (B)]]+racers4[[#This Row],[CABC ITT Provincial Championships (A)]])</f>
        <v>0</v>
      </c>
      <c r="I54" s="28">
        <f>SUM(racers4[[#This Row],[Tour de Bowness - Omnium (A)]]+racers4[[#This Row],[RMCC - Omnium (B)]])</f>
        <v>0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16"/>
    </row>
    <row r="55" spans="1:28" ht="15.75" thickBot="1" x14ac:dyDescent="0.3">
      <c r="A55" s="80"/>
      <c r="B55" s="83" t="s">
        <v>516</v>
      </c>
      <c r="C55" s="24" t="s">
        <v>588</v>
      </c>
      <c r="D55" s="24" t="s">
        <v>589</v>
      </c>
      <c r="E55" s="24" t="s">
        <v>34</v>
      </c>
      <c r="F55" s="29">
        <f t="shared" si="1"/>
        <v>0</v>
      </c>
      <c r="G55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5" s="13">
        <f>SUM(racers4[[#This Row],[Tour de Bowness - Hill Climb (A)]]+racers4[[#This Row],[RMCC - Hill Climb (B)]]+racers4[[#This Row],[CABC ITT Provincial Championships (A)]])</f>
        <v>0</v>
      </c>
      <c r="I55" s="14">
        <f>SUM(racers4[[#This Row],[Tour de Bowness - Omnium (A)]]+racers4[[#This Row],[RMCC - Omnium (B)]])</f>
        <v>0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</row>
    <row r="56" spans="1:28" ht="15.75" thickBot="1" x14ac:dyDescent="0.3">
      <c r="A56" s="80"/>
      <c r="B56" s="81" t="s">
        <v>516</v>
      </c>
      <c r="C56" s="82" t="s">
        <v>599</v>
      </c>
      <c r="D56" s="82" t="s">
        <v>600</v>
      </c>
      <c r="E56" s="82" t="s">
        <v>601</v>
      </c>
      <c r="F56" s="81">
        <f t="shared" si="1"/>
        <v>0</v>
      </c>
      <c r="G56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6" s="27">
        <f>SUM(racers4[[#This Row],[Tour de Bowness - Hill Climb (A)]]+racers4[[#This Row],[RMCC - Hill Climb (B)]]+racers4[[#This Row],[CABC ITT Provincial Championships (A)]])</f>
        <v>0</v>
      </c>
      <c r="I56" s="28">
        <f>SUM(racers4[[#This Row],[Tour de Bowness - Omnium (A)]]+racers4[[#This Row],[RMCC - Omnium (B)]])</f>
        <v>0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</row>
    <row r="57" spans="1:28" x14ac:dyDescent="0.25">
      <c r="A57" s="80"/>
      <c r="B57" s="81" t="s">
        <v>550</v>
      </c>
      <c r="C57" s="82" t="s">
        <v>551</v>
      </c>
      <c r="D57" s="82" t="s">
        <v>552</v>
      </c>
      <c r="E57" s="82" t="s">
        <v>85</v>
      </c>
      <c r="F57" s="81">
        <f t="shared" si="1"/>
        <v>0</v>
      </c>
      <c r="G57" s="81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7" s="27">
        <f>SUM(racers4[[#This Row],[Tour de Bowness - Hill Climb (A)]]+racers4[[#This Row],[RMCC - Hill Climb (B)]]+racers4[[#This Row],[CABC ITT Provincial Championships (A)]])</f>
        <v>0</v>
      </c>
      <c r="I57" s="28">
        <f>SUM(racers4[[#This Row],[Tour de Bowness - Omnium (A)]]+racers4[[#This Row],[RMCC - Omnium (B)]])</f>
        <v>0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</row>
  </sheetData>
  <conditionalFormatting sqref="H2:H55">
    <cfRule type="expression" dxfId="40" priority="2">
      <formula>" =MOD(ROW(),2)=0"</formula>
    </cfRule>
  </conditionalFormatting>
  <conditionalFormatting sqref="I2:I55">
    <cfRule type="expression" dxfId="39" priority="1">
      <formula>" =MOD(ROW(),2)=0"</formula>
    </cfRule>
  </conditionalFormatting>
  <hyperlinks>
    <hyperlink ref="B52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H77"/>
  <sheetViews>
    <sheetView workbookViewId="0">
      <selection activeCell="B1" sqref="B1"/>
    </sheetView>
  </sheetViews>
  <sheetFormatPr defaultRowHeight="15" x14ac:dyDescent="0.25"/>
  <cols>
    <col min="2" max="2" width="16.85546875" bestFit="1" customWidth="1"/>
    <col min="3" max="3" width="15.5703125" bestFit="1" customWidth="1"/>
    <col min="4" max="4" width="27.28515625" bestFit="1" customWidth="1"/>
    <col min="16" max="21" width="4" bestFit="1" customWidth="1"/>
    <col min="22" max="22" width="4" customWidth="1"/>
    <col min="23" max="34" width="4" bestFit="1" customWidth="1"/>
  </cols>
  <sheetData>
    <row r="1" spans="1:34" ht="212.25" thickBot="1" x14ac:dyDescent="0.3">
      <c r="A1" s="84" t="s">
        <v>0</v>
      </c>
      <c r="B1" s="75" t="s">
        <v>1</v>
      </c>
      <c r="C1" s="75" t="s">
        <v>2</v>
      </c>
      <c r="D1" s="85" t="s">
        <v>3</v>
      </c>
      <c r="E1" s="64" t="s">
        <v>4</v>
      </c>
      <c r="F1" s="65" t="s">
        <v>192</v>
      </c>
      <c r="G1" s="65" t="s">
        <v>193</v>
      </c>
      <c r="H1" s="66" t="s">
        <v>365</v>
      </c>
      <c r="I1" s="67" t="s">
        <v>194</v>
      </c>
      <c r="J1" s="68" t="s">
        <v>195</v>
      </c>
      <c r="K1" s="69" t="s">
        <v>196</v>
      </c>
      <c r="L1" s="69" t="s">
        <v>197</v>
      </c>
      <c r="M1" s="3" t="s">
        <v>5</v>
      </c>
      <c r="N1" s="4" t="s">
        <v>606</v>
      </c>
      <c r="O1" s="4" t="s">
        <v>7</v>
      </c>
      <c r="P1" s="4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796</v>
      </c>
      <c r="W1" s="5" t="s">
        <v>14</v>
      </c>
      <c r="X1" s="6" t="s">
        <v>15</v>
      </c>
      <c r="Y1" s="5" t="s">
        <v>16</v>
      </c>
      <c r="Z1" s="7" t="s">
        <v>17</v>
      </c>
      <c r="AA1" s="5" t="s">
        <v>18</v>
      </c>
      <c r="AB1" s="7" t="s">
        <v>19</v>
      </c>
      <c r="AC1" s="7" t="s">
        <v>20</v>
      </c>
      <c r="AD1" s="5" t="s">
        <v>21</v>
      </c>
      <c r="AE1" s="5" t="s">
        <v>22</v>
      </c>
      <c r="AF1" s="5" t="s">
        <v>23</v>
      </c>
      <c r="AG1" s="5" t="s">
        <v>24</v>
      </c>
      <c r="AH1" s="86" t="s">
        <v>25</v>
      </c>
    </row>
    <row r="2" spans="1:34" ht="15.75" thickBot="1" x14ac:dyDescent="0.3">
      <c r="A2" s="21"/>
      <c r="B2" s="19" t="s">
        <v>621</v>
      </c>
      <c r="C2" s="19" t="s">
        <v>622</v>
      </c>
      <c r="D2" s="19" t="s">
        <v>64</v>
      </c>
      <c r="E2" s="21">
        <f t="shared" ref="E2:E33" si="0">SUM(M2,N2,O2)</f>
        <v>40</v>
      </c>
      <c r="F2" s="50">
        <f t="shared" ref="F2:F33" si="1">SUM(G2,H2,I2,K2,M2)</f>
        <v>58</v>
      </c>
      <c r="G2" s="50">
        <f t="shared" ref="G2:G33" si="2">+IF(SUM(J2,L2,N2)&gt;20,20,SUM(J2,L2,N2))</f>
        <v>0</v>
      </c>
      <c r="H2" s="70"/>
      <c r="I2" s="15">
        <v>18</v>
      </c>
      <c r="J2" s="13">
        <v>0</v>
      </c>
      <c r="K2" s="12"/>
      <c r="L2" s="12"/>
      <c r="M2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40</v>
      </c>
      <c r="N2" s="13">
        <f>SUM(racers43[[#This Row],[RMCC - Hill Climb (B)]]+racers43[[#This Row],[Tour de Bowness - Hill Climb (A)]]+racers43[[#This Row],[CABC ITT Provincial Championships (A)]])</f>
        <v>0</v>
      </c>
      <c r="O2" s="14">
        <f>SUM(racers43[[#This Row],[Tour de Bowness - Omnium (A)]]+racers43[[#This Row],[RMCC - Omnium (B)]])</f>
        <v>0</v>
      </c>
      <c r="P2" s="16">
        <v>20</v>
      </c>
      <c r="Q2" s="16">
        <v>20</v>
      </c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52"/>
    </row>
    <row r="3" spans="1:34" ht="15.75" thickBot="1" x14ac:dyDescent="0.3">
      <c r="A3" s="21"/>
      <c r="B3" s="19" t="s">
        <v>453</v>
      </c>
      <c r="C3" s="19" t="s">
        <v>614</v>
      </c>
      <c r="D3" s="19" t="s">
        <v>37</v>
      </c>
      <c r="E3" s="21">
        <f t="shared" si="0"/>
        <v>37</v>
      </c>
      <c r="F3" s="50">
        <f t="shared" si="1"/>
        <v>55</v>
      </c>
      <c r="G3" s="50">
        <f t="shared" si="2"/>
        <v>2</v>
      </c>
      <c r="H3" s="70"/>
      <c r="I3" s="15">
        <v>16</v>
      </c>
      <c r="J3" s="13">
        <v>2</v>
      </c>
      <c r="K3" s="12"/>
      <c r="L3" s="12"/>
      <c r="M3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37</v>
      </c>
      <c r="N3" s="13">
        <f>SUM(racers43[[#This Row],[RMCC - Hill Climb (B)]]+racers43[[#This Row],[Tour de Bowness - Hill Climb (A)]]+racers43[[#This Row],[CABC ITT Provincial Championships (A)]])</f>
        <v>0</v>
      </c>
      <c r="O3" s="14">
        <f>SUM(racers43[[#This Row],[Tour de Bowness - Omnium (A)]]+racers43[[#This Row],[RMCC - Omnium (B)]])</f>
        <v>0</v>
      </c>
      <c r="P3" s="16">
        <v>15</v>
      </c>
      <c r="Q3" s="16">
        <v>12</v>
      </c>
      <c r="R3" s="16">
        <v>10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5.75" thickBot="1" x14ac:dyDescent="0.3">
      <c r="A4" s="21"/>
      <c r="B4" s="19" t="s">
        <v>609</v>
      </c>
      <c r="C4" s="19" t="s">
        <v>585</v>
      </c>
      <c r="D4" s="19" t="s">
        <v>85</v>
      </c>
      <c r="E4" s="21">
        <f t="shared" si="0"/>
        <v>36</v>
      </c>
      <c r="F4" s="87">
        <f t="shared" si="1"/>
        <v>56</v>
      </c>
      <c r="G4" s="50">
        <f t="shared" si="2"/>
        <v>20</v>
      </c>
      <c r="H4" s="70"/>
      <c r="I4" s="15">
        <v>16</v>
      </c>
      <c r="J4" s="13">
        <v>18</v>
      </c>
      <c r="K4" s="12"/>
      <c r="L4" s="12"/>
      <c r="M4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20</v>
      </c>
      <c r="N4" s="13">
        <f>SUM(racers43[[#This Row],[RMCC - Hill Climb (B)]]+racers43[[#This Row],[Tour de Bowness - Hill Climb (A)]]+racers43[[#This Row],[CABC ITT Provincial Championships (A)]])</f>
        <v>10</v>
      </c>
      <c r="O4" s="14">
        <f>SUM(racers43[[#This Row],[Tour de Bowness - Omnium (A)]]+racers43[[#This Row],[RMCC - Omnium (B)]])</f>
        <v>6</v>
      </c>
      <c r="P4" s="16">
        <v>12</v>
      </c>
      <c r="Q4" s="16"/>
      <c r="R4" s="16"/>
      <c r="S4" s="16">
        <v>2</v>
      </c>
      <c r="T4" s="16">
        <v>10</v>
      </c>
      <c r="U4" s="16">
        <v>6</v>
      </c>
      <c r="V4" s="16">
        <v>6</v>
      </c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ht="15.75" thickBot="1" x14ac:dyDescent="0.3">
      <c r="A5" s="21"/>
      <c r="B5" s="11" t="s">
        <v>615</v>
      </c>
      <c r="C5" s="11" t="s">
        <v>616</v>
      </c>
      <c r="D5" s="11" t="s">
        <v>172</v>
      </c>
      <c r="E5" s="12">
        <f t="shared" si="0"/>
        <v>35</v>
      </c>
      <c r="F5" s="50">
        <f t="shared" si="1"/>
        <v>55</v>
      </c>
      <c r="G5" s="50">
        <f t="shared" si="2"/>
        <v>2</v>
      </c>
      <c r="H5" s="70"/>
      <c r="I5" s="15">
        <v>18</v>
      </c>
      <c r="J5" s="13">
        <v>2</v>
      </c>
      <c r="K5" s="12"/>
      <c r="L5" s="12"/>
      <c r="M5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35</v>
      </c>
      <c r="N5" s="13">
        <f>SUM(racers43[[#This Row],[RMCC - Hill Climb (B)]]+racers43[[#This Row],[Tour de Bowness - Hill Climb (A)]]+racers43[[#This Row],[CABC ITT Provincial Championships (A)]])</f>
        <v>0</v>
      </c>
      <c r="O5" s="14">
        <f>SUM(racers43[[#This Row],[Tour de Bowness - Omnium (A)]]+racers43[[#This Row],[RMCC - Omnium (B)]])</f>
        <v>0</v>
      </c>
      <c r="P5" s="16">
        <v>10</v>
      </c>
      <c r="Q5" s="16">
        <v>15</v>
      </c>
      <c r="R5" s="16"/>
      <c r="S5" s="16"/>
      <c r="T5" s="16"/>
      <c r="U5" s="16"/>
      <c r="V5" s="16"/>
      <c r="W5" s="16">
        <v>10</v>
      </c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15.75" thickBot="1" x14ac:dyDescent="0.3">
      <c r="A6" s="21"/>
      <c r="B6" s="19" t="s">
        <v>214</v>
      </c>
      <c r="C6" s="19" t="s">
        <v>790</v>
      </c>
      <c r="D6" s="19" t="s">
        <v>172</v>
      </c>
      <c r="E6" s="21">
        <f t="shared" si="0"/>
        <v>16</v>
      </c>
      <c r="F6" s="50">
        <f t="shared" si="1"/>
        <v>14</v>
      </c>
      <c r="G6" s="50">
        <f t="shared" si="2"/>
        <v>2</v>
      </c>
      <c r="H6" s="70"/>
      <c r="I6" s="15">
        <v>0</v>
      </c>
      <c r="J6" s="13">
        <v>0</v>
      </c>
      <c r="K6" s="12"/>
      <c r="L6" s="12"/>
      <c r="M6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12</v>
      </c>
      <c r="N6" s="13">
        <f>SUM(racers43[[#This Row],[RMCC - Hill Climb (B)]]+racers43[[#This Row],[Tour de Bowness - Hill Climb (A)]]+racers43[[#This Row],[CABC ITT Provincial Championships (A)]])</f>
        <v>2</v>
      </c>
      <c r="O6" s="14">
        <f>SUM(racers43[[#This Row],[Tour de Bowness - Omnium (A)]]+racers43[[#This Row],[RMCC - Omnium (B)]])</f>
        <v>2</v>
      </c>
      <c r="P6" s="16"/>
      <c r="Q6" s="16">
        <v>10</v>
      </c>
      <c r="R6" s="16"/>
      <c r="S6" s="16"/>
      <c r="T6" s="16">
        <v>2</v>
      </c>
      <c r="U6" s="16">
        <v>2</v>
      </c>
      <c r="V6" s="16">
        <v>2</v>
      </c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5.75" thickBot="1" x14ac:dyDescent="0.3">
      <c r="A7" s="21"/>
      <c r="B7" s="19" t="s">
        <v>800</v>
      </c>
      <c r="C7" s="19" t="s">
        <v>799</v>
      </c>
      <c r="D7" s="19" t="s">
        <v>85</v>
      </c>
      <c r="E7" s="21">
        <f t="shared" si="0"/>
        <v>10</v>
      </c>
      <c r="F7" s="50">
        <f t="shared" si="1"/>
        <v>10</v>
      </c>
      <c r="G7" s="50">
        <f t="shared" si="2"/>
        <v>0</v>
      </c>
      <c r="H7" s="70"/>
      <c r="I7" s="15"/>
      <c r="J7" s="13"/>
      <c r="K7" s="12"/>
      <c r="L7" s="12"/>
      <c r="M7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10</v>
      </c>
      <c r="N7" s="13">
        <f>SUM(racers43[[#This Row],[RMCC - Hill Climb (B)]]+racers43[[#This Row],[Tour de Bowness - Hill Climb (A)]]+racers43[[#This Row],[CABC ITT Provincial Championships (A)]])</f>
        <v>0</v>
      </c>
      <c r="O7" s="14">
        <f>SUM(racers43[[#This Row],[Tour de Bowness - Omnium (A)]]+racers43[[#This Row],[RMCC - Omnium (B)]])</f>
        <v>0</v>
      </c>
      <c r="P7" s="16"/>
      <c r="Q7" s="16"/>
      <c r="R7" s="16"/>
      <c r="S7" s="16">
        <v>10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 ht="15.75" thickBot="1" x14ac:dyDescent="0.3">
      <c r="A8" s="21"/>
      <c r="B8" s="19" t="s">
        <v>682</v>
      </c>
      <c r="C8" s="19" t="s">
        <v>683</v>
      </c>
      <c r="D8" s="19" t="s">
        <v>172</v>
      </c>
      <c r="E8" s="21">
        <f t="shared" si="0"/>
        <v>8</v>
      </c>
      <c r="F8" s="50">
        <f t="shared" si="1"/>
        <v>8</v>
      </c>
      <c r="G8" s="50">
        <f t="shared" si="2"/>
        <v>0</v>
      </c>
      <c r="H8" s="70"/>
      <c r="I8" s="15">
        <v>0</v>
      </c>
      <c r="J8" s="13">
        <v>0</v>
      </c>
      <c r="K8" s="12"/>
      <c r="L8" s="12"/>
      <c r="M8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8</v>
      </c>
      <c r="N8" s="13">
        <f>SUM(racers43[[#This Row],[RMCC - Hill Climb (B)]]+racers43[[#This Row],[Tour de Bowness - Hill Climb (A)]]+racers43[[#This Row],[CABC ITT Provincial Championships (A)]])</f>
        <v>0</v>
      </c>
      <c r="O8" s="14">
        <f>SUM(racers43[[#This Row],[Tour de Bowness - Omnium (A)]]+racers43[[#This Row],[RMCC - Omnium (B)]])</f>
        <v>0</v>
      </c>
      <c r="P8" s="16">
        <v>8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1:34" ht="15.75" thickBot="1" x14ac:dyDescent="0.3">
      <c r="A9" s="21"/>
      <c r="B9" s="19" t="s">
        <v>672</v>
      </c>
      <c r="C9" s="19" t="s">
        <v>673</v>
      </c>
      <c r="D9" s="19" t="s">
        <v>34</v>
      </c>
      <c r="E9" s="21">
        <f t="shared" si="0"/>
        <v>8</v>
      </c>
      <c r="F9" s="50">
        <f t="shared" si="1"/>
        <v>8</v>
      </c>
      <c r="G9" s="50">
        <f t="shared" si="2"/>
        <v>0</v>
      </c>
      <c r="H9" s="70"/>
      <c r="I9" s="15">
        <v>0</v>
      </c>
      <c r="J9" s="13">
        <v>0</v>
      </c>
      <c r="K9" s="12"/>
      <c r="L9" s="12"/>
      <c r="M9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8</v>
      </c>
      <c r="N9" s="13">
        <f>SUM(racers43[[#This Row],[RMCC - Hill Climb (B)]]+racers43[[#This Row],[Tour de Bowness - Hill Climb (A)]]+racers43[[#This Row],[CABC ITT Provincial Championships (A)]])</f>
        <v>0</v>
      </c>
      <c r="O9" s="14">
        <f>SUM(racers43[[#This Row],[Tour de Bowness - Omnium (A)]]+racers43[[#This Row],[RMCC - Omnium (B)]])</f>
        <v>0</v>
      </c>
      <c r="P9" s="16"/>
      <c r="Q9" s="16">
        <v>8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 ht="15.75" thickBot="1" x14ac:dyDescent="0.3">
      <c r="A10" s="21"/>
      <c r="B10" s="19" t="s">
        <v>779</v>
      </c>
      <c r="C10" s="19" t="s">
        <v>778</v>
      </c>
      <c r="D10" s="19" t="s">
        <v>767</v>
      </c>
      <c r="E10" s="21">
        <f t="shared" si="0"/>
        <v>6</v>
      </c>
      <c r="F10" s="50">
        <f t="shared" si="1"/>
        <v>6</v>
      </c>
      <c r="G10" s="50">
        <f t="shared" si="2"/>
        <v>0</v>
      </c>
      <c r="H10" s="70"/>
      <c r="I10" s="15">
        <v>0</v>
      </c>
      <c r="J10" s="13">
        <v>0</v>
      </c>
      <c r="K10" s="12"/>
      <c r="L10" s="12"/>
      <c r="M10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6</v>
      </c>
      <c r="N10" s="13">
        <f>SUM(racers43[[#This Row],[RMCC - Hill Climb (B)]]+racers43[[#This Row],[Tour de Bowness - Hill Climb (A)]]+racers43[[#This Row],[CABC ITT Provincial Championships (A)]])</f>
        <v>0</v>
      </c>
      <c r="O10" s="14">
        <f>SUM(racers43[[#This Row],[Tour de Bowness - Omnium (A)]]+racers43[[#This Row],[RMCC - Omnium (B)]])</f>
        <v>0</v>
      </c>
      <c r="P10" s="16">
        <v>6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ht="15.75" thickBot="1" x14ac:dyDescent="0.3">
      <c r="A11" s="21"/>
      <c r="B11" s="19" t="s">
        <v>641</v>
      </c>
      <c r="C11" s="19" t="s">
        <v>565</v>
      </c>
      <c r="D11" s="19" t="s">
        <v>64</v>
      </c>
      <c r="E11" s="21">
        <f t="shared" si="0"/>
        <v>6</v>
      </c>
      <c r="F11" s="50">
        <f t="shared" si="1"/>
        <v>12</v>
      </c>
      <c r="G11" s="50">
        <f t="shared" si="2"/>
        <v>0</v>
      </c>
      <c r="H11" s="70"/>
      <c r="I11" s="15">
        <v>6</v>
      </c>
      <c r="J11" s="13">
        <v>0</v>
      </c>
      <c r="K11" s="12"/>
      <c r="L11" s="12"/>
      <c r="M11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6</v>
      </c>
      <c r="N11" s="13">
        <f>SUM(racers43[[#This Row],[RMCC - Hill Climb (B)]]+racers43[[#This Row],[Tour de Bowness - Hill Climb (A)]]+racers43[[#This Row],[CABC ITT Provincial Championships (A)]])</f>
        <v>0</v>
      </c>
      <c r="O11" s="14">
        <f>SUM(racers43[[#This Row],[Tour de Bowness - Omnium (A)]]+racers43[[#This Row],[RMCC - Omnium (B)]])</f>
        <v>0</v>
      </c>
      <c r="P11" s="16"/>
      <c r="Q11" s="16">
        <v>6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ht="15.75" thickBot="1" x14ac:dyDescent="0.3">
      <c r="A12" s="21"/>
      <c r="B12" s="19" t="s">
        <v>809</v>
      </c>
      <c r="C12" s="19" t="s">
        <v>808</v>
      </c>
      <c r="D12" s="19" t="s">
        <v>74</v>
      </c>
      <c r="E12" s="21">
        <f t="shared" si="0"/>
        <v>6</v>
      </c>
      <c r="F12" s="50">
        <f t="shared" si="1"/>
        <v>6</v>
      </c>
      <c r="G12" s="50">
        <f t="shared" si="2"/>
        <v>0</v>
      </c>
      <c r="H12" s="70"/>
      <c r="I12" s="15">
        <v>0</v>
      </c>
      <c r="J12" s="13">
        <v>0</v>
      </c>
      <c r="K12" s="12"/>
      <c r="L12" s="12"/>
      <c r="M12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6</v>
      </c>
      <c r="N12" s="13">
        <f>SUM(racers43[[#This Row],[RMCC - Hill Climb (B)]]+racers43[[#This Row],[Tour de Bowness - Hill Climb (A)]]+racers43[[#This Row],[CABC ITT Provincial Championships (A)]])</f>
        <v>0</v>
      </c>
      <c r="O12" s="14">
        <f>SUM(racers43[[#This Row],[Tour de Bowness - Omnium (A)]]+racers43[[#This Row],[RMCC - Omnium (B)]])</f>
        <v>0</v>
      </c>
      <c r="P12" s="16"/>
      <c r="Q12" s="16"/>
      <c r="R12" s="16"/>
      <c r="S12" s="16"/>
      <c r="T12" s="16"/>
      <c r="U12" s="16"/>
      <c r="V12" s="16"/>
      <c r="W12" s="16">
        <v>6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4" ht="15.75" thickBot="1" x14ac:dyDescent="0.3">
      <c r="A13" s="21"/>
      <c r="B13" s="19" t="s">
        <v>780</v>
      </c>
      <c r="C13" s="19" t="s">
        <v>781</v>
      </c>
      <c r="D13" s="19" t="s">
        <v>43</v>
      </c>
      <c r="E13" s="21">
        <f t="shared" si="0"/>
        <v>4</v>
      </c>
      <c r="F13" s="50">
        <f t="shared" si="1"/>
        <v>4</v>
      </c>
      <c r="G13" s="50">
        <f t="shared" si="2"/>
        <v>0</v>
      </c>
      <c r="H13" s="70"/>
      <c r="I13" s="15">
        <v>0</v>
      </c>
      <c r="J13" s="13">
        <v>0</v>
      </c>
      <c r="K13" s="12"/>
      <c r="L13" s="12"/>
      <c r="M13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4</v>
      </c>
      <c r="N13" s="13">
        <f>SUM(racers43[[#This Row],[RMCC - Hill Climb (B)]]+racers43[[#This Row],[Tour de Bowness - Hill Climb (A)]]+racers43[[#This Row],[CABC ITT Provincial Championships (A)]])</f>
        <v>0</v>
      </c>
      <c r="O13" s="14">
        <f>SUM(racers43[[#This Row],[Tour de Bowness - Omnium (A)]]+racers43[[#This Row],[RMCC - Omnium (B)]])</f>
        <v>0</v>
      </c>
      <c r="P13" s="16">
        <v>4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5.75" thickBot="1" x14ac:dyDescent="0.3">
      <c r="A14" s="21"/>
      <c r="B14" s="19" t="s">
        <v>639</v>
      </c>
      <c r="C14" s="19" t="s">
        <v>791</v>
      </c>
      <c r="D14" s="19" t="s">
        <v>85</v>
      </c>
      <c r="E14" s="21">
        <f t="shared" si="0"/>
        <v>4</v>
      </c>
      <c r="F14" s="50">
        <f t="shared" si="1"/>
        <v>4</v>
      </c>
      <c r="G14" s="50">
        <f t="shared" si="2"/>
        <v>0</v>
      </c>
      <c r="H14" s="70"/>
      <c r="I14" s="15">
        <v>0</v>
      </c>
      <c r="J14" s="13">
        <v>0</v>
      </c>
      <c r="K14" s="12"/>
      <c r="L14" s="12"/>
      <c r="M14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4</v>
      </c>
      <c r="N14" s="13">
        <f>SUM(racers43[[#This Row],[RMCC - Hill Climb (B)]]+racers43[[#This Row],[Tour de Bowness - Hill Climb (A)]]+racers43[[#This Row],[CABC ITT Provincial Championships (A)]])</f>
        <v>0</v>
      </c>
      <c r="O14" s="14">
        <f>SUM(racers43[[#This Row],[Tour de Bowness - Omnium (A)]]+racers43[[#This Row],[RMCC - Omnium (B)]])</f>
        <v>0</v>
      </c>
      <c r="P14" s="16"/>
      <c r="Q14" s="16">
        <v>4</v>
      </c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4" ht="15.75" thickBot="1" x14ac:dyDescent="0.3">
      <c r="A15" s="21"/>
      <c r="B15" s="19" t="s">
        <v>782</v>
      </c>
      <c r="C15" s="19" t="s">
        <v>783</v>
      </c>
      <c r="D15" s="19" t="s">
        <v>85</v>
      </c>
      <c r="E15" s="21">
        <f t="shared" si="0"/>
        <v>2</v>
      </c>
      <c r="F15" s="50">
        <f t="shared" si="1"/>
        <v>2</v>
      </c>
      <c r="G15" s="50">
        <f t="shared" si="2"/>
        <v>0</v>
      </c>
      <c r="H15" s="70"/>
      <c r="I15" s="15">
        <v>0</v>
      </c>
      <c r="J15" s="13">
        <v>0</v>
      </c>
      <c r="K15" s="12"/>
      <c r="L15" s="12"/>
      <c r="M15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2</v>
      </c>
      <c r="N15" s="13">
        <f>SUM(racers43[[#This Row],[RMCC - Hill Climb (B)]]+racers43[[#This Row],[Tour de Bowness - Hill Climb (A)]]+racers43[[#This Row],[CABC ITT Provincial Championships (A)]])</f>
        <v>0</v>
      </c>
      <c r="O15" s="14">
        <f>SUM(racers43[[#This Row],[Tour de Bowness - Omnium (A)]]+racers43[[#This Row],[RMCC - Omnium (B)]])</f>
        <v>0</v>
      </c>
      <c r="P15" s="16">
        <v>2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34" ht="15.75" thickBot="1" x14ac:dyDescent="0.3">
      <c r="A16" s="21"/>
      <c r="B16" s="19" t="s">
        <v>792</v>
      </c>
      <c r="C16" s="19" t="s">
        <v>793</v>
      </c>
      <c r="D16" s="19" t="s">
        <v>34</v>
      </c>
      <c r="E16" s="21">
        <f t="shared" si="0"/>
        <v>2</v>
      </c>
      <c r="F16" s="50">
        <f t="shared" si="1"/>
        <v>2</v>
      </c>
      <c r="G16" s="50">
        <f t="shared" si="2"/>
        <v>0</v>
      </c>
      <c r="H16" s="70"/>
      <c r="I16" s="15">
        <v>0</v>
      </c>
      <c r="J16" s="13">
        <v>0</v>
      </c>
      <c r="K16" s="12"/>
      <c r="L16" s="12"/>
      <c r="M16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2</v>
      </c>
      <c r="N16" s="13">
        <f>SUM(racers43[[#This Row],[RMCC - Hill Climb (B)]]+racers43[[#This Row],[Tour de Bowness - Hill Climb (A)]]+racers43[[#This Row],[CABC ITT Provincial Championships (A)]])</f>
        <v>0</v>
      </c>
      <c r="O16" s="14">
        <f>SUM(racers43[[#This Row],[Tour de Bowness - Omnium (A)]]+racers43[[#This Row],[RMCC - Omnium (B)]])</f>
        <v>0</v>
      </c>
      <c r="P16" s="16"/>
      <c r="Q16" s="16">
        <v>2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4" ht="15.75" thickBot="1" x14ac:dyDescent="0.3">
      <c r="A17" s="21"/>
      <c r="B17" s="19" t="s">
        <v>636</v>
      </c>
      <c r="C17" s="19" t="s">
        <v>565</v>
      </c>
      <c r="D17" s="19" t="s">
        <v>172</v>
      </c>
      <c r="E17" s="21">
        <f t="shared" si="0"/>
        <v>2</v>
      </c>
      <c r="F17" s="50">
        <f t="shared" si="1"/>
        <v>2</v>
      </c>
      <c r="G17" s="50">
        <f t="shared" si="2"/>
        <v>0</v>
      </c>
      <c r="H17" s="70"/>
      <c r="I17" s="15">
        <v>0</v>
      </c>
      <c r="J17" s="13">
        <v>0</v>
      </c>
      <c r="K17" s="12"/>
      <c r="L17" s="12"/>
      <c r="M17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2</v>
      </c>
      <c r="N17" s="13">
        <f>SUM(racers43[[#This Row],[RMCC - Hill Climb (B)]]+racers43[[#This Row],[Tour de Bowness - Hill Climb (A)]]+racers43[[#This Row],[CABC ITT Provincial Championships (A)]])</f>
        <v>0</v>
      </c>
      <c r="O17" s="14">
        <f>SUM(racers43[[#This Row],[Tour de Bowness - Omnium (A)]]+racers43[[#This Row],[RMCC - Omnium (B)]])</f>
        <v>0</v>
      </c>
      <c r="P17" s="16"/>
      <c r="Q17" s="16"/>
      <c r="R17" s="16"/>
      <c r="S17" s="16"/>
      <c r="T17" s="16"/>
      <c r="U17" s="16"/>
      <c r="V17" s="16"/>
      <c r="W17" s="16">
        <v>2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</row>
    <row r="18" spans="1:34" ht="15.75" thickBot="1" x14ac:dyDescent="0.3">
      <c r="A18" s="21"/>
      <c r="B18" s="19" t="s">
        <v>607</v>
      </c>
      <c r="C18" s="19" t="s">
        <v>608</v>
      </c>
      <c r="D18" s="19" t="s">
        <v>74</v>
      </c>
      <c r="E18" s="21">
        <f t="shared" si="0"/>
        <v>0</v>
      </c>
      <c r="F18" s="13">
        <f t="shared" si="1"/>
        <v>80</v>
      </c>
      <c r="G18" s="50">
        <f t="shared" si="2"/>
        <v>15</v>
      </c>
      <c r="H18" s="70"/>
      <c r="I18" s="15">
        <v>65</v>
      </c>
      <c r="J18" s="13">
        <v>15</v>
      </c>
      <c r="K18" s="12"/>
      <c r="L18" s="12"/>
      <c r="M18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18" s="13">
        <f>SUM(racers43[[#This Row],[RMCC - Hill Climb (B)]]+racers43[[#This Row],[Tour de Bowness - Hill Climb (A)]]+racers43[[#This Row],[CABC ITT Provincial Championships (A)]])</f>
        <v>0</v>
      </c>
      <c r="O18" s="14">
        <f>SUM(racers43[[#This Row],[Tour de Bowness - Omnium (A)]]+racers43[[#This Row],[RMCC - Omnium (B)]])</f>
        <v>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1:34" ht="15.75" thickBot="1" x14ac:dyDescent="0.3">
      <c r="A19" s="21"/>
      <c r="B19" s="19" t="s">
        <v>610</v>
      </c>
      <c r="C19" s="19" t="s">
        <v>611</v>
      </c>
      <c r="D19" s="19" t="s">
        <v>213</v>
      </c>
      <c r="E19" s="21">
        <f t="shared" si="0"/>
        <v>0</v>
      </c>
      <c r="F19" s="13">
        <f t="shared" si="1"/>
        <v>40</v>
      </c>
      <c r="G19" s="50">
        <f t="shared" si="2"/>
        <v>0</v>
      </c>
      <c r="H19" s="70"/>
      <c r="I19" s="15">
        <v>40</v>
      </c>
      <c r="J19" s="13">
        <v>0</v>
      </c>
      <c r="K19" s="12"/>
      <c r="L19" s="12"/>
      <c r="M19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19" s="13">
        <f>SUM(racers43[[#This Row],[RMCC - Hill Climb (B)]]+racers43[[#This Row],[Tour de Bowness - Hill Climb (A)]]+racers43[[#This Row],[CABC ITT Provincial Championships (A)]])</f>
        <v>0</v>
      </c>
      <c r="O19" s="14">
        <f>SUM(racers43[[#This Row],[Tour de Bowness - Omnium (A)]]+racers43[[#This Row],[RMCC - Omnium (B)]])</f>
        <v>0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ht="15.75" thickBot="1" x14ac:dyDescent="0.3">
      <c r="A20" s="21"/>
      <c r="B20" s="33" t="s">
        <v>617</v>
      </c>
      <c r="C20" s="33" t="s">
        <v>618</v>
      </c>
      <c r="D20" s="33" t="s">
        <v>177</v>
      </c>
      <c r="E20" s="25">
        <f t="shared" si="0"/>
        <v>0</v>
      </c>
      <c r="F20" s="27">
        <f t="shared" si="1"/>
        <v>30</v>
      </c>
      <c r="G20" s="58">
        <f t="shared" si="2"/>
        <v>8</v>
      </c>
      <c r="H20" s="70"/>
      <c r="I20" s="29">
        <v>22</v>
      </c>
      <c r="J20" s="13">
        <v>8</v>
      </c>
      <c r="K20" s="26"/>
      <c r="L20" s="26"/>
      <c r="M2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0" s="27">
        <f>SUM(racers43[[#This Row],[RMCC - Hill Climb (B)]]+racers43[[#This Row],[Tour de Bowness - Hill Climb (A)]]+racers43[[#This Row],[CABC ITT Provincial Championships (A)]])</f>
        <v>0</v>
      </c>
      <c r="O20" s="28">
        <f>SUM(racers43[[#This Row],[Tour de Bowness - Omnium (A)]]+racers43[[#This Row],[RMCC - Omnium (B)]])</f>
        <v>0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16"/>
    </row>
    <row r="21" spans="1:34" ht="15.75" thickBot="1" x14ac:dyDescent="0.3">
      <c r="A21" s="21"/>
      <c r="B21" s="33" t="s">
        <v>513</v>
      </c>
      <c r="C21" s="33" t="s">
        <v>619</v>
      </c>
      <c r="D21" s="33" t="s">
        <v>37</v>
      </c>
      <c r="E21" s="26">
        <f t="shared" si="0"/>
        <v>0</v>
      </c>
      <c r="F21" s="100">
        <f t="shared" si="1"/>
        <v>30</v>
      </c>
      <c r="G21" s="58">
        <f t="shared" si="2"/>
        <v>0</v>
      </c>
      <c r="H21" s="70"/>
      <c r="I21" s="29">
        <v>30</v>
      </c>
      <c r="J21" s="13">
        <v>0</v>
      </c>
      <c r="K21" s="26"/>
      <c r="L21" s="26"/>
      <c r="M2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1" s="27">
        <f>SUM(racers43[[#This Row],[RMCC - Hill Climb (B)]]+racers43[[#This Row],[Tour de Bowness - Hill Climb (A)]]+racers43[[#This Row],[CABC ITT Provincial Championships (A)]])</f>
        <v>0</v>
      </c>
      <c r="O21" s="28">
        <f>SUM(racers43[[#This Row],[Tour de Bowness - Omnium (A)]]+racers43[[#This Row],[RMCC - Omnium (B)]])</f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16"/>
    </row>
    <row r="22" spans="1:34" ht="15.75" thickBot="1" x14ac:dyDescent="0.3">
      <c r="A22" s="21"/>
      <c r="B22" s="33" t="s">
        <v>385</v>
      </c>
      <c r="C22" s="33" t="s">
        <v>620</v>
      </c>
      <c r="D22" s="33" t="s">
        <v>61</v>
      </c>
      <c r="E22" s="25">
        <f t="shared" si="0"/>
        <v>0</v>
      </c>
      <c r="F22" s="55">
        <f t="shared" si="1"/>
        <v>22</v>
      </c>
      <c r="G22" s="58">
        <f t="shared" si="2"/>
        <v>0</v>
      </c>
      <c r="H22" s="70"/>
      <c r="I22" s="29">
        <v>22</v>
      </c>
      <c r="J22" s="13">
        <v>0</v>
      </c>
      <c r="K22" s="26"/>
      <c r="L22" s="26"/>
      <c r="M2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2" s="27">
        <f>SUM(racers43[[#This Row],[RMCC - Hill Climb (B)]]+racers43[[#This Row],[Tour de Bowness - Hill Climb (A)]]+racers43[[#This Row],[CABC ITT Provincial Championships (A)]])</f>
        <v>0</v>
      </c>
      <c r="O22" s="28">
        <f>SUM(racers43[[#This Row],[Tour de Bowness - Omnium (A)]]+racers43[[#This Row],[RMCC - Omnium (B)]])</f>
        <v>0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16"/>
    </row>
    <row r="23" spans="1:34" ht="15.75" thickBot="1" x14ac:dyDescent="0.3">
      <c r="A23" s="21"/>
      <c r="B23" s="33" t="s">
        <v>623</v>
      </c>
      <c r="C23" s="33" t="s">
        <v>624</v>
      </c>
      <c r="D23" s="33" t="s">
        <v>172</v>
      </c>
      <c r="E23" s="25">
        <f t="shared" si="0"/>
        <v>0</v>
      </c>
      <c r="F23" s="58">
        <f t="shared" si="1"/>
        <v>16</v>
      </c>
      <c r="G23" s="58">
        <f t="shared" si="2"/>
        <v>6</v>
      </c>
      <c r="H23" s="70"/>
      <c r="I23" s="29">
        <v>10</v>
      </c>
      <c r="J23" s="13">
        <v>6</v>
      </c>
      <c r="K23" s="26"/>
      <c r="L23" s="26"/>
      <c r="M2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3" s="27">
        <f>SUM(racers43[[#This Row],[RMCC - Hill Climb (B)]]+racers43[[#This Row],[Tour de Bowness - Hill Climb (A)]]+racers43[[#This Row],[CABC ITT Provincial Championships (A)]])</f>
        <v>0</v>
      </c>
      <c r="O23" s="28">
        <f>SUM(racers43[[#This Row],[Tour de Bowness - Omnium (A)]]+racers43[[#This Row],[RMCC - Omnium (B)]])</f>
        <v>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16"/>
    </row>
    <row r="24" spans="1:34" ht="15.75" thickBot="1" x14ac:dyDescent="0.3">
      <c r="A24" s="21"/>
      <c r="B24" s="33" t="s">
        <v>625</v>
      </c>
      <c r="C24" s="33" t="s">
        <v>626</v>
      </c>
      <c r="D24" s="33" t="s">
        <v>34</v>
      </c>
      <c r="E24" s="25">
        <f t="shared" si="0"/>
        <v>0</v>
      </c>
      <c r="F24" s="27">
        <f t="shared" si="1"/>
        <v>14</v>
      </c>
      <c r="G24" s="58">
        <f t="shared" si="2"/>
        <v>0</v>
      </c>
      <c r="H24" s="70"/>
      <c r="I24" s="29">
        <v>14</v>
      </c>
      <c r="J24" s="13">
        <v>0</v>
      </c>
      <c r="K24" s="26"/>
      <c r="L24" s="26"/>
      <c r="M2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4" s="27">
        <f>SUM(racers43[[#This Row],[RMCC - Hill Climb (B)]]+racers43[[#This Row],[Tour de Bowness - Hill Climb (A)]]+racers43[[#This Row],[CABC ITT Provincial Championships (A)]])</f>
        <v>0</v>
      </c>
      <c r="O24" s="28">
        <f>SUM(racers43[[#This Row],[Tour de Bowness - Omnium (A)]]+racers43[[#This Row],[RMCC - Omnium (B)]])</f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16"/>
    </row>
    <row r="25" spans="1:34" ht="15.75" thickBot="1" x14ac:dyDescent="0.3">
      <c r="A25" s="21"/>
      <c r="B25" s="33" t="s">
        <v>627</v>
      </c>
      <c r="C25" s="33" t="s">
        <v>628</v>
      </c>
      <c r="D25" s="33" t="s">
        <v>43</v>
      </c>
      <c r="E25" s="25">
        <f t="shared" si="0"/>
        <v>0</v>
      </c>
      <c r="F25" s="55">
        <f t="shared" si="1"/>
        <v>14</v>
      </c>
      <c r="G25" s="58">
        <f t="shared" si="2"/>
        <v>6</v>
      </c>
      <c r="H25" s="70"/>
      <c r="I25" s="29">
        <v>8</v>
      </c>
      <c r="J25" s="13">
        <v>6</v>
      </c>
      <c r="K25" s="26"/>
      <c r="L25" s="26"/>
      <c r="M2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5" s="27">
        <f>SUM(racers43[[#This Row],[RMCC - Hill Climb (B)]]+racers43[[#This Row],[Tour de Bowness - Hill Climb (A)]]+racers43[[#This Row],[CABC ITT Provincial Championships (A)]])</f>
        <v>0</v>
      </c>
      <c r="O25" s="28">
        <f>SUM(racers43[[#This Row],[Tour de Bowness - Omnium (A)]]+racers43[[#This Row],[RMCC - Omnium (B)]])</f>
        <v>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16"/>
    </row>
    <row r="26" spans="1:34" ht="15.75" thickBot="1" x14ac:dyDescent="0.3">
      <c r="A26" s="21"/>
      <c r="B26" s="33" t="s">
        <v>553</v>
      </c>
      <c r="C26" s="33" t="s">
        <v>554</v>
      </c>
      <c r="D26" s="33" t="s">
        <v>74</v>
      </c>
      <c r="E26" s="25">
        <f t="shared" si="0"/>
        <v>0</v>
      </c>
      <c r="F26" s="58">
        <f t="shared" si="1"/>
        <v>10</v>
      </c>
      <c r="G26" s="58">
        <f t="shared" si="2"/>
        <v>0</v>
      </c>
      <c r="H26" s="70"/>
      <c r="I26" s="29">
        <v>10</v>
      </c>
      <c r="J26" s="13">
        <v>0</v>
      </c>
      <c r="K26" s="26"/>
      <c r="L26" s="26"/>
      <c r="M2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6" s="27">
        <f>SUM(racers43[[#This Row],[RMCC - Hill Climb (B)]]+racers43[[#This Row],[Tour de Bowness - Hill Climb (A)]]+racers43[[#This Row],[CABC ITT Provincial Championships (A)]])</f>
        <v>0</v>
      </c>
      <c r="O26" s="28">
        <f>SUM(racers43[[#This Row],[Tour de Bowness - Omnium (A)]]+racers43[[#This Row],[RMCC - Omnium (B)]])</f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16"/>
    </row>
    <row r="27" spans="1:34" ht="15.75" thickBot="1" x14ac:dyDescent="0.3">
      <c r="A27" s="21"/>
      <c r="B27" s="33" t="s">
        <v>629</v>
      </c>
      <c r="C27" s="33" t="s">
        <v>630</v>
      </c>
      <c r="D27" s="33" t="s">
        <v>271</v>
      </c>
      <c r="E27" s="25">
        <f t="shared" si="0"/>
        <v>0</v>
      </c>
      <c r="F27" s="58">
        <f t="shared" si="1"/>
        <v>0</v>
      </c>
      <c r="G27" s="58">
        <f t="shared" si="2"/>
        <v>0</v>
      </c>
      <c r="H27" s="70"/>
      <c r="I27" s="29">
        <v>0</v>
      </c>
      <c r="J27" s="13">
        <v>0</v>
      </c>
      <c r="K27" s="26"/>
      <c r="L27" s="26"/>
      <c r="M2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7" s="27">
        <f>SUM(racers43[[#This Row],[RMCC - Hill Climb (B)]]+racers43[[#This Row],[Tour de Bowness - Hill Climb (A)]]+racers43[[#This Row],[CABC ITT Provincial Championships (A)]])</f>
        <v>0</v>
      </c>
      <c r="O27" s="28">
        <f>SUM(racers43[[#This Row],[Tour de Bowness - Omnium (A)]]+racers43[[#This Row],[RMCC - Omnium (B)]])</f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16"/>
    </row>
    <row r="28" spans="1:34" ht="15.75" thickBot="1" x14ac:dyDescent="0.3">
      <c r="A28" s="25"/>
      <c r="B28" s="24" t="s">
        <v>631</v>
      </c>
      <c r="C28" s="24" t="s">
        <v>632</v>
      </c>
      <c r="D28" s="24" t="s">
        <v>74</v>
      </c>
      <c r="E28" s="26">
        <f t="shared" si="0"/>
        <v>0</v>
      </c>
      <c r="F28" s="58">
        <f t="shared" si="1"/>
        <v>9</v>
      </c>
      <c r="G28" s="58">
        <f t="shared" si="2"/>
        <v>0</v>
      </c>
      <c r="H28" s="70"/>
      <c r="I28" s="29">
        <v>9</v>
      </c>
      <c r="J28" s="13">
        <v>0</v>
      </c>
      <c r="K28" s="26"/>
      <c r="L28" s="26"/>
      <c r="M28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8" s="27">
        <f>SUM(racers43[[#This Row],[RMCC - Hill Climb (B)]]+racers43[[#This Row],[Tour de Bowness - Hill Climb (A)]]+racers43[[#This Row],[CABC ITT Provincial Championships (A)]])</f>
        <v>0</v>
      </c>
      <c r="O28" s="28">
        <f>SUM(racers43[[#This Row],[Tour de Bowness - Omnium (A)]]+racers43[[#This Row],[RMCC - Omnium (B)]])</f>
        <v>0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16"/>
    </row>
    <row r="29" spans="1:34" ht="15.75" thickBot="1" x14ac:dyDescent="0.3">
      <c r="A29" s="25"/>
      <c r="B29" s="33" t="s">
        <v>633</v>
      </c>
      <c r="C29" s="33" t="s">
        <v>634</v>
      </c>
      <c r="D29" s="33" t="s">
        <v>54</v>
      </c>
      <c r="E29" s="25">
        <f t="shared" si="0"/>
        <v>0</v>
      </c>
      <c r="F29" s="55">
        <f t="shared" si="1"/>
        <v>8</v>
      </c>
      <c r="G29" s="58">
        <f t="shared" si="2"/>
        <v>0</v>
      </c>
      <c r="H29" s="70"/>
      <c r="I29" s="29">
        <v>8</v>
      </c>
      <c r="J29" s="13">
        <v>0</v>
      </c>
      <c r="K29" s="26"/>
      <c r="L29" s="26"/>
      <c r="M29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9" s="27">
        <f>SUM(racers43[[#This Row],[RMCC - Hill Climb (B)]]+racers43[[#This Row],[Tour de Bowness - Hill Climb (A)]]+racers43[[#This Row],[CABC ITT Provincial Championships (A)]])</f>
        <v>0</v>
      </c>
      <c r="O29" s="28">
        <f>SUM(racers43[[#This Row],[Tour de Bowness - Omnium (A)]]+racers43[[#This Row],[RMCC - Omnium (B)]])</f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16"/>
    </row>
    <row r="30" spans="1:34" ht="15.75" thickBot="1" x14ac:dyDescent="0.3">
      <c r="A30" s="25"/>
      <c r="B30" s="33" t="s">
        <v>635</v>
      </c>
      <c r="C30" s="33" t="s">
        <v>139</v>
      </c>
      <c r="D30" s="33" t="s">
        <v>37</v>
      </c>
      <c r="E30" s="25">
        <f t="shared" si="0"/>
        <v>0</v>
      </c>
      <c r="F30" s="58">
        <f t="shared" si="1"/>
        <v>8</v>
      </c>
      <c r="G30" s="58">
        <f t="shared" si="2"/>
        <v>0</v>
      </c>
      <c r="H30" s="70"/>
      <c r="I30" s="29">
        <v>8</v>
      </c>
      <c r="J30" s="13">
        <v>0</v>
      </c>
      <c r="K30" s="26"/>
      <c r="L30" s="26"/>
      <c r="M3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0" s="27">
        <f>SUM(racers43[[#This Row],[RMCC - Hill Climb (B)]]+racers43[[#This Row],[Tour de Bowness - Hill Climb (A)]]+racers43[[#This Row],[CABC ITT Provincial Championships (A)]])</f>
        <v>0</v>
      </c>
      <c r="O30" s="28">
        <f>SUM(racers43[[#This Row],[Tour de Bowness - Omnium (A)]]+racers43[[#This Row],[RMCC - Omnium (B)]])</f>
        <v>0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16"/>
    </row>
    <row r="31" spans="1:34" ht="15.75" thickBot="1" x14ac:dyDescent="0.3">
      <c r="A31" s="25"/>
      <c r="B31" s="33" t="s">
        <v>637</v>
      </c>
      <c r="C31" s="33" t="s">
        <v>638</v>
      </c>
      <c r="D31" s="33" t="s">
        <v>85</v>
      </c>
      <c r="E31" s="25">
        <f t="shared" si="0"/>
        <v>0</v>
      </c>
      <c r="F31" s="58">
        <f t="shared" si="1"/>
        <v>6</v>
      </c>
      <c r="G31" s="58">
        <f t="shared" si="2"/>
        <v>0</v>
      </c>
      <c r="H31" s="70"/>
      <c r="I31" s="29">
        <v>6</v>
      </c>
      <c r="J31" s="13">
        <v>0</v>
      </c>
      <c r="K31" s="26"/>
      <c r="L31" s="26"/>
      <c r="M3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1" s="27">
        <f>SUM(racers43[[#This Row],[RMCC - Hill Climb (B)]]+racers43[[#This Row],[Tour de Bowness - Hill Climb (A)]]+racers43[[#This Row],[CABC ITT Provincial Championships (A)]])</f>
        <v>0</v>
      </c>
      <c r="O31" s="28">
        <f>SUM(racers43[[#This Row],[Tour de Bowness - Omnium (A)]]+racers43[[#This Row],[RMCC - Omnium (B)]])</f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16"/>
    </row>
    <row r="32" spans="1:34" ht="15.75" thickBot="1" x14ac:dyDescent="0.3">
      <c r="A32" s="25"/>
      <c r="B32" s="33" t="s">
        <v>639</v>
      </c>
      <c r="C32" s="33" t="s">
        <v>640</v>
      </c>
      <c r="D32" s="33" t="s">
        <v>74</v>
      </c>
      <c r="E32" s="25">
        <f t="shared" si="0"/>
        <v>0</v>
      </c>
      <c r="F32" s="58">
        <f t="shared" si="1"/>
        <v>6</v>
      </c>
      <c r="G32" s="58">
        <f t="shared" si="2"/>
        <v>0</v>
      </c>
      <c r="H32" s="70"/>
      <c r="I32" s="29">
        <v>6</v>
      </c>
      <c r="J32" s="13">
        <v>0</v>
      </c>
      <c r="K32" s="26"/>
      <c r="L32" s="26"/>
      <c r="M3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2" s="27">
        <f>SUM(racers43[[#This Row],[RMCC - Hill Climb (B)]]+racers43[[#This Row],[Tour de Bowness - Hill Climb (A)]]+racers43[[#This Row],[CABC ITT Provincial Championships (A)]])</f>
        <v>0</v>
      </c>
      <c r="O32" s="28">
        <f>SUM(racers43[[#This Row],[Tour de Bowness - Omnium (A)]]+racers43[[#This Row],[RMCC - Omnium (B)]])</f>
        <v>0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16"/>
    </row>
    <row r="33" spans="1:34" ht="15.75" thickBot="1" x14ac:dyDescent="0.3">
      <c r="A33" s="25"/>
      <c r="B33" s="24" t="s">
        <v>642</v>
      </c>
      <c r="C33" s="24" t="s">
        <v>561</v>
      </c>
      <c r="D33" s="24" t="s">
        <v>54</v>
      </c>
      <c r="E33" s="26">
        <f t="shared" si="0"/>
        <v>0</v>
      </c>
      <c r="F33" s="58">
        <f t="shared" si="1"/>
        <v>4</v>
      </c>
      <c r="G33" s="58">
        <f t="shared" si="2"/>
        <v>0</v>
      </c>
      <c r="H33" s="70"/>
      <c r="I33" s="29">
        <v>4</v>
      </c>
      <c r="J33" s="13">
        <v>0</v>
      </c>
      <c r="K33" s="26"/>
      <c r="L33" s="26"/>
      <c r="M3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3" s="27">
        <f>SUM(racers43[[#This Row],[RMCC - Hill Climb (B)]]+racers43[[#This Row],[Tour de Bowness - Hill Climb (A)]]+racers43[[#This Row],[CABC ITT Provincial Championships (A)]])</f>
        <v>0</v>
      </c>
      <c r="O33" s="28">
        <f>SUM(racers43[[#This Row],[Tour de Bowness - Omnium (A)]]+racers43[[#This Row],[RMCC - Omnium (B)]])</f>
        <v>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16"/>
    </row>
    <row r="34" spans="1:34" ht="15.75" thickBot="1" x14ac:dyDescent="0.3">
      <c r="A34" s="25"/>
      <c r="B34" s="33" t="s">
        <v>407</v>
      </c>
      <c r="C34" s="33" t="s">
        <v>643</v>
      </c>
      <c r="D34" s="33" t="s">
        <v>74</v>
      </c>
      <c r="E34" s="25">
        <f t="shared" ref="E34:E65" si="3">SUM(M34,N34,O34)</f>
        <v>0</v>
      </c>
      <c r="F34" s="55">
        <f t="shared" ref="F34:F65" si="4">SUM(G34,H34,I34,K34,M34)</f>
        <v>2</v>
      </c>
      <c r="G34" s="58">
        <f t="shared" ref="G34:G65" si="5">+IF(SUM(J34,L34,N34)&gt;20,20,SUM(J34,L34,N34))</f>
        <v>0</v>
      </c>
      <c r="H34" s="70"/>
      <c r="I34" s="29">
        <v>2</v>
      </c>
      <c r="J34" s="13">
        <v>0</v>
      </c>
      <c r="K34" s="26"/>
      <c r="L34" s="26"/>
      <c r="M3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4" s="27">
        <f>SUM(racers43[[#This Row],[RMCC - Hill Climb (B)]]+racers43[[#This Row],[Tour de Bowness - Hill Climb (A)]]+racers43[[#This Row],[CABC ITT Provincial Championships (A)]])</f>
        <v>0</v>
      </c>
      <c r="O34" s="28">
        <f>SUM(racers43[[#This Row],[Tour de Bowness - Omnium (A)]]+racers43[[#This Row],[RMCC - Omnium (B)]])</f>
        <v>0</v>
      </c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16"/>
    </row>
    <row r="35" spans="1:34" ht="15.75" thickBot="1" x14ac:dyDescent="0.3">
      <c r="A35" s="25"/>
      <c r="B35" s="33" t="s">
        <v>644</v>
      </c>
      <c r="C35" s="33" t="s">
        <v>645</v>
      </c>
      <c r="D35" s="33" t="s">
        <v>85</v>
      </c>
      <c r="E35" s="25">
        <f t="shared" si="3"/>
        <v>0</v>
      </c>
      <c r="F35" s="58">
        <f t="shared" si="4"/>
        <v>2</v>
      </c>
      <c r="G35" s="58">
        <f t="shared" si="5"/>
        <v>0</v>
      </c>
      <c r="H35" s="70"/>
      <c r="I35" s="29">
        <v>2</v>
      </c>
      <c r="J35" s="13">
        <v>0</v>
      </c>
      <c r="K35" s="26"/>
      <c r="L35" s="26"/>
      <c r="M3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5" s="27">
        <f>SUM(racers43[[#This Row],[RMCC - Hill Climb (B)]]+racers43[[#This Row],[Tour de Bowness - Hill Climb (A)]]+racers43[[#This Row],[CABC ITT Provincial Championships (A)]])</f>
        <v>0</v>
      </c>
      <c r="O35" s="28">
        <f>SUM(racers43[[#This Row],[Tour de Bowness - Omnium (A)]]+racers43[[#This Row],[RMCC - Omnium (B)]])</f>
        <v>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16"/>
    </row>
    <row r="36" spans="1:34" ht="15.75" thickBot="1" x14ac:dyDescent="0.3">
      <c r="A36" s="25"/>
      <c r="B36" s="33" t="s">
        <v>646</v>
      </c>
      <c r="C36" s="33" t="s">
        <v>647</v>
      </c>
      <c r="D36" s="33" t="s">
        <v>37</v>
      </c>
      <c r="E36" s="25">
        <f t="shared" si="3"/>
        <v>0</v>
      </c>
      <c r="F36" s="58">
        <f t="shared" si="4"/>
        <v>2</v>
      </c>
      <c r="G36" s="58">
        <f t="shared" si="5"/>
        <v>0</v>
      </c>
      <c r="H36" s="70"/>
      <c r="I36" s="29">
        <v>2</v>
      </c>
      <c r="J36" s="13">
        <v>0</v>
      </c>
      <c r="K36" s="26"/>
      <c r="L36" s="26"/>
      <c r="M3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6" s="27">
        <f>SUM(racers43[[#This Row],[RMCC - Hill Climb (B)]]+racers43[[#This Row],[Tour de Bowness - Hill Climb (A)]]+racers43[[#This Row],[CABC ITT Provincial Championships (A)]])</f>
        <v>0</v>
      </c>
      <c r="O36" s="28">
        <f>SUM(racers43[[#This Row],[Tour de Bowness - Omnium (A)]]+racers43[[#This Row],[RMCC - Omnium (B)]])</f>
        <v>0</v>
      </c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16"/>
    </row>
    <row r="37" spans="1:34" ht="15.75" thickBot="1" x14ac:dyDescent="0.3">
      <c r="A37" s="25"/>
      <c r="B37" s="33" t="s">
        <v>648</v>
      </c>
      <c r="C37" s="33" t="s">
        <v>649</v>
      </c>
      <c r="D37" s="33" t="s">
        <v>85</v>
      </c>
      <c r="E37" s="25">
        <f t="shared" si="3"/>
        <v>0</v>
      </c>
      <c r="F37" s="58">
        <f t="shared" si="4"/>
        <v>1</v>
      </c>
      <c r="G37" s="58">
        <f t="shared" si="5"/>
        <v>0</v>
      </c>
      <c r="H37" s="70"/>
      <c r="I37" s="29">
        <v>1</v>
      </c>
      <c r="J37" s="13">
        <v>0</v>
      </c>
      <c r="K37" s="26"/>
      <c r="L37" s="26"/>
      <c r="M3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7" s="27">
        <f>SUM(racers43[[#This Row],[RMCC - Hill Climb (B)]]+racers43[[#This Row],[Tour de Bowness - Hill Climb (A)]]+racers43[[#This Row],[CABC ITT Provincial Championships (A)]])</f>
        <v>0</v>
      </c>
      <c r="O37" s="28">
        <f>SUM(racers43[[#This Row],[Tour de Bowness - Omnium (A)]]+racers43[[#This Row],[RMCC - Omnium (B)]])</f>
        <v>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16"/>
    </row>
    <row r="38" spans="1:34" ht="15.75" thickBot="1" x14ac:dyDescent="0.3">
      <c r="A38" s="25"/>
      <c r="B38" s="33" t="s">
        <v>650</v>
      </c>
      <c r="C38" s="33" t="s">
        <v>651</v>
      </c>
      <c r="D38" s="33" t="s">
        <v>85</v>
      </c>
      <c r="E38" s="25">
        <f t="shared" si="3"/>
        <v>0</v>
      </c>
      <c r="F38" s="58">
        <f t="shared" si="4"/>
        <v>0</v>
      </c>
      <c r="G38" s="58">
        <f t="shared" si="5"/>
        <v>0</v>
      </c>
      <c r="H38" s="70"/>
      <c r="I38" s="29">
        <v>0</v>
      </c>
      <c r="J38" s="13">
        <v>0</v>
      </c>
      <c r="K38" s="26"/>
      <c r="L38" s="26"/>
      <c r="M38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8" s="27">
        <f>SUM(racers43[[#This Row],[RMCC - Hill Climb (B)]]+racers43[[#This Row],[Tour de Bowness - Hill Climb (A)]]+racers43[[#This Row],[CABC ITT Provincial Championships (A)]])</f>
        <v>0</v>
      </c>
      <c r="O38" s="28">
        <f>SUM(racers43[[#This Row],[Tour de Bowness - Omnium (A)]]+racers43[[#This Row],[RMCC - Omnium (B)]])</f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16"/>
    </row>
    <row r="39" spans="1:34" ht="15.75" thickBot="1" x14ac:dyDescent="0.3">
      <c r="A39" s="25"/>
      <c r="B39" s="33" t="s">
        <v>652</v>
      </c>
      <c r="C39" s="33" t="s">
        <v>653</v>
      </c>
      <c r="D39" s="33" t="s">
        <v>37</v>
      </c>
      <c r="E39" s="26">
        <f t="shared" si="3"/>
        <v>0</v>
      </c>
      <c r="F39" s="58">
        <f t="shared" si="4"/>
        <v>0</v>
      </c>
      <c r="G39" s="58">
        <f t="shared" si="5"/>
        <v>0</v>
      </c>
      <c r="H39" s="70"/>
      <c r="I39" s="29">
        <v>0</v>
      </c>
      <c r="J39" s="13">
        <v>0</v>
      </c>
      <c r="K39" s="26"/>
      <c r="L39" s="26"/>
      <c r="M39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9" s="27">
        <f>SUM(racers43[[#This Row],[RMCC - Hill Climb (B)]]+racers43[[#This Row],[Tour de Bowness - Hill Climb (A)]]+racers43[[#This Row],[CABC ITT Provincial Championships (A)]])</f>
        <v>0</v>
      </c>
      <c r="O39" s="28">
        <f>SUM(racers43[[#This Row],[Tour de Bowness - Omnium (A)]]+racers43[[#This Row],[RMCC - Omnium (B)]])</f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16"/>
    </row>
    <row r="40" spans="1:34" ht="15.75" thickBot="1" x14ac:dyDescent="0.3">
      <c r="A40" s="25"/>
      <c r="B40" s="33" t="s">
        <v>573</v>
      </c>
      <c r="C40" s="33" t="s">
        <v>654</v>
      </c>
      <c r="D40" s="33" t="s">
        <v>34</v>
      </c>
      <c r="E40" s="25">
        <f t="shared" si="3"/>
        <v>0</v>
      </c>
      <c r="F40" s="58">
        <f t="shared" si="4"/>
        <v>0</v>
      </c>
      <c r="G40" s="58">
        <f t="shared" si="5"/>
        <v>0</v>
      </c>
      <c r="H40" s="71"/>
      <c r="I40" s="29">
        <v>0</v>
      </c>
      <c r="J40" s="13">
        <v>0</v>
      </c>
      <c r="K40" s="26"/>
      <c r="L40" s="26"/>
      <c r="M4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0" s="27">
        <f>SUM(racers43[[#This Row],[RMCC - Hill Climb (B)]]+racers43[[#This Row],[Tour de Bowness - Hill Climb (A)]]+racers43[[#This Row],[CABC ITT Provincial Championships (A)]])</f>
        <v>0</v>
      </c>
      <c r="O40" s="28">
        <f>SUM(racers43[[#This Row],[Tour de Bowness - Omnium (A)]]+racers43[[#This Row],[RMCC - Omnium (B)]])</f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16"/>
    </row>
    <row r="41" spans="1:34" ht="15.75" thickBot="1" x14ac:dyDescent="0.3">
      <c r="A41" s="25"/>
      <c r="B41" s="33" t="s">
        <v>655</v>
      </c>
      <c r="C41" s="33" t="s">
        <v>656</v>
      </c>
      <c r="D41" s="33" t="s">
        <v>37</v>
      </c>
      <c r="E41" s="25">
        <f t="shared" si="3"/>
        <v>0</v>
      </c>
      <c r="F41" s="58">
        <f t="shared" si="4"/>
        <v>0</v>
      </c>
      <c r="G41" s="58">
        <f t="shared" si="5"/>
        <v>0</v>
      </c>
      <c r="H41" s="71"/>
      <c r="I41" s="29">
        <v>0</v>
      </c>
      <c r="J41" s="13">
        <v>0</v>
      </c>
      <c r="K41" s="26"/>
      <c r="L41" s="26"/>
      <c r="M4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1" s="27">
        <f>SUM(racers43[[#This Row],[RMCC - Hill Climb (B)]]+racers43[[#This Row],[Tour de Bowness - Hill Climb (A)]]+racers43[[#This Row],[CABC ITT Provincial Championships (A)]])</f>
        <v>0</v>
      </c>
      <c r="O41" s="28">
        <f>SUM(racers43[[#This Row],[Tour de Bowness - Omnium (A)]]+racers43[[#This Row],[RMCC - Omnium (B)]])</f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16"/>
    </row>
    <row r="42" spans="1:34" ht="15.75" thickBot="1" x14ac:dyDescent="0.3">
      <c r="A42" s="25"/>
      <c r="B42" s="33" t="s">
        <v>657</v>
      </c>
      <c r="C42" s="33" t="s">
        <v>658</v>
      </c>
      <c r="D42" s="33" t="s">
        <v>34</v>
      </c>
      <c r="E42" s="25">
        <f t="shared" si="3"/>
        <v>0</v>
      </c>
      <c r="F42" s="58">
        <f t="shared" si="4"/>
        <v>0</v>
      </c>
      <c r="G42" s="58">
        <f t="shared" si="5"/>
        <v>0</v>
      </c>
      <c r="H42" s="71"/>
      <c r="I42" s="29">
        <v>0</v>
      </c>
      <c r="J42" s="13">
        <v>0</v>
      </c>
      <c r="K42" s="26"/>
      <c r="L42" s="26"/>
      <c r="M4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2" s="27">
        <f>SUM(racers43[[#This Row],[RMCC - Hill Climb (B)]]+racers43[[#This Row],[Tour de Bowness - Hill Climb (A)]]+racers43[[#This Row],[CABC ITT Provincial Championships (A)]])</f>
        <v>0</v>
      </c>
      <c r="O42" s="28">
        <f>SUM(racers43[[#This Row],[Tour de Bowness - Omnium (A)]]+racers43[[#This Row],[RMCC - Omnium (B)]])</f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16"/>
    </row>
    <row r="43" spans="1:34" ht="15.75" thickBot="1" x14ac:dyDescent="0.3">
      <c r="A43" s="25"/>
      <c r="B43" s="24" t="s">
        <v>659</v>
      </c>
      <c r="C43" s="24" t="s">
        <v>533</v>
      </c>
      <c r="D43" s="24" t="s">
        <v>74</v>
      </c>
      <c r="E43" s="26">
        <f t="shared" si="3"/>
        <v>0</v>
      </c>
      <c r="F43" s="88">
        <f t="shared" si="4"/>
        <v>0</v>
      </c>
      <c r="G43" s="58">
        <f t="shared" si="5"/>
        <v>0</v>
      </c>
      <c r="H43" s="71"/>
      <c r="I43" s="29">
        <v>0</v>
      </c>
      <c r="J43" s="13">
        <v>0</v>
      </c>
      <c r="K43" s="26"/>
      <c r="L43" s="26"/>
      <c r="M4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3" s="27">
        <f>SUM(racers43[[#This Row],[RMCC - Hill Climb (B)]]+racers43[[#This Row],[Tour de Bowness - Hill Climb (A)]]+racers43[[#This Row],[CABC ITT Provincial Championships (A)]])</f>
        <v>0</v>
      </c>
      <c r="O43" s="28">
        <f>SUM(racers43[[#This Row],[Tour de Bowness - Omnium (A)]]+racers43[[#This Row],[RMCC - Omnium (B)]])</f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16"/>
    </row>
    <row r="44" spans="1:34" ht="15.75" thickBot="1" x14ac:dyDescent="0.3">
      <c r="A44" s="25"/>
      <c r="B44" s="33" t="s">
        <v>660</v>
      </c>
      <c r="C44" s="33" t="s">
        <v>661</v>
      </c>
      <c r="D44" s="33" t="s">
        <v>34</v>
      </c>
      <c r="E44" s="25">
        <f t="shared" si="3"/>
        <v>0</v>
      </c>
      <c r="F44" s="58">
        <f t="shared" si="4"/>
        <v>0</v>
      </c>
      <c r="G44" s="58">
        <f t="shared" si="5"/>
        <v>0</v>
      </c>
      <c r="H44" s="71"/>
      <c r="I44" s="29">
        <v>0</v>
      </c>
      <c r="J44" s="13">
        <v>0</v>
      </c>
      <c r="K44" s="26"/>
      <c r="L44" s="26"/>
      <c r="M4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4" s="27">
        <f>SUM(racers43[[#This Row],[RMCC - Hill Climb (B)]]+racers43[[#This Row],[Tour de Bowness - Hill Climb (A)]]+racers43[[#This Row],[CABC ITT Provincial Championships (A)]])</f>
        <v>0</v>
      </c>
      <c r="O44" s="28">
        <f>SUM(racers43[[#This Row],[Tour de Bowness - Omnium (A)]]+racers43[[#This Row],[RMCC - Omnium (B)]])</f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16"/>
    </row>
    <row r="45" spans="1:34" ht="15.75" thickBot="1" x14ac:dyDescent="0.3">
      <c r="A45" s="25"/>
      <c r="B45" s="33" t="s">
        <v>662</v>
      </c>
      <c r="C45" s="33" t="s">
        <v>663</v>
      </c>
      <c r="D45" s="33" t="s">
        <v>601</v>
      </c>
      <c r="E45" s="25">
        <f t="shared" si="3"/>
        <v>0</v>
      </c>
      <c r="F45" s="58">
        <f t="shared" si="4"/>
        <v>0</v>
      </c>
      <c r="G45" s="58">
        <f t="shared" si="5"/>
        <v>0</v>
      </c>
      <c r="H45" s="71"/>
      <c r="I45" s="29">
        <v>0</v>
      </c>
      <c r="J45" s="13">
        <v>0</v>
      </c>
      <c r="K45" s="26"/>
      <c r="L45" s="26"/>
      <c r="M4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5" s="27">
        <f>SUM(racers43[[#This Row],[RMCC - Hill Climb (B)]]+racers43[[#This Row],[Tour de Bowness - Hill Climb (A)]]+racers43[[#This Row],[CABC ITT Provincial Championships (A)]])</f>
        <v>0</v>
      </c>
      <c r="O45" s="28">
        <f>SUM(racers43[[#This Row],[Tour de Bowness - Omnium (A)]]+racers43[[#This Row],[RMCC - Omnium (B)]])</f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16"/>
    </row>
    <row r="46" spans="1:34" ht="15.75" thickBot="1" x14ac:dyDescent="0.3">
      <c r="A46" s="25"/>
      <c r="B46" s="33" t="s">
        <v>664</v>
      </c>
      <c r="C46" s="33" t="s">
        <v>524</v>
      </c>
      <c r="D46" s="33" t="s">
        <v>526</v>
      </c>
      <c r="E46" s="25">
        <f t="shared" si="3"/>
        <v>0</v>
      </c>
      <c r="F46" s="58">
        <f t="shared" si="4"/>
        <v>0</v>
      </c>
      <c r="G46" s="58">
        <f t="shared" si="5"/>
        <v>0</v>
      </c>
      <c r="H46" s="71"/>
      <c r="I46" s="29">
        <v>0</v>
      </c>
      <c r="J46" s="13">
        <v>0</v>
      </c>
      <c r="K46" s="26"/>
      <c r="L46" s="26"/>
      <c r="M4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6" s="27">
        <f>SUM(racers43[[#This Row],[RMCC - Hill Climb (B)]]+racers43[[#This Row],[Tour de Bowness - Hill Climb (A)]]+racers43[[#This Row],[CABC ITT Provincial Championships (A)]])</f>
        <v>0</v>
      </c>
      <c r="O46" s="28">
        <f>SUM(racers43[[#This Row],[Tour de Bowness - Omnium (A)]]+racers43[[#This Row],[RMCC - Omnium (B)]])</f>
        <v>0</v>
      </c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16"/>
    </row>
    <row r="47" spans="1:34" ht="15.75" thickBot="1" x14ac:dyDescent="0.3">
      <c r="A47" s="25"/>
      <c r="B47" s="33" t="s">
        <v>237</v>
      </c>
      <c r="C47" s="33" t="s">
        <v>665</v>
      </c>
      <c r="D47" s="33" t="s">
        <v>144</v>
      </c>
      <c r="E47" s="25">
        <f t="shared" si="3"/>
        <v>0</v>
      </c>
      <c r="F47" s="55">
        <f t="shared" si="4"/>
        <v>0</v>
      </c>
      <c r="G47" s="58">
        <f t="shared" si="5"/>
        <v>0</v>
      </c>
      <c r="H47" s="71"/>
      <c r="I47" s="29">
        <v>0</v>
      </c>
      <c r="J47" s="13">
        <v>0</v>
      </c>
      <c r="K47" s="26"/>
      <c r="L47" s="26"/>
      <c r="M4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7" s="27">
        <f>SUM(racers43[[#This Row],[RMCC - Hill Climb (B)]]+racers43[[#This Row],[Tour de Bowness - Hill Climb (A)]]+racers43[[#This Row],[CABC ITT Provincial Championships (A)]])</f>
        <v>0</v>
      </c>
      <c r="O47" s="28">
        <f>SUM(racers43[[#This Row],[Tour de Bowness - Omnium (A)]]+racers43[[#This Row],[RMCC - Omnium (B)]])</f>
        <v>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16"/>
    </row>
    <row r="48" spans="1:34" ht="15.75" thickBot="1" x14ac:dyDescent="0.3">
      <c r="A48" s="25"/>
      <c r="B48" s="33" t="s">
        <v>666</v>
      </c>
      <c r="C48" s="33" t="s">
        <v>667</v>
      </c>
      <c r="D48" s="33" t="s">
        <v>249</v>
      </c>
      <c r="E48" s="25">
        <f t="shared" si="3"/>
        <v>0</v>
      </c>
      <c r="F48" s="55">
        <f t="shared" si="4"/>
        <v>0</v>
      </c>
      <c r="G48" s="58">
        <f t="shared" si="5"/>
        <v>0</v>
      </c>
      <c r="H48" s="71"/>
      <c r="I48" s="29">
        <v>0</v>
      </c>
      <c r="J48" s="13">
        <v>0</v>
      </c>
      <c r="K48" s="26"/>
      <c r="L48" s="26"/>
      <c r="M48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8" s="27">
        <f>SUM(racers43[[#This Row],[RMCC - Hill Climb (B)]]+racers43[[#This Row],[Tour de Bowness - Hill Climb (A)]]+racers43[[#This Row],[CABC ITT Provincial Championships (A)]])</f>
        <v>0</v>
      </c>
      <c r="O48" s="28">
        <f>SUM(racers43[[#This Row],[Tour de Bowness - Omnium (A)]]+racers43[[#This Row],[RMCC - Omnium (B)]])</f>
        <v>0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16"/>
    </row>
    <row r="49" spans="1:34" ht="15.75" thickBot="1" x14ac:dyDescent="0.3">
      <c r="A49" s="25"/>
      <c r="B49" s="33" t="s">
        <v>233</v>
      </c>
      <c r="C49" s="33" t="s">
        <v>668</v>
      </c>
      <c r="D49" s="33" t="s">
        <v>150</v>
      </c>
      <c r="E49" s="25">
        <f t="shared" si="3"/>
        <v>0</v>
      </c>
      <c r="F49" s="58">
        <f t="shared" si="4"/>
        <v>0</v>
      </c>
      <c r="G49" s="58">
        <f t="shared" si="5"/>
        <v>0</v>
      </c>
      <c r="H49" s="71"/>
      <c r="I49" s="29">
        <v>0</v>
      </c>
      <c r="J49" s="13">
        <v>0</v>
      </c>
      <c r="K49" s="26"/>
      <c r="L49" s="26"/>
      <c r="M49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9" s="27">
        <f>SUM(racers43[[#This Row],[RMCC - Hill Climb (B)]]+racers43[[#This Row],[Tour de Bowness - Hill Climb (A)]]+racers43[[#This Row],[CABC ITT Provincial Championships (A)]])</f>
        <v>0</v>
      </c>
      <c r="O49" s="28">
        <f>SUM(racers43[[#This Row],[Tour de Bowness - Omnium (A)]]+racers43[[#This Row],[RMCC - Omnium (B)]])</f>
        <v>0</v>
      </c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16"/>
    </row>
    <row r="50" spans="1:34" ht="15.75" thickBot="1" x14ac:dyDescent="0.3">
      <c r="A50" s="25"/>
      <c r="B50" s="33" t="s">
        <v>669</v>
      </c>
      <c r="C50" s="33" t="s">
        <v>670</v>
      </c>
      <c r="D50" s="33" t="s">
        <v>54</v>
      </c>
      <c r="E50" s="25">
        <f t="shared" si="3"/>
        <v>0</v>
      </c>
      <c r="F50" s="58">
        <f t="shared" si="4"/>
        <v>0</v>
      </c>
      <c r="G50" s="58">
        <f t="shared" si="5"/>
        <v>0</v>
      </c>
      <c r="H50" s="71"/>
      <c r="I50" s="29">
        <v>0</v>
      </c>
      <c r="J50" s="13">
        <v>0</v>
      </c>
      <c r="K50" s="26"/>
      <c r="L50" s="26"/>
      <c r="M5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0" s="27">
        <f>SUM(racers43[[#This Row],[RMCC - Hill Climb (B)]]+racers43[[#This Row],[Tour de Bowness - Hill Climb (A)]]+racers43[[#This Row],[CABC ITT Provincial Championships (A)]])</f>
        <v>0</v>
      </c>
      <c r="O50" s="28">
        <f>SUM(racers43[[#This Row],[Tour de Bowness - Omnium (A)]]+racers43[[#This Row],[RMCC - Omnium (B)]])</f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16"/>
    </row>
    <row r="51" spans="1:34" ht="15.75" thickBot="1" x14ac:dyDescent="0.3">
      <c r="A51" s="25"/>
      <c r="B51" s="24" t="s">
        <v>322</v>
      </c>
      <c r="C51" s="24" t="s">
        <v>671</v>
      </c>
      <c r="D51" s="24" t="s">
        <v>37</v>
      </c>
      <c r="E51" s="25">
        <f t="shared" si="3"/>
        <v>0</v>
      </c>
      <c r="F51" s="58">
        <f t="shared" si="4"/>
        <v>0</v>
      </c>
      <c r="G51" s="58">
        <f t="shared" si="5"/>
        <v>0</v>
      </c>
      <c r="H51" s="71"/>
      <c r="I51" s="29">
        <v>0</v>
      </c>
      <c r="J51" s="13">
        <v>0</v>
      </c>
      <c r="K51" s="26"/>
      <c r="L51" s="26"/>
      <c r="M5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1" s="27">
        <f>SUM(racers43[[#This Row],[RMCC - Hill Climb (B)]]+racers43[[#This Row],[Tour de Bowness - Hill Climb (A)]]+racers43[[#This Row],[CABC ITT Provincial Championships (A)]])</f>
        <v>0</v>
      </c>
      <c r="O51" s="28">
        <f>SUM(racers43[[#This Row],[Tour de Bowness - Omnium (A)]]+racers43[[#This Row],[RMCC - Omnium (B)]])</f>
        <v>0</v>
      </c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16"/>
    </row>
    <row r="52" spans="1:34" ht="15.75" thickBot="1" x14ac:dyDescent="0.3">
      <c r="A52" s="25"/>
      <c r="B52" s="33" t="s">
        <v>675</v>
      </c>
      <c r="C52" s="33" t="s">
        <v>676</v>
      </c>
      <c r="D52" s="33" t="s">
        <v>37</v>
      </c>
      <c r="E52" s="25">
        <f t="shared" si="3"/>
        <v>0</v>
      </c>
      <c r="F52" s="58">
        <f t="shared" si="4"/>
        <v>0</v>
      </c>
      <c r="G52" s="58">
        <f t="shared" si="5"/>
        <v>0</v>
      </c>
      <c r="H52" s="71"/>
      <c r="I52" s="29">
        <v>0</v>
      </c>
      <c r="J52" s="13">
        <v>0</v>
      </c>
      <c r="K52" s="26"/>
      <c r="L52" s="26"/>
      <c r="M5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2" s="27">
        <f>SUM(racers43[[#This Row],[RMCC - Hill Climb (B)]]+racers43[[#This Row],[Tour de Bowness - Hill Climb (A)]]+racers43[[#This Row],[CABC ITT Provincial Championships (A)]])</f>
        <v>0</v>
      </c>
      <c r="O52" s="28">
        <f>SUM(racers43[[#This Row],[Tour de Bowness - Omnium (A)]]+racers43[[#This Row],[RMCC - Omnium (B)]])</f>
        <v>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16"/>
    </row>
    <row r="53" spans="1:34" ht="15.75" thickBot="1" x14ac:dyDescent="0.3">
      <c r="A53" s="25"/>
      <c r="B53" s="33" t="s">
        <v>677</v>
      </c>
      <c r="C53" s="33" t="s">
        <v>678</v>
      </c>
      <c r="D53" s="33" t="s">
        <v>34</v>
      </c>
      <c r="E53" s="25">
        <f t="shared" si="3"/>
        <v>0</v>
      </c>
      <c r="F53" s="58">
        <f t="shared" si="4"/>
        <v>0</v>
      </c>
      <c r="G53" s="58">
        <f t="shared" si="5"/>
        <v>0</v>
      </c>
      <c r="H53" s="71"/>
      <c r="I53" s="29">
        <v>0</v>
      </c>
      <c r="J53" s="13">
        <v>0</v>
      </c>
      <c r="K53" s="26"/>
      <c r="L53" s="26"/>
      <c r="M5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3" s="27">
        <f>SUM(racers43[[#This Row],[RMCC - Hill Climb (B)]]+racers43[[#This Row],[Tour de Bowness - Hill Climb (A)]]+racers43[[#This Row],[CABC ITT Provincial Championships (A)]])</f>
        <v>0</v>
      </c>
      <c r="O53" s="28">
        <f>SUM(racers43[[#This Row],[Tour de Bowness - Omnium (A)]]+racers43[[#This Row],[RMCC - Omnium (B)]])</f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16"/>
    </row>
    <row r="54" spans="1:34" ht="15.75" thickBot="1" x14ac:dyDescent="0.3">
      <c r="A54" s="25"/>
      <c r="B54" s="33" t="s">
        <v>679</v>
      </c>
      <c r="C54" s="33" t="s">
        <v>680</v>
      </c>
      <c r="D54" s="33" t="s">
        <v>526</v>
      </c>
      <c r="E54" s="25">
        <f t="shared" si="3"/>
        <v>0</v>
      </c>
      <c r="F54" s="58">
        <f t="shared" si="4"/>
        <v>0</v>
      </c>
      <c r="G54" s="58">
        <f t="shared" si="5"/>
        <v>0</v>
      </c>
      <c r="H54" s="71"/>
      <c r="I54" s="29">
        <v>0</v>
      </c>
      <c r="J54" s="13">
        <v>0</v>
      </c>
      <c r="K54" s="26"/>
      <c r="L54" s="26"/>
      <c r="M5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4" s="27">
        <f>SUM(racers43[[#This Row],[RMCC - Hill Climb (B)]]+racers43[[#This Row],[Tour de Bowness - Hill Climb (A)]]+racers43[[#This Row],[CABC ITT Provincial Championships (A)]])</f>
        <v>0</v>
      </c>
      <c r="O54" s="28">
        <f>SUM(racers43[[#This Row],[Tour de Bowness - Omnium (A)]]+racers43[[#This Row],[RMCC - Omnium (B)]])</f>
        <v>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16"/>
    </row>
    <row r="55" spans="1:34" ht="15.75" thickBot="1" x14ac:dyDescent="0.3">
      <c r="A55" s="25"/>
      <c r="B55" s="33" t="s">
        <v>681</v>
      </c>
      <c r="C55" s="33" t="s">
        <v>563</v>
      </c>
      <c r="D55" s="33" t="s">
        <v>37</v>
      </c>
      <c r="E55" s="25">
        <f t="shared" si="3"/>
        <v>0</v>
      </c>
      <c r="F55" s="58">
        <f t="shared" si="4"/>
        <v>0</v>
      </c>
      <c r="G55" s="58">
        <f t="shared" si="5"/>
        <v>0</v>
      </c>
      <c r="H55" s="71"/>
      <c r="I55" s="29">
        <v>0</v>
      </c>
      <c r="J55" s="13">
        <v>0</v>
      </c>
      <c r="K55" s="26"/>
      <c r="L55" s="26"/>
      <c r="M5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5" s="27">
        <f>SUM(racers43[[#This Row],[RMCC - Hill Climb (B)]]+racers43[[#This Row],[Tour de Bowness - Hill Climb (A)]]+racers43[[#This Row],[CABC ITT Provincial Championships (A)]])</f>
        <v>0</v>
      </c>
      <c r="O55" s="28">
        <f>SUM(racers43[[#This Row],[Tour de Bowness - Omnium (A)]]+racers43[[#This Row],[RMCC - Omnium (B)]])</f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16"/>
    </row>
    <row r="56" spans="1:34" ht="15.75" thickBot="1" x14ac:dyDescent="0.3">
      <c r="A56" s="25"/>
      <c r="B56" s="33" t="s">
        <v>684</v>
      </c>
      <c r="C56" s="33" t="s">
        <v>565</v>
      </c>
      <c r="D56" s="33" t="s">
        <v>172</v>
      </c>
      <c r="E56" s="25">
        <f t="shared" si="3"/>
        <v>0</v>
      </c>
      <c r="F56" s="58">
        <f t="shared" si="4"/>
        <v>0</v>
      </c>
      <c r="G56" s="58">
        <f t="shared" si="5"/>
        <v>0</v>
      </c>
      <c r="H56" s="89"/>
      <c r="I56" s="29">
        <v>0</v>
      </c>
      <c r="J56" s="62">
        <v>0</v>
      </c>
      <c r="K56" s="26"/>
      <c r="L56" s="26"/>
      <c r="M5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6" s="27">
        <f>SUM(racers43[[#This Row],[RMCC - Hill Climb (B)]]+racers43[[#This Row],[Tour de Bowness - Hill Climb (A)]]+racers43[[#This Row],[CABC ITT Provincial Championships (A)]])</f>
        <v>0</v>
      </c>
      <c r="O56" s="28">
        <f>SUM(racers43[[#This Row],[Tour de Bowness - Omnium (A)]]+racers43[[#This Row],[RMCC - Omnium (B)]])</f>
        <v>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16"/>
    </row>
    <row r="57" spans="1:34" ht="15.75" thickBot="1" x14ac:dyDescent="0.3">
      <c r="A57" s="25"/>
      <c r="B57" s="33" t="s">
        <v>685</v>
      </c>
      <c r="C57" s="33" t="s">
        <v>686</v>
      </c>
      <c r="D57" s="33" t="s">
        <v>34</v>
      </c>
      <c r="E57" s="25">
        <f t="shared" si="3"/>
        <v>0</v>
      </c>
      <c r="F57" s="58">
        <f t="shared" si="4"/>
        <v>0</v>
      </c>
      <c r="G57" s="58">
        <f t="shared" si="5"/>
        <v>0</v>
      </c>
      <c r="H57" s="89"/>
      <c r="I57" s="29">
        <v>0</v>
      </c>
      <c r="J57" s="62">
        <v>0</v>
      </c>
      <c r="K57" s="26"/>
      <c r="L57" s="26"/>
      <c r="M5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7" s="27">
        <f>SUM(racers43[[#This Row],[RMCC - Hill Climb (B)]]+racers43[[#This Row],[Tour de Bowness - Hill Climb (A)]]+racers43[[#This Row],[CABC ITT Provincial Championships (A)]])</f>
        <v>0</v>
      </c>
      <c r="O57" s="28">
        <f>SUM(racers43[[#This Row],[Tour de Bowness - Omnium (A)]]+racers43[[#This Row],[RMCC - Omnium (B)]])</f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16"/>
    </row>
    <row r="58" spans="1:34" ht="15.75" thickBot="1" x14ac:dyDescent="0.3">
      <c r="A58" s="25"/>
      <c r="B58" s="33" t="s">
        <v>687</v>
      </c>
      <c r="C58" s="33" t="s">
        <v>688</v>
      </c>
      <c r="D58" s="33" t="s">
        <v>34</v>
      </c>
      <c r="E58" s="25">
        <f t="shared" si="3"/>
        <v>0</v>
      </c>
      <c r="F58" s="58">
        <f t="shared" si="4"/>
        <v>0</v>
      </c>
      <c r="G58" s="58">
        <f t="shared" si="5"/>
        <v>0</v>
      </c>
      <c r="H58" s="89"/>
      <c r="I58" s="29">
        <v>0</v>
      </c>
      <c r="J58" s="62">
        <v>0</v>
      </c>
      <c r="K58" s="26"/>
      <c r="L58" s="26"/>
      <c r="M58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8" s="27">
        <f>SUM(racers43[[#This Row],[RMCC - Hill Climb (B)]]+racers43[[#This Row],[Tour de Bowness - Hill Climb (A)]]+racers43[[#This Row],[CABC ITT Provincial Championships (A)]])</f>
        <v>0</v>
      </c>
      <c r="O58" s="28">
        <f>SUM(racers43[[#This Row],[Tour de Bowness - Omnium (A)]]+racers43[[#This Row],[RMCC - Omnium (B)]])</f>
        <v>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16"/>
    </row>
    <row r="59" spans="1:34" ht="15.75" thickBot="1" x14ac:dyDescent="0.3">
      <c r="A59" s="25"/>
      <c r="B59" s="24" t="s">
        <v>689</v>
      </c>
      <c r="C59" s="24" t="s">
        <v>690</v>
      </c>
      <c r="D59" s="24" t="s">
        <v>85</v>
      </c>
      <c r="E59" s="26">
        <f t="shared" si="3"/>
        <v>0</v>
      </c>
      <c r="F59" s="55">
        <f t="shared" si="4"/>
        <v>0</v>
      </c>
      <c r="G59" s="58">
        <f t="shared" si="5"/>
        <v>0</v>
      </c>
      <c r="H59" s="89"/>
      <c r="I59" s="29">
        <v>0</v>
      </c>
      <c r="J59" s="62">
        <v>0</v>
      </c>
      <c r="K59" s="26"/>
      <c r="L59" s="26"/>
      <c r="M59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9" s="27">
        <f>SUM(racers43[[#This Row],[RMCC - Hill Climb (B)]]+racers43[[#This Row],[Tour de Bowness - Hill Climb (A)]]+racers43[[#This Row],[CABC ITT Provincial Championships (A)]])</f>
        <v>0</v>
      </c>
      <c r="O59" s="28">
        <f>SUM(racers43[[#This Row],[Tour de Bowness - Omnium (A)]]+racers43[[#This Row],[RMCC - Omnium (B)]])</f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16"/>
    </row>
    <row r="60" spans="1:34" ht="15.75" thickBot="1" x14ac:dyDescent="0.3">
      <c r="A60" s="25"/>
      <c r="B60" s="33" t="s">
        <v>691</v>
      </c>
      <c r="C60" s="33" t="s">
        <v>692</v>
      </c>
      <c r="D60" s="33" t="s">
        <v>34</v>
      </c>
      <c r="E60" s="25">
        <f t="shared" si="3"/>
        <v>0</v>
      </c>
      <c r="F60" s="58">
        <f t="shared" si="4"/>
        <v>0</v>
      </c>
      <c r="G60" s="58">
        <f t="shared" si="5"/>
        <v>0</v>
      </c>
      <c r="H60" s="89"/>
      <c r="I60" s="29">
        <v>0</v>
      </c>
      <c r="J60" s="62">
        <v>0</v>
      </c>
      <c r="K60" s="26"/>
      <c r="L60" s="26"/>
      <c r="M6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0" s="27">
        <f>SUM(racers43[[#This Row],[RMCC - Hill Climb (B)]]+racers43[[#This Row],[Tour de Bowness - Hill Climb (A)]]+racers43[[#This Row],[CABC ITT Provincial Championships (A)]])</f>
        <v>0</v>
      </c>
      <c r="O60" s="28">
        <f>SUM(racers43[[#This Row],[Tour de Bowness - Omnium (A)]]+racers43[[#This Row],[RMCC - Omnium (B)]])</f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16"/>
    </row>
    <row r="61" spans="1:34" ht="15.75" thickBot="1" x14ac:dyDescent="0.3">
      <c r="A61" s="25"/>
      <c r="B61" s="33" t="s">
        <v>693</v>
      </c>
      <c r="C61" s="33" t="s">
        <v>694</v>
      </c>
      <c r="D61" s="33" t="s">
        <v>695</v>
      </c>
      <c r="E61" s="25">
        <f t="shared" si="3"/>
        <v>0</v>
      </c>
      <c r="F61" s="58">
        <f t="shared" si="4"/>
        <v>0</v>
      </c>
      <c r="G61" s="58">
        <f t="shared" si="5"/>
        <v>0</v>
      </c>
      <c r="H61" s="89"/>
      <c r="I61" s="29">
        <v>0</v>
      </c>
      <c r="J61" s="62">
        <v>0</v>
      </c>
      <c r="K61" s="26"/>
      <c r="L61" s="26"/>
      <c r="M6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1" s="27">
        <f>SUM(racers43[[#This Row],[RMCC - Hill Climb (B)]]+racers43[[#This Row],[Tour de Bowness - Hill Climb (A)]]+racers43[[#This Row],[CABC ITT Provincial Championships (A)]])</f>
        <v>0</v>
      </c>
      <c r="O61" s="28">
        <f>SUM(racers43[[#This Row],[Tour de Bowness - Omnium (A)]]+racers43[[#This Row],[RMCC - Omnium (B)]])</f>
        <v>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16"/>
    </row>
    <row r="62" spans="1:34" ht="15.75" thickBot="1" x14ac:dyDescent="0.3">
      <c r="A62" s="25"/>
      <c r="B62" s="33" t="s">
        <v>696</v>
      </c>
      <c r="C62" s="33" t="s">
        <v>697</v>
      </c>
      <c r="D62" s="33" t="s">
        <v>37</v>
      </c>
      <c r="E62" s="25">
        <f t="shared" si="3"/>
        <v>0</v>
      </c>
      <c r="F62" s="58">
        <f t="shared" si="4"/>
        <v>0</v>
      </c>
      <c r="G62" s="58">
        <f t="shared" si="5"/>
        <v>0</v>
      </c>
      <c r="H62" s="89"/>
      <c r="I62" s="29">
        <v>0</v>
      </c>
      <c r="J62" s="62">
        <v>0</v>
      </c>
      <c r="K62" s="26"/>
      <c r="L62" s="26"/>
      <c r="M6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2" s="27">
        <f>SUM(racers43[[#This Row],[RMCC - Hill Climb (B)]]+racers43[[#This Row],[Tour de Bowness - Hill Climb (A)]]+racers43[[#This Row],[CABC ITT Provincial Championships (A)]])</f>
        <v>0</v>
      </c>
      <c r="O62" s="28">
        <f>SUM(racers43[[#This Row],[Tour de Bowness - Omnium (A)]]+racers43[[#This Row],[RMCC - Omnium (B)]])</f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16"/>
    </row>
    <row r="63" spans="1:34" ht="15.75" thickBot="1" x14ac:dyDescent="0.3">
      <c r="A63" s="25"/>
      <c r="B63" s="33" t="s">
        <v>513</v>
      </c>
      <c r="C63" s="33" t="s">
        <v>514</v>
      </c>
      <c r="D63" s="33" t="s">
        <v>74</v>
      </c>
      <c r="E63" s="25">
        <f t="shared" si="3"/>
        <v>0</v>
      </c>
      <c r="F63" s="55">
        <f t="shared" si="4"/>
        <v>0</v>
      </c>
      <c r="G63" s="58">
        <f t="shared" si="5"/>
        <v>0</v>
      </c>
      <c r="H63" s="89"/>
      <c r="I63" s="29">
        <v>0</v>
      </c>
      <c r="J63" s="62">
        <v>0</v>
      </c>
      <c r="K63" s="26"/>
      <c r="L63" s="26"/>
      <c r="M6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3" s="27">
        <f>SUM(racers43[[#This Row],[RMCC - Hill Climb (B)]]+racers43[[#This Row],[Tour de Bowness - Hill Climb (A)]]+racers43[[#This Row],[CABC ITT Provincial Championships (A)]])</f>
        <v>0</v>
      </c>
      <c r="O63" s="28">
        <f>SUM(racers43[[#This Row],[Tour de Bowness - Omnium (A)]]+racers43[[#This Row],[RMCC - Omnium (B)]])</f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16"/>
    </row>
    <row r="64" spans="1:34" ht="15.75" thickBot="1" x14ac:dyDescent="0.3">
      <c r="A64" s="25"/>
      <c r="B64" s="33" t="s">
        <v>698</v>
      </c>
      <c r="C64" s="33" t="s">
        <v>699</v>
      </c>
      <c r="D64" s="33" t="s">
        <v>37</v>
      </c>
      <c r="E64" s="25">
        <f t="shared" si="3"/>
        <v>0</v>
      </c>
      <c r="F64" s="58">
        <f t="shared" si="4"/>
        <v>0</v>
      </c>
      <c r="G64" s="58">
        <f t="shared" si="5"/>
        <v>0</v>
      </c>
      <c r="H64" s="89"/>
      <c r="I64" s="29">
        <v>0</v>
      </c>
      <c r="J64" s="62">
        <v>0</v>
      </c>
      <c r="K64" s="26"/>
      <c r="L64" s="26"/>
      <c r="M6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4" s="27">
        <f>SUM(racers43[[#This Row],[RMCC - Hill Climb (B)]]+racers43[[#This Row],[Tour de Bowness - Hill Climb (A)]]+racers43[[#This Row],[CABC ITT Provincial Championships (A)]])</f>
        <v>0</v>
      </c>
      <c r="O64" s="28">
        <f>SUM(racers43[[#This Row],[Tour de Bowness - Omnium (A)]]+racers43[[#This Row],[RMCC - Omnium (B)]])</f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16"/>
    </row>
    <row r="65" spans="1:34" ht="15.75" thickBot="1" x14ac:dyDescent="0.3">
      <c r="A65" s="25"/>
      <c r="B65" s="33" t="s">
        <v>700</v>
      </c>
      <c r="C65" s="33" t="s">
        <v>701</v>
      </c>
      <c r="D65" s="33" t="s">
        <v>43</v>
      </c>
      <c r="E65" s="25">
        <f t="shared" si="3"/>
        <v>0</v>
      </c>
      <c r="F65" s="58">
        <f t="shared" si="4"/>
        <v>0</v>
      </c>
      <c r="G65" s="58">
        <f t="shared" si="5"/>
        <v>0</v>
      </c>
      <c r="H65" s="89"/>
      <c r="I65" s="29">
        <v>0</v>
      </c>
      <c r="J65" s="62">
        <v>0</v>
      </c>
      <c r="K65" s="26"/>
      <c r="L65" s="26"/>
      <c r="M6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5" s="27">
        <f>SUM(racers43[[#This Row],[RMCC - Hill Climb (B)]]+racers43[[#This Row],[Tour de Bowness - Hill Climb (A)]]+racers43[[#This Row],[CABC ITT Provincial Championships (A)]])</f>
        <v>0</v>
      </c>
      <c r="O65" s="28">
        <f>SUM(racers43[[#This Row],[Tour de Bowness - Omnium (A)]]+racers43[[#This Row],[RMCC - Omnium (B)]])</f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16"/>
    </row>
    <row r="66" spans="1:34" ht="15.75" thickBot="1" x14ac:dyDescent="0.3">
      <c r="A66" s="25"/>
      <c r="B66" s="33" t="s">
        <v>702</v>
      </c>
      <c r="C66" s="33" t="s">
        <v>703</v>
      </c>
      <c r="D66" s="33" t="s">
        <v>526</v>
      </c>
      <c r="E66" s="25">
        <f t="shared" ref="E66:E77" si="6">SUM(M66,N66,O66)</f>
        <v>0</v>
      </c>
      <c r="F66" s="58">
        <f t="shared" ref="F66:F97" si="7">SUM(G66,H66,I66,K66,M66)</f>
        <v>0</v>
      </c>
      <c r="G66" s="55">
        <f t="shared" ref="G66:G77" si="8">+IF(SUM(J66,L66,N66)&gt;20,20,SUM(J66,L66,N66))</f>
        <v>0</v>
      </c>
      <c r="H66" s="89"/>
      <c r="I66" s="29">
        <v>0</v>
      </c>
      <c r="J66" s="62">
        <v>0</v>
      </c>
      <c r="K66" s="26"/>
      <c r="L66" s="26"/>
      <c r="M6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6" s="27">
        <f>SUM(racers43[[#This Row],[RMCC - Hill Climb (B)]]+racers43[[#This Row],[Tour de Bowness - Hill Climb (A)]]+racers43[[#This Row],[CABC ITT Provincial Championships (A)]])</f>
        <v>0</v>
      </c>
      <c r="O66" s="28">
        <f>SUM(racers43[[#This Row],[Tour de Bowness - Omnium (A)]]+racers43[[#This Row],[RMCC - Omnium (B)]])</f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16"/>
    </row>
    <row r="67" spans="1:34" ht="15.75" thickBot="1" x14ac:dyDescent="0.3">
      <c r="A67" s="25"/>
      <c r="B67" s="33" t="s">
        <v>704</v>
      </c>
      <c r="C67" s="33" t="s">
        <v>705</v>
      </c>
      <c r="D67" s="33" t="s">
        <v>85</v>
      </c>
      <c r="E67" s="25">
        <f t="shared" si="6"/>
        <v>0</v>
      </c>
      <c r="F67" s="88">
        <f t="shared" si="7"/>
        <v>0</v>
      </c>
      <c r="G67" s="58">
        <f t="shared" si="8"/>
        <v>0</v>
      </c>
      <c r="H67" s="89"/>
      <c r="I67" s="29">
        <v>0</v>
      </c>
      <c r="J67" s="62">
        <v>0</v>
      </c>
      <c r="K67" s="26"/>
      <c r="L67" s="26"/>
      <c r="M6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7" s="27">
        <f>SUM(racers43[[#This Row],[RMCC - Hill Climb (B)]]+racers43[[#This Row],[Tour de Bowness - Hill Climb (A)]]+racers43[[#This Row],[CABC ITT Provincial Championships (A)]])</f>
        <v>0</v>
      </c>
      <c r="O67" s="28">
        <f>SUM(racers43[[#This Row],[Tour de Bowness - Omnium (A)]]+racers43[[#This Row],[RMCC - Omnium (B)]])</f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16"/>
    </row>
    <row r="68" spans="1:34" ht="15.75" thickBot="1" x14ac:dyDescent="0.3">
      <c r="A68" s="25"/>
      <c r="B68" s="33" t="s">
        <v>571</v>
      </c>
      <c r="C68" s="33" t="s">
        <v>572</v>
      </c>
      <c r="D68" s="33" t="s">
        <v>54</v>
      </c>
      <c r="E68" s="25">
        <f t="shared" si="6"/>
        <v>0</v>
      </c>
      <c r="F68" s="55">
        <f t="shared" si="7"/>
        <v>0</v>
      </c>
      <c r="G68" s="58">
        <f t="shared" si="8"/>
        <v>0</v>
      </c>
      <c r="H68" s="89"/>
      <c r="I68" s="29">
        <v>0</v>
      </c>
      <c r="J68" s="62">
        <v>0</v>
      </c>
      <c r="K68" s="26"/>
      <c r="L68" s="26"/>
      <c r="M68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8" s="27">
        <f>SUM(racers43[[#This Row],[RMCC - Hill Climb (B)]]+racers43[[#This Row],[Tour de Bowness - Hill Climb (A)]]+racers43[[#This Row],[CABC ITT Provincial Championships (A)]])</f>
        <v>0</v>
      </c>
      <c r="O68" s="28">
        <f>SUM(racers43[[#This Row],[Tour de Bowness - Omnium (A)]]+racers43[[#This Row],[RMCC - Omnium (B)]])</f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16"/>
    </row>
    <row r="69" spans="1:34" ht="15.75" thickBot="1" x14ac:dyDescent="0.3">
      <c r="A69" s="25"/>
      <c r="B69" s="33" t="s">
        <v>706</v>
      </c>
      <c r="C69" s="33" t="s">
        <v>707</v>
      </c>
      <c r="D69" s="33" t="s">
        <v>708</v>
      </c>
      <c r="E69" s="25">
        <f t="shared" si="6"/>
        <v>0</v>
      </c>
      <c r="F69" s="88">
        <f t="shared" si="7"/>
        <v>0</v>
      </c>
      <c r="G69" s="58">
        <f t="shared" si="8"/>
        <v>0</v>
      </c>
      <c r="H69" s="89"/>
      <c r="I69" s="29">
        <v>0</v>
      </c>
      <c r="J69" s="62">
        <v>0</v>
      </c>
      <c r="K69" s="26"/>
      <c r="L69" s="26"/>
      <c r="M69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9" s="27">
        <f>SUM(racers43[[#This Row],[RMCC - Hill Climb (B)]]+racers43[[#This Row],[Tour de Bowness - Hill Climb (A)]]+racers43[[#This Row],[CABC ITT Provincial Championships (A)]])</f>
        <v>0</v>
      </c>
      <c r="O69" s="28">
        <f>SUM(racers43[[#This Row],[Tour de Bowness - Omnium (A)]]+racers43[[#This Row],[RMCC - Omnium (B)]])</f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</row>
    <row r="70" spans="1:34" ht="15.75" thickBot="1" x14ac:dyDescent="0.3">
      <c r="A70" s="25"/>
      <c r="B70" s="33" t="s">
        <v>709</v>
      </c>
      <c r="C70" s="33" t="s">
        <v>710</v>
      </c>
      <c r="D70" s="33" t="s">
        <v>144</v>
      </c>
      <c r="E70" s="25">
        <f t="shared" si="6"/>
        <v>0</v>
      </c>
      <c r="F70" s="55">
        <f t="shared" si="7"/>
        <v>0</v>
      </c>
      <c r="G70" s="58">
        <f t="shared" si="8"/>
        <v>0</v>
      </c>
      <c r="H70" s="89"/>
      <c r="I70" s="29">
        <v>0</v>
      </c>
      <c r="J70" s="62">
        <v>0</v>
      </c>
      <c r="K70" s="26"/>
      <c r="L70" s="26"/>
      <c r="M7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0" s="27">
        <f>SUM(racers43[[#This Row],[RMCC - Hill Climb (B)]]+racers43[[#This Row],[Tour de Bowness - Hill Climb (A)]]+racers43[[#This Row],[CABC ITT Provincial Championships (A)]])</f>
        <v>0</v>
      </c>
      <c r="O70" s="28">
        <f>SUM(racers43[[#This Row],[Tour de Bowness - Omnium (A)]]+racers43[[#This Row],[RMCC - Omnium (B)]])</f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</row>
    <row r="71" spans="1:34" ht="15.75" thickBot="1" x14ac:dyDescent="0.3">
      <c r="A71" s="25"/>
      <c r="B71" s="33" t="s">
        <v>711</v>
      </c>
      <c r="C71" s="33" t="s">
        <v>712</v>
      </c>
      <c r="D71" s="33" t="s">
        <v>37</v>
      </c>
      <c r="E71" s="25">
        <f t="shared" si="6"/>
        <v>0</v>
      </c>
      <c r="F71" s="88">
        <f t="shared" si="7"/>
        <v>0</v>
      </c>
      <c r="G71" s="58">
        <f t="shared" si="8"/>
        <v>0</v>
      </c>
      <c r="H71" s="89"/>
      <c r="I71" s="29">
        <v>0</v>
      </c>
      <c r="J71" s="62">
        <v>0</v>
      </c>
      <c r="K71" s="26"/>
      <c r="L71" s="26"/>
      <c r="M7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1" s="27">
        <f>SUM(racers43[[#This Row],[RMCC - Hill Climb (B)]]+racers43[[#This Row],[Tour de Bowness - Hill Climb (A)]]+racers43[[#This Row],[CABC ITT Provincial Championships (A)]])</f>
        <v>0</v>
      </c>
      <c r="O71" s="28">
        <f>SUM(racers43[[#This Row],[Tour de Bowness - Omnium (A)]]+racers43[[#This Row],[RMCC - Omnium (B)]])</f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</row>
    <row r="72" spans="1:34" ht="15.75" thickBot="1" x14ac:dyDescent="0.3">
      <c r="A72" s="25"/>
      <c r="B72" s="33" t="s">
        <v>713</v>
      </c>
      <c r="C72" s="33" t="s">
        <v>563</v>
      </c>
      <c r="D72" s="33" t="s">
        <v>150</v>
      </c>
      <c r="E72" s="25">
        <f t="shared" si="6"/>
        <v>0</v>
      </c>
      <c r="F72" s="55">
        <f t="shared" si="7"/>
        <v>0</v>
      </c>
      <c r="G72" s="58">
        <f t="shared" si="8"/>
        <v>0</v>
      </c>
      <c r="H72" s="89"/>
      <c r="I72" s="29">
        <v>0</v>
      </c>
      <c r="J72" s="62">
        <v>0</v>
      </c>
      <c r="K72" s="26"/>
      <c r="L72" s="26"/>
      <c r="M7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2" s="27">
        <f>SUM(racers43[[#This Row],[RMCC - Hill Climb (B)]]+racers43[[#This Row],[Tour de Bowness - Hill Climb (A)]]+racers43[[#This Row],[CABC ITT Provincial Championships (A)]])</f>
        <v>0</v>
      </c>
      <c r="O72" s="28">
        <f>SUM(racers43[[#This Row],[Tour de Bowness - Omnium (A)]]+racers43[[#This Row],[RMCC - Omnium (B)]])</f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</row>
    <row r="73" spans="1:34" ht="15.75" thickBot="1" x14ac:dyDescent="0.3">
      <c r="A73" s="25"/>
      <c r="B73" s="33" t="s">
        <v>714</v>
      </c>
      <c r="C73" s="33" t="s">
        <v>715</v>
      </c>
      <c r="D73" s="33" t="s">
        <v>37</v>
      </c>
      <c r="E73" s="25">
        <f t="shared" si="6"/>
        <v>0</v>
      </c>
      <c r="F73" s="96">
        <f t="shared" si="7"/>
        <v>0</v>
      </c>
      <c r="G73" s="58">
        <f t="shared" si="8"/>
        <v>0</v>
      </c>
      <c r="H73" s="97"/>
      <c r="I73" s="29">
        <v>0</v>
      </c>
      <c r="J73" s="62">
        <v>0</v>
      </c>
      <c r="K73" s="26"/>
      <c r="L73" s="26"/>
      <c r="M7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3" s="27">
        <f>SUM(racers43[[#This Row],[RMCC - Hill Climb (B)]]+racers43[[#This Row],[Tour de Bowness - Hill Climb (A)]]+racers43[[#This Row],[CABC ITT Provincial Championships (A)]])</f>
        <v>0</v>
      </c>
      <c r="O73" s="28">
        <f>SUM(racers43[[#This Row],[Tour de Bowness - Omnium (A)]]+racers43[[#This Row],[RMCC - Omnium (B)]])</f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</row>
    <row r="74" spans="1:34" ht="15.75" thickBot="1" x14ac:dyDescent="0.3">
      <c r="A74" s="25"/>
      <c r="B74" s="33" t="s">
        <v>716</v>
      </c>
      <c r="C74" s="33" t="s">
        <v>717</v>
      </c>
      <c r="D74" s="33" t="s">
        <v>54</v>
      </c>
      <c r="E74" s="25">
        <f t="shared" si="6"/>
        <v>0</v>
      </c>
      <c r="F74" s="96">
        <f t="shared" si="7"/>
        <v>0</v>
      </c>
      <c r="G74" s="58">
        <f t="shared" si="8"/>
        <v>0</v>
      </c>
      <c r="H74" s="97"/>
      <c r="I74" s="29">
        <v>0</v>
      </c>
      <c r="J74" s="62">
        <v>0</v>
      </c>
      <c r="K74" s="26"/>
      <c r="L74" s="26"/>
      <c r="M7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4" s="27">
        <f>SUM(racers43[[#This Row],[RMCC - Hill Climb (B)]]+racers43[[#This Row],[Tour de Bowness - Hill Climb (A)]]+racers43[[#This Row],[CABC ITT Provincial Championships (A)]])</f>
        <v>0</v>
      </c>
      <c r="O74" s="28">
        <f>SUM(racers43[[#This Row],[Tour de Bowness - Omnium (A)]]+racers43[[#This Row],[RMCC - Omnium (B)]])</f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34" ht="15.75" thickBot="1" x14ac:dyDescent="0.3">
      <c r="A75" s="25"/>
      <c r="B75" s="24" t="s">
        <v>718</v>
      </c>
      <c r="C75" s="24" t="s">
        <v>719</v>
      </c>
      <c r="D75" s="24" t="s">
        <v>34</v>
      </c>
      <c r="E75" s="26">
        <f t="shared" si="6"/>
        <v>0</v>
      </c>
      <c r="F75" s="96">
        <f t="shared" si="7"/>
        <v>0</v>
      </c>
      <c r="G75" s="58">
        <f t="shared" si="8"/>
        <v>0</v>
      </c>
      <c r="H75" s="97"/>
      <c r="I75" s="29">
        <v>0</v>
      </c>
      <c r="J75" s="62">
        <v>0</v>
      </c>
      <c r="K75" s="26"/>
      <c r="L75" s="26"/>
      <c r="M7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5" s="27">
        <f>SUM(racers43[[#This Row],[RMCC - Hill Climb (B)]]+racers43[[#This Row],[Tour de Bowness - Hill Climb (A)]]+racers43[[#This Row],[CABC ITT Provincial Championships (A)]])</f>
        <v>0</v>
      </c>
      <c r="O75" s="28">
        <f>SUM(racers43[[#This Row],[Tour de Bowness - Omnium (A)]]+racers43[[#This Row],[RMCC - Omnium (B)]])</f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</row>
    <row r="76" spans="1:34" ht="15.75" thickBot="1" x14ac:dyDescent="0.3">
      <c r="A76" s="25"/>
      <c r="B76" s="24" t="s">
        <v>720</v>
      </c>
      <c r="C76" s="24" t="s">
        <v>721</v>
      </c>
      <c r="D76" s="24" t="s">
        <v>74</v>
      </c>
      <c r="E76" s="26">
        <f t="shared" si="6"/>
        <v>0</v>
      </c>
      <c r="F76" s="96">
        <f t="shared" si="7"/>
        <v>0</v>
      </c>
      <c r="G76" s="58">
        <f t="shared" si="8"/>
        <v>0</v>
      </c>
      <c r="H76" s="97"/>
      <c r="I76" s="29">
        <v>0</v>
      </c>
      <c r="J76" s="62">
        <v>0</v>
      </c>
      <c r="K76" s="26"/>
      <c r="L76" s="26"/>
      <c r="M7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6" s="27">
        <f>SUM(racers43[[#This Row],[RMCC - Hill Climb (B)]]+racers43[[#This Row],[Tour de Bowness - Hill Climb (A)]]+racers43[[#This Row],[CABC ITT Provincial Championships (A)]])</f>
        <v>0</v>
      </c>
      <c r="O76" s="28">
        <f>SUM(racers43[[#This Row],[Tour de Bowness - Omnium (A)]]+racers43[[#This Row],[RMCC - Omnium (B)]])</f>
        <v>0</v>
      </c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</row>
    <row r="77" spans="1:34" x14ac:dyDescent="0.25">
      <c r="A77" s="25"/>
      <c r="B77" s="33" t="s">
        <v>722</v>
      </c>
      <c r="C77" s="33" t="s">
        <v>723</v>
      </c>
      <c r="D77" s="33" t="s">
        <v>31</v>
      </c>
      <c r="E77" s="25">
        <f t="shared" si="6"/>
        <v>0</v>
      </c>
      <c r="F77" s="98">
        <f t="shared" si="7"/>
        <v>0</v>
      </c>
      <c r="G77" s="58">
        <f t="shared" si="8"/>
        <v>0</v>
      </c>
      <c r="H77" s="97"/>
      <c r="I77" s="29">
        <v>0</v>
      </c>
      <c r="J77" s="62">
        <v>0</v>
      </c>
      <c r="K77" s="26"/>
      <c r="L77" s="26"/>
      <c r="M7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7" s="27">
        <f>SUM(racers43[[#This Row],[RMCC - Hill Climb (B)]]+racers43[[#This Row],[Tour de Bowness - Hill Climb (A)]]+racers43[[#This Row],[CABC ITT Provincial Championships (A)]])</f>
        <v>0</v>
      </c>
      <c r="O77" s="28">
        <f>SUM(racers43[[#This Row],[Tour de Bowness - Omnium (A)]]+racers43[[#This Row],[RMCC - Omnium (B)]])</f>
        <v>0</v>
      </c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</row>
  </sheetData>
  <conditionalFormatting sqref="F1:G69">
    <cfRule type="expression" dxfId="38" priority="1">
      <formula>"AND([@Cat]=""3M"",[@[Total Upgrade Points]]=50)"</formula>
    </cfRule>
  </conditionalFormatting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D1:D1048576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G8"/>
  <sheetViews>
    <sheetView workbookViewId="0"/>
  </sheetViews>
  <sheetFormatPr defaultRowHeight="15" x14ac:dyDescent="0.25"/>
  <cols>
    <col min="1" max="1" width="12.28515625" bestFit="1" customWidth="1"/>
    <col min="2" max="2" width="12" bestFit="1" customWidth="1"/>
    <col min="3" max="3" width="18.42578125" bestFit="1" customWidth="1"/>
    <col min="4" max="4" width="10.5703125" bestFit="1" customWidth="1"/>
    <col min="5" max="5" width="26.85546875" bestFit="1" customWidth="1"/>
    <col min="6" max="7" width="3.7109375" bestFit="1" customWidth="1"/>
  </cols>
  <sheetData>
    <row r="1" spans="1:7" ht="127.5" thickBot="1" x14ac:dyDescent="0.3">
      <c r="A1" s="90" t="s">
        <v>724</v>
      </c>
      <c r="B1" s="90" t="s">
        <v>725</v>
      </c>
      <c r="C1" s="90" t="s">
        <v>1</v>
      </c>
      <c r="D1" s="90" t="s">
        <v>2</v>
      </c>
      <c r="E1" s="90" t="s">
        <v>3</v>
      </c>
      <c r="F1" s="91" t="s">
        <v>192</v>
      </c>
      <c r="G1" s="91" t="s">
        <v>193</v>
      </c>
    </row>
    <row r="2" spans="1:7" x14ac:dyDescent="0.25">
      <c r="A2" t="s">
        <v>795</v>
      </c>
      <c r="B2" t="s">
        <v>807</v>
      </c>
      <c r="C2" t="s">
        <v>372</v>
      </c>
      <c r="D2" t="s">
        <v>373</v>
      </c>
      <c r="E2" t="s">
        <v>34</v>
      </c>
      <c r="F2">
        <v>61</v>
      </c>
      <c r="G2">
        <v>0</v>
      </c>
    </row>
    <row r="3" spans="1:7" x14ac:dyDescent="0.25">
      <c r="A3" t="s">
        <v>795</v>
      </c>
      <c r="B3" t="s">
        <v>807</v>
      </c>
      <c r="C3" t="s">
        <v>786</v>
      </c>
      <c r="D3" t="s">
        <v>787</v>
      </c>
      <c r="E3" t="s">
        <v>54</v>
      </c>
      <c r="F3">
        <v>75</v>
      </c>
      <c r="G3">
        <v>20</v>
      </c>
    </row>
    <row r="4" spans="1:7" x14ac:dyDescent="0.25">
      <c r="A4" t="s">
        <v>795</v>
      </c>
      <c r="B4" t="s">
        <v>807</v>
      </c>
      <c r="C4" t="s">
        <v>383</v>
      </c>
      <c r="D4" t="s">
        <v>384</v>
      </c>
      <c r="E4" t="s">
        <v>767</v>
      </c>
      <c r="F4">
        <v>86</v>
      </c>
      <c r="G4">
        <v>12</v>
      </c>
    </row>
    <row r="5" spans="1:7" x14ac:dyDescent="0.25">
      <c r="A5" t="s">
        <v>795</v>
      </c>
      <c r="B5" t="s">
        <v>807</v>
      </c>
      <c r="C5" t="s">
        <v>768</v>
      </c>
      <c r="D5" t="s">
        <v>84</v>
      </c>
      <c r="E5" t="s">
        <v>37</v>
      </c>
      <c r="F5">
        <v>54</v>
      </c>
      <c r="G5">
        <v>15</v>
      </c>
    </row>
    <row r="6" spans="1:7" x14ac:dyDescent="0.25">
      <c r="A6" t="s">
        <v>795</v>
      </c>
      <c r="B6" t="s">
        <v>807</v>
      </c>
      <c r="C6" t="s">
        <v>777</v>
      </c>
      <c r="D6" t="s">
        <v>63</v>
      </c>
      <c r="E6" t="s">
        <v>271</v>
      </c>
      <c r="F6">
        <v>63</v>
      </c>
      <c r="G6">
        <v>8</v>
      </c>
    </row>
    <row r="7" spans="1:7" x14ac:dyDescent="0.25">
      <c r="A7" t="s">
        <v>811</v>
      </c>
      <c r="B7" t="s">
        <v>807</v>
      </c>
      <c r="C7" t="s">
        <v>361</v>
      </c>
      <c r="D7" t="s">
        <v>275</v>
      </c>
      <c r="E7" t="s">
        <v>31</v>
      </c>
      <c r="F7">
        <v>74</v>
      </c>
      <c r="G7">
        <v>20</v>
      </c>
    </row>
    <row r="8" spans="1:7" x14ac:dyDescent="0.25">
      <c r="A8" t="s">
        <v>795</v>
      </c>
      <c r="B8" t="s">
        <v>807</v>
      </c>
      <c r="C8" t="s">
        <v>380</v>
      </c>
      <c r="D8" t="s">
        <v>381</v>
      </c>
      <c r="E8" t="s">
        <v>382</v>
      </c>
      <c r="F8">
        <v>50</v>
      </c>
      <c r="G8">
        <v>0</v>
      </c>
    </row>
  </sheetData>
  <conditionalFormatting sqref="F1:G1">
    <cfRule type="expression" dxfId="37" priority="1">
      <formula>"AND([@Cat]=""3M"",[@[Total Upgrade Points]]=50)"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3"/>
  <sheetViews>
    <sheetView topLeftCell="A70" workbookViewId="0">
      <selection activeCell="F84" sqref="F84"/>
    </sheetView>
  </sheetViews>
  <sheetFormatPr defaultColWidth="9.140625" defaultRowHeight="15" x14ac:dyDescent="0.25"/>
  <cols>
    <col min="1" max="1" width="29.7109375" bestFit="1" customWidth="1"/>
  </cols>
  <sheetData>
    <row r="1" spans="1:1" x14ac:dyDescent="0.25">
      <c r="A1" s="92" t="s">
        <v>726</v>
      </c>
    </row>
    <row r="2" spans="1:1" x14ac:dyDescent="0.25">
      <c r="A2" s="93" t="s">
        <v>299</v>
      </c>
    </row>
    <row r="3" spans="1:1" x14ac:dyDescent="0.25">
      <c r="A3" s="93" t="s">
        <v>153</v>
      </c>
    </row>
    <row r="4" spans="1:1" x14ac:dyDescent="0.25">
      <c r="A4" s="93" t="s">
        <v>727</v>
      </c>
    </row>
    <row r="5" spans="1:1" x14ac:dyDescent="0.25">
      <c r="A5" s="93" t="s">
        <v>728</v>
      </c>
    </row>
    <row r="6" spans="1:1" x14ac:dyDescent="0.25">
      <c r="A6" s="93" t="s">
        <v>54</v>
      </c>
    </row>
    <row r="7" spans="1:1" x14ac:dyDescent="0.25">
      <c r="A7" s="93" t="s">
        <v>335</v>
      </c>
    </row>
    <row r="8" spans="1:1" x14ac:dyDescent="0.25">
      <c r="A8" s="93" t="s">
        <v>596</v>
      </c>
    </row>
    <row r="9" spans="1:1" x14ac:dyDescent="0.25">
      <c r="A9" s="93" t="s">
        <v>729</v>
      </c>
    </row>
    <row r="10" spans="1:1" x14ac:dyDescent="0.25">
      <c r="A10" s="93" t="s">
        <v>730</v>
      </c>
    </row>
    <row r="11" spans="1:1" x14ac:dyDescent="0.25">
      <c r="A11" s="93" t="s">
        <v>271</v>
      </c>
    </row>
    <row r="12" spans="1:1" x14ac:dyDescent="0.25">
      <c r="A12" s="93" t="s">
        <v>731</v>
      </c>
    </row>
    <row r="13" spans="1:1" x14ac:dyDescent="0.25">
      <c r="A13" s="93" t="s">
        <v>191</v>
      </c>
    </row>
    <row r="14" spans="1:1" x14ac:dyDescent="0.25">
      <c r="A14" s="93" t="s">
        <v>182</v>
      </c>
    </row>
    <row r="15" spans="1:1" x14ac:dyDescent="0.25">
      <c r="A15" s="93" t="s">
        <v>695</v>
      </c>
    </row>
    <row r="16" spans="1:1" x14ac:dyDescent="0.25">
      <c r="A16" s="93" t="s">
        <v>172</v>
      </c>
    </row>
    <row r="17" spans="1:1" x14ac:dyDescent="0.25">
      <c r="A17" s="93" t="s">
        <v>732</v>
      </c>
    </row>
    <row r="18" spans="1:1" x14ac:dyDescent="0.25">
      <c r="A18" s="93" t="s">
        <v>733</v>
      </c>
    </row>
    <row r="19" spans="1:1" x14ac:dyDescent="0.25">
      <c r="A19" s="93" t="s">
        <v>40</v>
      </c>
    </row>
    <row r="20" spans="1:1" x14ac:dyDescent="0.25">
      <c r="A20" s="93" t="s">
        <v>61</v>
      </c>
    </row>
    <row r="21" spans="1:1" x14ac:dyDescent="0.25">
      <c r="A21" s="93" t="s">
        <v>734</v>
      </c>
    </row>
    <row r="22" spans="1:1" x14ac:dyDescent="0.25">
      <c r="A22" s="93" t="s">
        <v>735</v>
      </c>
    </row>
    <row r="23" spans="1:1" x14ac:dyDescent="0.25">
      <c r="A23" s="93" t="s">
        <v>37</v>
      </c>
    </row>
    <row r="24" spans="1:1" x14ac:dyDescent="0.25">
      <c r="A24" s="93" t="s">
        <v>736</v>
      </c>
    </row>
    <row r="25" spans="1:1" x14ac:dyDescent="0.25">
      <c r="A25" s="93" t="s">
        <v>737</v>
      </c>
    </row>
    <row r="26" spans="1:1" x14ac:dyDescent="0.25">
      <c r="A26" s="93" t="s">
        <v>738</v>
      </c>
    </row>
    <row r="27" spans="1:1" x14ac:dyDescent="0.25">
      <c r="A27" s="93" t="s">
        <v>739</v>
      </c>
    </row>
    <row r="28" spans="1:1" x14ac:dyDescent="0.25">
      <c r="A28" s="93" t="s">
        <v>128</v>
      </c>
    </row>
    <row r="29" spans="1:1" x14ac:dyDescent="0.25">
      <c r="A29" s="93" t="s">
        <v>740</v>
      </c>
    </row>
    <row r="30" spans="1:1" x14ac:dyDescent="0.25">
      <c r="A30" s="93" t="s">
        <v>741</v>
      </c>
    </row>
    <row r="31" spans="1:1" x14ac:dyDescent="0.25">
      <c r="A31" s="93" t="s">
        <v>742</v>
      </c>
    </row>
    <row r="32" spans="1:1" x14ac:dyDescent="0.25">
      <c r="A32" s="93" t="s">
        <v>144</v>
      </c>
    </row>
    <row r="33" spans="1:1" x14ac:dyDescent="0.25">
      <c r="A33" s="93" t="s">
        <v>167</v>
      </c>
    </row>
    <row r="34" spans="1:1" x14ac:dyDescent="0.25">
      <c r="A34" s="93" t="s">
        <v>76</v>
      </c>
    </row>
    <row r="35" spans="1:1" x14ac:dyDescent="0.25">
      <c r="A35" s="93" t="s">
        <v>249</v>
      </c>
    </row>
    <row r="36" spans="1:1" x14ac:dyDescent="0.25">
      <c r="A36" s="93" t="s">
        <v>213</v>
      </c>
    </row>
    <row r="37" spans="1:1" x14ac:dyDescent="0.25">
      <c r="A37" s="93" t="s">
        <v>85</v>
      </c>
    </row>
    <row r="38" spans="1:1" x14ac:dyDescent="0.25">
      <c r="A38" s="93" t="s">
        <v>743</v>
      </c>
    </row>
    <row r="39" spans="1:1" x14ac:dyDescent="0.25">
      <c r="A39" s="93" t="s">
        <v>74</v>
      </c>
    </row>
    <row r="40" spans="1:1" x14ac:dyDescent="0.25">
      <c r="A40" s="93" t="s">
        <v>744</v>
      </c>
    </row>
    <row r="41" spans="1:1" x14ac:dyDescent="0.25">
      <c r="A41" s="93" t="s">
        <v>518</v>
      </c>
    </row>
    <row r="42" spans="1:1" x14ac:dyDescent="0.25">
      <c r="A42" s="93" t="s">
        <v>745</v>
      </c>
    </row>
    <row r="43" spans="1:1" x14ac:dyDescent="0.25">
      <c r="A43" s="93" t="s">
        <v>746</v>
      </c>
    </row>
    <row r="44" spans="1:1" x14ac:dyDescent="0.25">
      <c r="A44" s="93" t="s">
        <v>341</v>
      </c>
    </row>
    <row r="45" spans="1:1" x14ac:dyDescent="0.25">
      <c r="A45" s="93" t="s">
        <v>747</v>
      </c>
    </row>
    <row r="46" spans="1:1" x14ac:dyDescent="0.25">
      <c r="A46" s="93" t="s">
        <v>748</v>
      </c>
    </row>
    <row r="47" spans="1:1" x14ac:dyDescent="0.25">
      <c r="A47" s="93" t="s">
        <v>318</v>
      </c>
    </row>
    <row r="48" spans="1:1" x14ac:dyDescent="0.25">
      <c r="A48" s="93" t="s">
        <v>749</v>
      </c>
    </row>
    <row r="49" spans="1:1" x14ac:dyDescent="0.25">
      <c r="A49" s="93" t="s">
        <v>31</v>
      </c>
    </row>
    <row r="50" spans="1:1" x14ac:dyDescent="0.25">
      <c r="A50" s="93" t="s">
        <v>750</v>
      </c>
    </row>
    <row r="51" spans="1:1" x14ac:dyDescent="0.25">
      <c r="A51" s="93" t="s">
        <v>34</v>
      </c>
    </row>
    <row r="52" spans="1:1" x14ac:dyDescent="0.25">
      <c r="A52" s="93" t="s">
        <v>140</v>
      </c>
    </row>
    <row r="53" spans="1:1" x14ac:dyDescent="0.25">
      <c r="A53" s="93" t="s">
        <v>751</v>
      </c>
    </row>
    <row r="54" spans="1:1" x14ac:dyDescent="0.25">
      <c r="A54" s="93" t="s">
        <v>225</v>
      </c>
    </row>
    <row r="55" spans="1:1" x14ac:dyDescent="0.25">
      <c r="A55" s="93" t="s">
        <v>486</v>
      </c>
    </row>
    <row r="56" spans="1:1" x14ac:dyDescent="0.25">
      <c r="A56" s="93" t="s">
        <v>93</v>
      </c>
    </row>
    <row r="57" spans="1:1" x14ac:dyDescent="0.25">
      <c r="A57" s="94" t="s">
        <v>752</v>
      </c>
    </row>
    <row r="58" spans="1:1" x14ac:dyDescent="0.25">
      <c r="A58" s="94" t="s">
        <v>43</v>
      </c>
    </row>
    <row r="59" spans="1:1" x14ac:dyDescent="0.25">
      <c r="A59" s="94" t="s">
        <v>753</v>
      </c>
    </row>
    <row r="60" spans="1:1" x14ac:dyDescent="0.25">
      <c r="A60" s="94" t="s">
        <v>754</v>
      </c>
    </row>
    <row r="61" spans="1:1" x14ac:dyDescent="0.25">
      <c r="A61" s="94" t="s">
        <v>120</v>
      </c>
    </row>
    <row r="62" spans="1:1" x14ac:dyDescent="0.25">
      <c r="A62" s="94" t="s">
        <v>755</v>
      </c>
    </row>
    <row r="63" spans="1:1" x14ac:dyDescent="0.25">
      <c r="A63" s="94" t="s">
        <v>283</v>
      </c>
    </row>
    <row r="64" spans="1:1" x14ac:dyDescent="0.25">
      <c r="A64" s="94" t="s">
        <v>150</v>
      </c>
    </row>
    <row r="65" spans="1:1" x14ac:dyDescent="0.25">
      <c r="A65" s="94" t="s">
        <v>439</v>
      </c>
    </row>
    <row r="66" spans="1:1" x14ac:dyDescent="0.25">
      <c r="A66" s="94" t="s">
        <v>756</v>
      </c>
    </row>
    <row r="67" spans="1:1" x14ac:dyDescent="0.25">
      <c r="A67" s="94" t="s">
        <v>757</v>
      </c>
    </row>
    <row r="68" spans="1:1" x14ac:dyDescent="0.25">
      <c r="A68" s="94" t="s">
        <v>601</v>
      </c>
    </row>
    <row r="69" spans="1:1" x14ac:dyDescent="0.25">
      <c r="A69" s="93" t="s">
        <v>64</v>
      </c>
    </row>
    <row r="70" spans="1:1" x14ac:dyDescent="0.25">
      <c r="A70" s="94" t="s">
        <v>758</v>
      </c>
    </row>
    <row r="71" spans="1:1" x14ac:dyDescent="0.25">
      <c r="A71" s="94" t="s">
        <v>28</v>
      </c>
    </row>
    <row r="72" spans="1:1" x14ac:dyDescent="0.25">
      <c r="A72" s="94" t="s">
        <v>759</v>
      </c>
    </row>
    <row r="73" spans="1:1" x14ac:dyDescent="0.25">
      <c r="A73" s="93" t="s">
        <v>382</v>
      </c>
    </row>
    <row r="74" spans="1:1" x14ac:dyDescent="0.25">
      <c r="A74" s="94" t="s">
        <v>760</v>
      </c>
    </row>
    <row r="75" spans="1:1" x14ac:dyDescent="0.25">
      <c r="A75" s="93" t="s">
        <v>208</v>
      </c>
    </row>
    <row r="76" spans="1:1" x14ac:dyDescent="0.25">
      <c r="A76" s="94" t="s">
        <v>761</v>
      </c>
    </row>
    <row r="77" spans="1:1" x14ac:dyDescent="0.25">
      <c r="A77" s="94" t="s">
        <v>331</v>
      </c>
    </row>
    <row r="78" spans="1:1" x14ac:dyDescent="0.25">
      <c r="A78" s="94" t="s">
        <v>762</v>
      </c>
    </row>
    <row r="79" spans="1:1" x14ac:dyDescent="0.25">
      <c r="A79" s="94" t="s">
        <v>219</v>
      </c>
    </row>
    <row r="80" spans="1:1" x14ac:dyDescent="0.25">
      <c r="A80" s="94" t="s">
        <v>177</v>
      </c>
    </row>
    <row r="81" spans="1:1" x14ac:dyDescent="0.25">
      <c r="A81" s="94" t="s">
        <v>526</v>
      </c>
    </row>
    <row r="82" spans="1:1" x14ac:dyDescent="0.25">
      <c r="A82" s="93" t="s">
        <v>767</v>
      </c>
    </row>
    <row r="83" spans="1:1" x14ac:dyDescent="0.25">
      <c r="A83" s="94" t="s">
        <v>49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Props1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 Cat 1-2</vt:lpstr>
      <vt:lpstr>Men Cat 3</vt:lpstr>
      <vt:lpstr>Men Cat 4</vt:lpstr>
      <vt:lpstr>Wom 1-2-3</vt:lpstr>
      <vt:lpstr>Wom 4</vt:lpstr>
      <vt:lpstr>Upgrades</vt:lpstr>
      <vt:lpstr>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RTC</dc:creator>
  <cp:lastModifiedBy>RTC</cp:lastModifiedBy>
  <dcterms:created xsi:type="dcterms:W3CDTF">2015-06-05T18:17:20Z</dcterms:created>
  <dcterms:modified xsi:type="dcterms:W3CDTF">2023-06-13T20:16:26Z</dcterms:modified>
</cp:coreProperties>
</file>