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Provinical Coach\OneDrive\Documents\"/>
    </mc:Choice>
  </mc:AlternateContent>
  <xr:revisionPtr revIDLastSave="0" documentId="13_ncr:1_{36B279D4-AEE2-42E2-A4F9-886699AD7AFA}" xr6:coauthVersionLast="47" xr6:coauthVersionMax="47" xr10:uidLastSave="{00000000-0000-0000-0000-000000000000}"/>
  <bookViews>
    <workbookView xWindow="-108" yWindow="-108" windowWidth="23256" windowHeight="13176" activeTab="5" xr2:uid="{00000000-000D-0000-FFFF-FFFF00000000}"/>
  </bookViews>
  <sheets>
    <sheet name="Men Cat 1-2" sheetId="1" r:id="rId1"/>
    <sheet name="Men Cat 3" sheetId="2" r:id="rId2"/>
    <sheet name="Men Cat 4" sheetId="3" r:id="rId3"/>
    <sheet name="Wom 1-2-3" sheetId="4" r:id="rId4"/>
    <sheet name="Wom 4" sheetId="5" r:id="rId5"/>
    <sheet name="Upgrades" sheetId="6" r:id="rId6"/>
    <sheet name="Teams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G32" i="1"/>
  <c r="H32" i="1"/>
  <c r="M21" i="3"/>
  <c r="N21" i="3"/>
  <c r="O21" i="3"/>
  <c r="M14" i="3"/>
  <c r="N14" i="3"/>
  <c r="O14" i="3"/>
  <c r="L3" i="2"/>
  <c r="M3" i="2"/>
  <c r="G3" i="2" s="1"/>
  <c r="N3" i="2"/>
  <c r="M34" i="3"/>
  <c r="N34" i="3"/>
  <c r="G34" i="3" s="1"/>
  <c r="O34" i="3"/>
  <c r="G17" i="4"/>
  <c r="H17" i="4"/>
  <c r="I17" i="4"/>
  <c r="M7" i="5"/>
  <c r="N7" i="5"/>
  <c r="G7" i="5" s="1"/>
  <c r="F7" i="5" s="1"/>
  <c r="O7" i="5"/>
  <c r="F38" i="1"/>
  <c r="G38" i="1"/>
  <c r="H38" i="1"/>
  <c r="M21" i="5"/>
  <c r="N21" i="5"/>
  <c r="G21" i="5" s="1"/>
  <c r="O21" i="5"/>
  <c r="M8" i="5"/>
  <c r="N8" i="5"/>
  <c r="G8" i="5" s="1"/>
  <c r="O8" i="5"/>
  <c r="L6" i="2"/>
  <c r="M6" i="2"/>
  <c r="G6" i="2" s="1"/>
  <c r="F6" i="2" s="1"/>
  <c r="N6" i="2"/>
  <c r="M37" i="3"/>
  <c r="N37" i="3"/>
  <c r="G37" i="3" s="1"/>
  <c r="O37" i="3"/>
  <c r="M10" i="3"/>
  <c r="N10" i="3"/>
  <c r="G10" i="3" s="1"/>
  <c r="O10" i="3"/>
  <c r="L39" i="2"/>
  <c r="M39" i="2"/>
  <c r="G39" i="2" s="1"/>
  <c r="N39" i="2"/>
  <c r="L32" i="2"/>
  <c r="M32" i="2"/>
  <c r="G32" i="2" s="1"/>
  <c r="N32" i="2"/>
  <c r="L5" i="2"/>
  <c r="M5" i="2"/>
  <c r="G5" i="2" s="1"/>
  <c r="N5" i="2"/>
  <c r="F33" i="1"/>
  <c r="G33" i="1"/>
  <c r="H33" i="1"/>
  <c r="F17" i="1"/>
  <c r="G17" i="1"/>
  <c r="H17" i="1"/>
  <c r="O35" i="3"/>
  <c r="N35" i="3"/>
  <c r="G35" i="3" s="1"/>
  <c r="F35" i="3" s="1"/>
  <c r="M35" i="3"/>
  <c r="F37" i="1"/>
  <c r="G37" i="1"/>
  <c r="H37" i="1"/>
  <c r="M36" i="3"/>
  <c r="N36" i="3"/>
  <c r="G36" i="3" s="1"/>
  <c r="O36" i="3"/>
  <c r="M6" i="3"/>
  <c r="N6" i="3"/>
  <c r="G6" i="3" s="1"/>
  <c r="O6" i="3"/>
  <c r="M33" i="3"/>
  <c r="N33" i="3"/>
  <c r="G33" i="3" s="1"/>
  <c r="O33" i="3"/>
  <c r="M17" i="3"/>
  <c r="N17" i="3"/>
  <c r="G17" i="3" s="1"/>
  <c r="O17" i="3"/>
  <c r="L23" i="2"/>
  <c r="M23" i="2"/>
  <c r="G23" i="2" s="1"/>
  <c r="N23" i="2"/>
  <c r="M32" i="3"/>
  <c r="N32" i="3"/>
  <c r="G32" i="3" s="1"/>
  <c r="O32" i="3"/>
  <c r="M23" i="5"/>
  <c r="N23" i="5"/>
  <c r="G23" i="5" s="1"/>
  <c r="F23" i="5" s="1"/>
  <c r="O23" i="5"/>
  <c r="M5" i="5"/>
  <c r="N5" i="5"/>
  <c r="G5" i="5" s="1"/>
  <c r="O5" i="5"/>
  <c r="G19" i="4"/>
  <c r="H19" i="4"/>
  <c r="I19" i="4"/>
  <c r="M20" i="3"/>
  <c r="N20" i="3"/>
  <c r="G20" i="3" s="1"/>
  <c r="O20" i="3"/>
  <c r="F30" i="1"/>
  <c r="G30" i="1"/>
  <c r="H30" i="1"/>
  <c r="F8" i="1"/>
  <c r="G8" i="1"/>
  <c r="H8" i="1"/>
  <c r="F31" i="1"/>
  <c r="G31" i="1"/>
  <c r="H31" i="1"/>
  <c r="F29" i="1"/>
  <c r="G29" i="1"/>
  <c r="H29" i="1"/>
  <c r="F25" i="1"/>
  <c r="G25" i="1"/>
  <c r="H25" i="1"/>
  <c r="M23" i="3"/>
  <c r="N23" i="3"/>
  <c r="G23" i="3" s="1"/>
  <c r="O23" i="3"/>
  <c r="M9" i="5"/>
  <c r="N9" i="5"/>
  <c r="G9" i="5" s="1"/>
  <c r="F9" i="5" s="1"/>
  <c r="O9" i="5"/>
  <c r="M31" i="3"/>
  <c r="N31" i="3"/>
  <c r="G31" i="3" s="1"/>
  <c r="O31" i="3"/>
  <c r="M22" i="3"/>
  <c r="N22" i="3"/>
  <c r="G22" i="3" s="1"/>
  <c r="O22" i="3"/>
  <c r="M13" i="3"/>
  <c r="N13" i="3"/>
  <c r="G13" i="3" s="1"/>
  <c r="O13" i="3"/>
  <c r="L25" i="2"/>
  <c r="M25" i="2"/>
  <c r="G25" i="2" s="1"/>
  <c r="N25" i="2"/>
  <c r="F12" i="1"/>
  <c r="G12" i="1"/>
  <c r="H12" i="1"/>
  <c r="F96" i="1"/>
  <c r="G96" i="1"/>
  <c r="H96" i="1"/>
  <c r="F15" i="1"/>
  <c r="G15" i="1"/>
  <c r="H15" i="1"/>
  <c r="G12" i="4"/>
  <c r="H12" i="4"/>
  <c r="I12" i="4"/>
  <c r="G16" i="4"/>
  <c r="H16" i="4"/>
  <c r="I16" i="4"/>
  <c r="M30" i="3"/>
  <c r="N30" i="3"/>
  <c r="G30" i="3" s="1"/>
  <c r="O30" i="3"/>
  <c r="M19" i="3"/>
  <c r="N19" i="3"/>
  <c r="G19" i="3" s="1"/>
  <c r="O19" i="3"/>
  <c r="M16" i="3"/>
  <c r="N16" i="3"/>
  <c r="G16" i="3" s="1"/>
  <c r="O16" i="3"/>
  <c r="F36" i="1"/>
  <c r="G36" i="1"/>
  <c r="H36" i="1"/>
  <c r="M5" i="3"/>
  <c r="N5" i="3"/>
  <c r="O5" i="3"/>
  <c r="M20" i="5"/>
  <c r="N20" i="5"/>
  <c r="G20" i="5" s="1"/>
  <c r="F20" i="5" s="1"/>
  <c r="O20" i="5"/>
  <c r="L31" i="2"/>
  <c r="L9" i="2"/>
  <c r="M31" i="2"/>
  <c r="G31" i="2" s="1"/>
  <c r="M9" i="2"/>
  <c r="G9" i="2" s="1"/>
  <c r="N31" i="2"/>
  <c r="N9" i="2"/>
  <c r="F22" i="1"/>
  <c r="G22" i="1"/>
  <c r="H22" i="1"/>
  <c r="L35" i="2"/>
  <c r="M35" i="2"/>
  <c r="G35" i="2" s="1"/>
  <c r="N35" i="2"/>
  <c r="L8" i="2"/>
  <c r="M8" i="2"/>
  <c r="G8" i="2" s="1"/>
  <c r="N8" i="2"/>
  <c r="M15" i="3"/>
  <c r="N15" i="3"/>
  <c r="G15" i="3" s="1"/>
  <c r="O15" i="3"/>
  <c r="M28" i="3"/>
  <c r="N28" i="3"/>
  <c r="G28" i="3" s="1"/>
  <c r="O28" i="3"/>
  <c r="M13" i="5"/>
  <c r="N13" i="5"/>
  <c r="G13" i="5" s="1"/>
  <c r="O13" i="5"/>
  <c r="L2" i="2"/>
  <c r="M2" i="2"/>
  <c r="G2" i="2" s="1"/>
  <c r="N2" i="2"/>
  <c r="O6" i="5"/>
  <c r="O3" i="5"/>
  <c r="O4" i="5"/>
  <c r="O2" i="5"/>
  <c r="O11" i="5"/>
  <c r="O16" i="5"/>
  <c r="O17" i="5"/>
  <c r="O18" i="5"/>
  <c r="O19" i="5"/>
  <c r="O12" i="5"/>
  <c r="O22" i="5"/>
  <c r="O24" i="5"/>
  <c r="O25" i="5"/>
  <c r="O27" i="5"/>
  <c r="O10" i="5"/>
  <c r="O28" i="5"/>
  <c r="O29" i="5"/>
  <c r="O30" i="5"/>
  <c r="O31" i="5"/>
  <c r="O32" i="5"/>
  <c r="O33" i="5"/>
  <c r="O34" i="5"/>
  <c r="O35" i="5"/>
  <c r="O15" i="5"/>
  <c r="O36" i="5"/>
  <c r="O37" i="5"/>
  <c r="O26" i="5"/>
  <c r="O38" i="5"/>
  <c r="O39" i="5"/>
  <c r="O40" i="5"/>
  <c r="O14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I7" i="4"/>
  <c r="I2" i="4"/>
  <c r="I4" i="4"/>
  <c r="I9" i="4"/>
  <c r="I8" i="4"/>
  <c r="I10" i="4"/>
  <c r="I15" i="4"/>
  <c r="I18" i="4"/>
  <c r="I5" i="4"/>
  <c r="I3" i="4"/>
  <c r="I21" i="4"/>
  <c r="I22" i="4"/>
  <c r="I20" i="4"/>
  <c r="I13" i="4"/>
  <c r="I11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6" i="4"/>
  <c r="I52" i="4"/>
  <c r="I14" i="4"/>
  <c r="I53" i="4"/>
  <c r="I54" i="4"/>
  <c r="I55" i="4"/>
  <c r="I56" i="4"/>
  <c r="I57" i="4"/>
  <c r="I58" i="4"/>
  <c r="I59" i="4"/>
  <c r="I60" i="4"/>
  <c r="I61" i="4"/>
  <c r="O8" i="3"/>
  <c r="O18" i="3"/>
  <c r="O2" i="3"/>
  <c r="O4" i="3"/>
  <c r="O24" i="3"/>
  <c r="O3" i="3"/>
  <c r="O27" i="3"/>
  <c r="O7" i="3"/>
  <c r="O29" i="3"/>
  <c r="O9" i="3"/>
  <c r="O38" i="3"/>
  <c r="O39" i="3"/>
  <c r="O40" i="3"/>
  <c r="O41" i="3"/>
  <c r="O42" i="3"/>
  <c r="O43" i="3"/>
  <c r="O44" i="3"/>
  <c r="O45" i="3"/>
  <c r="O46" i="3"/>
  <c r="O26" i="3"/>
  <c r="O12" i="3"/>
  <c r="O11" i="3"/>
  <c r="O47" i="3"/>
  <c r="O48" i="3"/>
  <c r="O49" i="3"/>
  <c r="O25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N7" i="2"/>
  <c r="N11" i="2"/>
  <c r="N16" i="2"/>
  <c r="N17" i="2"/>
  <c r="N10" i="2"/>
  <c r="N22" i="2"/>
  <c r="N4" i="2"/>
  <c r="N33" i="2"/>
  <c r="N34" i="2"/>
  <c r="N12" i="2"/>
  <c r="N37" i="2"/>
  <c r="N40" i="2"/>
  <c r="N41" i="2"/>
  <c r="N27" i="2"/>
  <c r="N14" i="2"/>
  <c r="N42" i="2"/>
  <c r="N43" i="2"/>
  <c r="N20" i="2"/>
  <c r="N15" i="2"/>
  <c r="N44" i="2"/>
  <c r="N45" i="2"/>
  <c r="N24" i="2"/>
  <c r="N13" i="2"/>
  <c r="N46" i="2"/>
  <c r="N47" i="2"/>
  <c r="N19" i="2"/>
  <c r="N48" i="2"/>
  <c r="N49" i="2"/>
  <c r="N38" i="2"/>
  <c r="N50" i="2"/>
  <c r="N51" i="2"/>
  <c r="N52" i="2"/>
  <c r="N21" i="2"/>
  <c r="N53" i="2"/>
  <c r="N54" i="2"/>
  <c r="N55" i="2"/>
  <c r="N56" i="2"/>
  <c r="N57" i="2"/>
  <c r="N58" i="2"/>
  <c r="N59" i="2"/>
  <c r="N60" i="2"/>
  <c r="N61" i="2"/>
  <c r="N29" i="2"/>
  <c r="N62" i="2"/>
  <c r="N63" i="2"/>
  <c r="N64" i="2"/>
  <c r="N65" i="2"/>
  <c r="N66" i="2"/>
  <c r="N67" i="2"/>
  <c r="N68" i="2"/>
  <c r="N69" i="2"/>
  <c r="N70" i="2"/>
  <c r="N71" i="2"/>
  <c r="N72" i="2"/>
  <c r="N73" i="2"/>
  <c r="N18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26" i="2"/>
  <c r="N94" i="2"/>
  <c r="N95" i="2"/>
  <c r="N96" i="2"/>
  <c r="N97" i="2"/>
  <c r="N98" i="2"/>
  <c r="N99" i="2"/>
  <c r="N100" i="2"/>
  <c r="N101" i="2"/>
  <c r="N102" i="2"/>
  <c r="N103" i="2"/>
  <c r="N104" i="2"/>
  <c r="N28" i="2"/>
  <c r="N105" i="2"/>
  <c r="N36" i="2"/>
  <c r="N30" i="2"/>
  <c r="H6" i="1"/>
  <c r="H14" i="1"/>
  <c r="H2" i="1"/>
  <c r="H16" i="1"/>
  <c r="H3" i="1"/>
  <c r="H20" i="1"/>
  <c r="H5" i="1"/>
  <c r="H18" i="1"/>
  <c r="H4" i="1"/>
  <c r="H11" i="1"/>
  <c r="H10" i="1"/>
  <c r="H19" i="1"/>
  <c r="H34" i="1"/>
  <c r="H13" i="1"/>
  <c r="H21" i="1"/>
  <c r="H35" i="1"/>
  <c r="H28" i="1"/>
  <c r="H9" i="1"/>
  <c r="H23" i="1"/>
  <c r="H7" i="1"/>
  <c r="H39" i="1"/>
  <c r="H27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24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26" i="1"/>
  <c r="F25" i="2" l="1"/>
  <c r="F23" i="2"/>
  <c r="F8" i="5"/>
  <c r="F20" i="3"/>
  <c r="F6" i="3"/>
  <c r="F31" i="3"/>
  <c r="F3" i="2"/>
  <c r="F5" i="2"/>
  <c r="F32" i="2"/>
  <c r="F39" i="2"/>
  <c r="E32" i="1"/>
  <c r="E35" i="3"/>
  <c r="E21" i="3"/>
  <c r="E14" i="3"/>
  <c r="F36" i="3"/>
  <c r="F32" i="3"/>
  <c r="F10" i="3"/>
  <c r="F34" i="3"/>
  <c r="F23" i="3"/>
  <c r="F16" i="3"/>
  <c r="G21" i="3"/>
  <c r="F21" i="3" s="1"/>
  <c r="G14" i="3"/>
  <c r="F14" i="3" s="1"/>
  <c r="F37" i="3"/>
  <c r="F19" i="3"/>
  <c r="F13" i="3"/>
  <c r="F17" i="3"/>
  <c r="F30" i="3"/>
  <c r="F22" i="3"/>
  <c r="F33" i="3"/>
  <c r="F5" i="5"/>
  <c r="F21" i="5"/>
  <c r="E3" i="2"/>
  <c r="E34" i="3"/>
  <c r="F17" i="4"/>
  <c r="E7" i="5"/>
  <c r="E38" i="1"/>
  <c r="E21" i="5"/>
  <c r="E8" i="5"/>
  <c r="E6" i="2"/>
  <c r="E37" i="3"/>
  <c r="E10" i="3"/>
  <c r="E39" i="2"/>
  <c r="E32" i="2"/>
  <c r="E5" i="2"/>
  <c r="E33" i="1"/>
  <c r="E17" i="1"/>
  <c r="E37" i="1"/>
  <c r="E36" i="3"/>
  <c r="E6" i="3"/>
  <c r="E33" i="3"/>
  <c r="E17" i="3"/>
  <c r="E23" i="2"/>
  <c r="E32" i="3"/>
  <c r="E23" i="5"/>
  <c r="E5" i="5"/>
  <c r="F19" i="4"/>
  <c r="E20" i="3"/>
  <c r="E30" i="1"/>
  <c r="E8" i="1"/>
  <c r="E31" i="1"/>
  <c r="E29" i="1"/>
  <c r="E25" i="1"/>
  <c r="E23" i="3"/>
  <c r="E9" i="5"/>
  <c r="E31" i="3"/>
  <c r="E22" i="3"/>
  <c r="E13" i="3"/>
  <c r="E25" i="2"/>
  <c r="E12" i="1"/>
  <c r="E36" i="1"/>
  <c r="E15" i="1"/>
  <c r="F16" i="4"/>
  <c r="F12" i="4"/>
  <c r="E31" i="2"/>
  <c r="E9" i="2"/>
  <c r="F9" i="2"/>
  <c r="F31" i="2"/>
  <c r="E5" i="3"/>
  <c r="G5" i="3"/>
  <c r="F5" i="3" s="1"/>
  <c r="E20" i="5"/>
  <c r="F35" i="2"/>
  <c r="E22" i="1"/>
  <c r="E35" i="2"/>
  <c r="F8" i="2"/>
  <c r="E8" i="2"/>
  <c r="F15" i="3"/>
  <c r="E15" i="3"/>
  <c r="E28" i="3"/>
  <c r="F28" i="3"/>
  <c r="E13" i="5"/>
  <c r="F13" i="5"/>
  <c r="E2" i="2"/>
  <c r="F2" i="2"/>
  <c r="M9" i="3"/>
  <c r="N9" i="3"/>
  <c r="G9" i="3" s="1"/>
  <c r="L12" i="2"/>
  <c r="M12" i="2"/>
  <c r="G12" i="2" s="1"/>
  <c r="F13" i="1"/>
  <c r="G13" i="1"/>
  <c r="F11" i="1"/>
  <c r="G11" i="1"/>
  <c r="M25" i="5"/>
  <c r="N25" i="5"/>
  <c r="G25" i="5" s="1"/>
  <c r="M22" i="5"/>
  <c r="N22" i="5"/>
  <c r="G22" i="5" s="1"/>
  <c r="M11" i="5"/>
  <c r="N11" i="5"/>
  <c r="G11" i="5" s="1"/>
  <c r="M27" i="3"/>
  <c r="N27" i="3"/>
  <c r="G27" i="3" s="1"/>
  <c r="M18" i="3"/>
  <c r="N18" i="3"/>
  <c r="G18" i="3" s="1"/>
  <c r="F26" i="1"/>
  <c r="G26" i="1"/>
  <c r="L22" i="2"/>
  <c r="M22" i="2"/>
  <c r="G22" i="2" s="1"/>
  <c r="M24" i="5"/>
  <c r="N24" i="5"/>
  <c r="G24" i="5" s="1"/>
  <c r="M12" i="5"/>
  <c r="N12" i="5"/>
  <c r="G12" i="5" s="1"/>
  <c r="M18" i="5"/>
  <c r="N18" i="5"/>
  <c r="G18" i="5" s="1"/>
  <c r="M3" i="3"/>
  <c r="N3" i="3"/>
  <c r="G3" i="3" s="1"/>
  <c r="M24" i="3"/>
  <c r="N24" i="3"/>
  <c r="G24" i="3" s="1"/>
  <c r="M4" i="3"/>
  <c r="N4" i="3"/>
  <c r="G4" i="3" s="1"/>
  <c r="M2" i="3"/>
  <c r="N2" i="3"/>
  <c r="G2" i="3" s="1"/>
  <c r="G18" i="4"/>
  <c r="H18" i="4"/>
  <c r="G8" i="4"/>
  <c r="H8" i="4"/>
  <c r="L7" i="2"/>
  <c r="M7" i="2"/>
  <c r="G7" i="2" s="1"/>
  <c r="L17" i="2"/>
  <c r="M17" i="2"/>
  <c r="L11" i="2"/>
  <c r="M11" i="2"/>
  <c r="F18" i="4" l="1"/>
  <c r="E25" i="5"/>
  <c r="E13" i="1"/>
  <c r="E11" i="1"/>
  <c r="E26" i="1"/>
  <c r="E12" i="2"/>
  <c r="E9" i="3"/>
  <c r="F9" i="3"/>
  <c r="F12" i="2"/>
  <c r="F25" i="5"/>
  <c r="F12" i="5"/>
  <c r="E22" i="5"/>
  <c r="F22" i="5"/>
  <c r="E11" i="5"/>
  <c r="F11" i="5"/>
  <c r="F27" i="3"/>
  <c r="E27" i="3"/>
  <c r="E18" i="3"/>
  <c r="F18" i="3"/>
  <c r="E7" i="2"/>
  <c r="E22" i="2"/>
  <c r="F22" i="2"/>
  <c r="F24" i="5"/>
  <c r="E24" i="5"/>
  <c r="E12" i="5"/>
  <c r="E18" i="5"/>
  <c r="F18" i="5"/>
  <c r="E3" i="3"/>
  <c r="F3" i="3"/>
  <c r="E4" i="3"/>
  <c r="E24" i="3"/>
  <c r="F24" i="3"/>
  <c r="F4" i="3"/>
  <c r="E2" i="3"/>
  <c r="F2" i="3"/>
  <c r="F8" i="4"/>
  <c r="F7" i="2"/>
  <c r="E17" i="2"/>
  <c r="E11" i="2"/>
  <c r="G17" i="2"/>
  <c r="F17" i="2" s="1"/>
  <c r="G11" i="2"/>
  <c r="F11" i="2" s="1"/>
  <c r="L16" i="2" l="1"/>
  <c r="M16" i="2"/>
  <c r="F34" i="1"/>
  <c r="G34" i="1"/>
  <c r="F10" i="1"/>
  <c r="G10" i="1"/>
  <c r="N83" i="5"/>
  <c r="G83" i="5" s="1"/>
  <c r="M83" i="5"/>
  <c r="N82" i="5"/>
  <c r="G82" i="5" s="1"/>
  <c r="M82" i="5"/>
  <c r="N81" i="5"/>
  <c r="G81" i="5" s="1"/>
  <c r="M81" i="5"/>
  <c r="N80" i="5"/>
  <c r="G80" i="5" s="1"/>
  <c r="M80" i="5"/>
  <c r="N79" i="5"/>
  <c r="G79" i="5" s="1"/>
  <c r="M79" i="5"/>
  <c r="N78" i="5"/>
  <c r="G78" i="5" s="1"/>
  <c r="M78" i="5"/>
  <c r="N77" i="5"/>
  <c r="G77" i="5" s="1"/>
  <c r="M77" i="5"/>
  <c r="N76" i="5"/>
  <c r="G76" i="5" s="1"/>
  <c r="M76" i="5"/>
  <c r="N75" i="5"/>
  <c r="G75" i="5" s="1"/>
  <c r="M75" i="5"/>
  <c r="N74" i="5"/>
  <c r="G74" i="5" s="1"/>
  <c r="M74" i="5"/>
  <c r="N73" i="5"/>
  <c r="G73" i="5" s="1"/>
  <c r="M73" i="5"/>
  <c r="N72" i="5"/>
  <c r="G72" i="5" s="1"/>
  <c r="M72" i="5"/>
  <c r="N71" i="5"/>
  <c r="G71" i="5" s="1"/>
  <c r="M71" i="5"/>
  <c r="N70" i="5"/>
  <c r="G70" i="5" s="1"/>
  <c r="M70" i="5"/>
  <c r="N69" i="5"/>
  <c r="G69" i="5" s="1"/>
  <c r="M69" i="5"/>
  <c r="N68" i="5"/>
  <c r="G68" i="5" s="1"/>
  <c r="M68" i="5"/>
  <c r="N67" i="5"/>
  <c r="G67" i="5" s="1"/>
  <c r="M67" i="5"/>
  <c r="N66" i="5"/>
  <c r="G66" i="5" s="1"/>
  <c r="M66" i="5"/>
  <c r="N65" i="5"/>
  <c r="G65" i="5" s="1"/>
  <c r="M65" i="5"/>
  <c r="N64" i="5"/>
  <c r="G64" i="5" s="1"/>
  <c r="M64" i="5"/>
  <c r="N63" i="5"/>
  <c r="G63" i="5" s="1"/>
  <c r="M63" i="5"/>
  <c r="N62" i="5"/>
  <c r="G62" i="5" s="1"/>
  <c r="M62" i="5"/>
  <c r="N16" i="5"/>
  <c r="G16" i="5" s="1"/>
  <c r="M16" i="5"/>
  <c r="N61" i="5"/>
  <c r="G61" i="5" s="1"/>
  <c r="M61" i="5"/>
  <c r="N60" i="5"/>
  <c r="G60" i="5" s="1"/>
  <c r="M60" i="5"/>
  <c r="N59" i="5"/>
  <c r="G59" i="5" s="1"/>
  <c r="M59" i="5"/>
  <c r="N58" i="5"/>
  <c r="G58" i="5" s="1"/>
  <c r="M58" i="5"/>
  <c r="N17" i="5"/>
  <c r="G17" i="5" s="1"/>
  <c r="M17" i="5"/>
  <c r="N57" i="5"/>
  <c r="G57" i="5" s="1"/>
  <c r="M57" i="5"/>
  <c r="N56" i="5"/>
  <c r="G56" i="5" s="1"/>
  <c r="M56" i="5"/>
  <c r="N55" i="5"/>
  <c r="G55" i="5" s="1"/>
  <c r="M55" i="5"/>
  <c r="N54" i="5"/>
  <c r="G54" i="5" s="1"/>
  <c r="M54" i="5"/>
  <c r="N53" i="5"/>
  <c r="G53" i="5" s="1"/>
  <c r="M53" i="5"/>
  <c r="N52" i="5"/>
  <c r="G52" i="5" s="1"/>
  <c r="M52" i="5"/>
  <c r="N51" i="5"/>
  <c r="G51" i="5" s="1"/>
  <c r="M51" i="5"/>
  <c r="N50" i="5"/>
  <c r="G50" i="5" s="1"/>
  <c r="M50" i="5"/>
  <c r="N49" i="5"/>
  <c r="G49" i="5" s="1"/>
  <c r="M49" i="5"/>
  <c r="N48" i="5"/>
  <c r="G48" i="5" s="1"/>
  <c r="M48" i="5"/>
  <c r="N47" i="5"/>
  <c r="G47" i="5" s="1"/>
  <c r="M47" i="5"/>
  <c r="N46" i="5"/>
  <c r="G46" i="5" s="1"/>
  <c r="M46" i="5"/>
  <c r="N45" i="5"/>
  <c r="G45" i="5" s="1"/>
  <c r="M45" i="5"/>
  <c r="N44" i="5"/>
  <c r="G44" i="5" s="1"/>
  <c r="M44" i="5"/>
  <c r="N43" i="5"/>
  <c r="G43" i="5" s="1"/>
  <c r="M43" i="5"/>
  <c r="N42" i="5"/>
  <c r="G42" i="5" s="1"/>
  <c r="M42" i="5"/>
  <c r="N41" i="5"/>
  <c r="G41" i="5" s="1"/>
  <c r="M41" i="5"/>
  <c r="N14" i="5"/>
  <c r="G14" i="5" s="1"/>
  <c r="M14" i="5"/>
  <c r="N40" i="5"/>
  <c r="G40" i="5" s="1"/>
  <c r="M40" i="5"/>
  <c r="N19" i="5"/>
  <c r="G19" i="5" s="1"/>
  <c r="M19" i="5"/>
  <c r="N39" i="5"/>
  <c r="G39" i="5" s="1"/>
  <c r="M39" i="5"/>
  <c r="N38" i="5"/>
  <c r="G38" i="5" s="1"/>
  <c r="M38" i="5"/>
  <c r="N26" i="5"/>
  <c r="G26" i="5" s="1"/>
  <c r="M26" i="5"/>
  <c r="N37" i="5"/>
  <c r="G37" i="5" s="1"/>
  <c r="M37" i="5"/>
  <c r="N36" i="5"/>
  <c r="G36" i="5" s="1"/>
  <c r="M36" i="5"/>
  <c r="N15" i="5"/>
  <c r="G15" i="5" s="1"/>
  <c r="M15" i="5"/>
  <c r="N35" i="5"/>
  <c r="G35" i="5" s="1"/>
  <c r="M35" i="5"/>
  <c r="N34" i="5"/>
  <c r="G34" i="5" s="1"/>
  <c r="M34" i="5"/>
  <c r="N33" i="5"/>
  <c r="G33" i="5" s="1"/>
  <c r="M33" i="5"/>
  <c r="N32" i="5"/>
  <c r="G32" i="5" s="1"/>
  <c r="M32" i="5"/>
  <c r="N31" i="5"/>
  <c r="G31" i="5" s="1"/>
  <c r="M31" i="5"/>
  <c r="N6" i="5"/>
  <c r="G6" i="5" s="1"/>
  <c r="M6" i="5"/>
  <c r="N30" i="5"/>
  <c r="G30" i="5" s="1"/>
  <c r="M30" i="5"/>
  <c r="N29" i="5"/>
  <c r="G29" i="5" s="1"/>
  <c r="M29" i="5"/>
  <c r="N28" i="5"/>
  <c r="G28" i="5" s="1"/>
  <c r="M28" i="5"/>
  <c r="N4" i="5"/>
  <c r="G4" i="5" s="1"/>
  <c r="M4" i="5"/>
  <c r="N3" i="5"/>
  <c r="G3" i="5" s="1"/>
  <c r="M3" i="5"/>
  <c r="N10" i="5"/>
  <c r="G10" i="5" s="1"/>
  <c r="M10" i="5"/>
  <c r="N2" i="5"/>
  <c r="G2" i="5" s="1"/>
  <c r="M2" i="5"/>
  <c r="N27" i="5"/>
  <c r="G27" i="5" s="1"/>
  <c r="M27" i="5"/>
  <c r="H52" i="4"/>
  <c r="G52" i="4"/>
  <c r="H6" i="4"/>
  <c r="G6" i="4"/>
  <c r="H60" i="4"/>
  <c r="G60" i="4"/>
  <c r="H51" i="4"/>
  <c r="G51" i="4"/>
  <c r="H50" i="4"/>
  <c r="G50" i="4"/>
  <c r="H49" i="4"/>
  <c r="G49" i="4"/>
  <c r="H48" i="4"/>
  <c r="G48" i="4"/>
  <c r="H47" i="4"/>
  <c r="G47" i="4"/>
  <c r="H46" i="4"/>
  <c r="G46" i="4"/>
  <c r="H45" i="4"/>
  <c r="G45" i="4"/>
  <c r="H59" i="4"/>
  <c r="G59" i="4"/>
  <c r="H44" i="4"/>
  <c r="G44" i="4"/>
  <c r="H58" i="4"/>
  <c r="G58" i="4"/>
  <c r="H43" i="4"/>
  <c r="G43" i="4"/>
  <c r="H57" i="4"/>
  <c r="G57" i="4"/>
  <c r="H42" i="4"/>
  <c r="G42" i="4"/>
  <c r="H56" i="4"/>
  <c r="G56" i="4"/>
  <c r="H41" i="4"/>
  <c r="G41" i="4"/>
  <c r="H40" i="4"/>
  <c r="G40" i="4"/>
  <c r="H39" i="4"/>
  <c r="G39" i="4"/>
  <c r="H38" i="4"/>
  <c r="G38" i="4"/>
  <c r="H37" i="4"/>
  <c r="G37" i="4"/>
  <c r="H36" i="4"/>
  <c r="G36" i="4"/>
  <c r="H35" i="4"/>
  <c r="G35" i="4"/>
  <c r="H55" i="4"/>
  <c r="G55" i="4"/>
  <c r="H34" i="4"/>
  <c r="G34" i="4"/>
  <c r="H33" i="4"/>
  <c r="G33" i="4"/>
  <c r="H32" i="4"/>
  <c r="G32" i="4"/>
  <c r="H31" i="4"/>
  <c r="G31" i="4"/>
  <c r="H30" i="4"/>
  <c r="G30" i="4"/>
  <c r="H29" i="4"/>
  <c r="G29" i="4"/>
  <c r="H61" i="4"/>
  <c r="G61" i="4"/>
  <c r="H28" i="4"/>
  <c r="G28" i="4"/>
  <c r="H27" i="4"/>
  <c r="G27" i="4"/>
  <c r="H26" i="4"/>
  <c r="G26" i="4"/>
  <c r="H54" i="4"/>
  <c r="G54" i="4"/>
  <c r="H25" i="4"/>
  <c r="G25" i="4"/>
  <c r="H24" i="4"/>
  <c r="G24" i="4"/>
  <c r="H23" i="4"/>
  <c r="G23" i="4"/>
  <c r="H53" i="4"/>
  <c r="G53" i="4"/>
  <c r="H11" i="4"/>
  <c r="G11" i="4"/>
  <c r="H14" i="4"/>
  <c r="G14" i="4"/>
  <c r="H13" i="4"/>
  <c r="G13" i="4"/>
  <c r="H20" i="4"/>
  <c r="G20" i="4"/>
  <c r="H10" i="4"/>
  <c r="G10" i="4"/>
  <c r="H15" i="4"/>
  <c r="G15" i="4"/>
  <c r="H22" i="4"/>
  <c r="G22" i="4"/>
  <c r="H21" i="4"/>
  <c r="G21" i="4"/>
  <c r="H3" i="4"/>
  <c r="G3" i="4"/>
  <c r="H7" i="4"/>
  <c r="G7" i="4"/>
  <c r="H4" i="4"/>
  <c r="G4" i="4"/>
  <c r="H9" i="4"/>
  <c r="G9" i="4"/>
  <c r="H5" i="4"/>
  <c r="G5" i="4"/>
  <c r="H2" i="4"/>
  <c r="G2" i="4"/>
  <c r="N110" i="3"/>
  <c r="G110" i="3" s="1"/>
  <c r="M110" i="3"/>
  <c r="N109" i="3"/>
  <c r="G109" i="3" s="1"/>
  <c r="M109" i="3"/>
  <c r="N8" i="3"/>
  <c r="G8" i="3" s="1"/>
  <c r="M8" i="3"/>
  <c r="N108" i="3"/>
  <c r="G108" i="3" s="1"/>
  <c r="M108" i="3"/>
  <c r="N107" i="3"/>
  <c r="G107" i="3" s="1"/>
  <c r="M107" i="3"/>
  <c r="N106" i="3"/>
  <c r="G106" i="3" s="1"/>
  <c r="M106" i="3"/>
  <c r="N105" i="3"/>
  <c r="G105" i="3" s="1"/>
  <c r="M105" i="3"/>
  <c r="N104" i="3"/>
  <c r="G104" i="3" s="1"/>
  <c r="M104" i="3"/>
  <c r="N103" i="3"/>
  <c r="G103" i="3" s="1"/>
  <c r="M103" i="3"/>
  <c r="N102" i="3"/>
  <c r="G102" i="3" s="1"/>
  <c r="M102" i="3"/>
  <c r="N101" i="3"/>
  <c r="G101" i="3" s="1"/>
  <c r="M101" i="3"/>
  <c r="N100" i="3"/>
  <c r="G100" i="3" s="1"/>
  <c r="M100" i="3"/>
  <c r="N99" i="3"/>
  <c r="G99" i="3" s="1"/>
  <c r="M99" i="3"/>
  <c r="N98" i="3"/>
  <c r="G98" i="3" s="1"/>
  <c r="M98" i="3"/>
  <c r="N97" i="3"/>
  <c r="G97" i="3" s="1"/>
  <c r="M97" i="3"/>
  <c r="N96" i="3"/>
  <c r="G96" i="3" s="1"/>
  <c r="M96" i="3"/>
  <c r="N95" i="3"/>
  <c r="G95" i="3" s="1"/>
  <c r="M95" i="3"/>
  <c r="N94" i="3"/>
  <c r="G94" i="3" s="1"/>
  <c r="M94" i="3"/>
  <c r="N93" i="3"/>
  <c r="G93" i="3" s="1"/>
  <c r="M93" i="3"/>
  <c r="N92" i="3"/>
  <c r="G92" i="3" s="1"/>
  <c r="M92" i="3"/>
  <c r="N91" i="3"/>
  <c r="G91" i="3" s="1"/>
  <c r="M91" i="3"/>
  <c r="N90" i="3"/>
  <c r="G90" i="3" s="1"/>
  <c r="M90" i="3"/>
  <c r="N89" i="3"/>
  <c r="G89" i="3" s="1"/>
  <c r="M89" i="3"/>
  <c r="N88" i="3"/>
  <c r="G88" i="3" s="1"/>
  <c r="M88" i="3"/>
  <c r="N87" i="3"/>
  <c r="G87" i="3" s="1"/>
  <c r="M87" i="3"/>
  <c r="N86" i="3"/>
  <c r="G86" i="3" s="1"/>
  <c r="M86" i="3"/>
  <c r="N85" i="3"/>
  <c r="G85" i="3" s="1"/>
  <c r="M85" i="3"/>
  <c r="N84" i="3"/>
  <c r="G84" i="3" s="1"/>
  <c r="M84" i="3"/>
  <c r="N83" i="3"/>
  <c r="G83" i="3" s="1"/>
  <c r="M83" i="3"/>
  <c r="N82" i="3"/>
  <c r="G82" i="3" s="1"/>
  <c r="M82" i="3"/>
  <c r="N81" i="3"/>
  <c r="G81" i="3" s="1"/>
  <c r="M81" i="3"/>
  <c r="N80" i="3"/>
  <c r="G80" i="3" s="1"/>
  <c r="M80" i="3"/>
  <c r="N79" i="3"/>
  <c r="G79" i="3" s="1"/>
  <c r="M79" i="3"/>
  <c r="N78" i="3"/>
  <c r="G78" i="3" s="1"/>
  <c r="M78" i="3"/>
  <c r="N77" i="3"/>
  <c r="G77" i="3" s="1"/>
  <c r="M77" i="3"/>
  <c r="N76" i="3"/>
  <c r="G76" i="3" s="1"/>
  <c r="M76" i="3"/>
  <c r="N75" i="3"/>
  <c r="G75" i="3" s="1"/>
  <c r="M75" i="3"/>
  <c r="N74" i="3"/>
  <c r="G74" i="3" s="1"/>
  <c r="M74" i="3"/>
  <c r="N73" i="3"/>
  <c r="G73" i="3" s="1"/>
  <c r="M73" i="3"/>
  <c r="N72" i="3"/>
  <c r="G72" i="3" s="1"/>
  <c r="M72" i="3"/>
  <c r="N71" i="3"/>
  <c r="G71" i="3" s="1"/>
  <c r="M71" i="3"/>
  <c r="N70" i="3"/>
  <c r="G70" i="3" s="1"/>
  <c r="M70" i="3"/>
  <c r="N69" i="3"/>
  <c r="G69" i="3" s="1"/>
  <c r="M69" i="3"/>
  <c r="N68" i="3"/>
  <c r="G68" i="3" s="1"/>
  <c r="M68" i="3"/>
  <c r="N67" i="3"/>
  <c r="G67" i="3" s="1"/>
  <c r="M67" i="3"/>
  <c r="N66" i="3"/>
  <c r="G66" i="3" s="1"/>
  <c r="M66" i="3"/>
  <c r="N65" i="3"/>
  <c r="G65" i="3" s="1"/>
  <c r="M65" i="3"/>
  <c r="N64" i="3"/>
  <c r="G64" i="3" s="1"/>
  <c r="M64" i="3"/>
  <c r="N63" i="3"/>
  <c r="G63" i="3" s="1"/>
  <c r="M63" i="3"/>
  <c r="N62" i="3"/>
  <c r="G62" i="3" s="1"/>
  <c r="M62" i="3"/>
  <c r="N61" i="3"/>
  <c r="G61" i="3" s="1"/>
  <c r="M61" i="3"/>
  <c r="N60" i="3"/>
  <c r="G60" i="3" s="1"/>
  <c r="M60" i="3"/>
  <c r="N59" i="3"/>
  <c r="G59" i="3" s="1"/>
  <c r="M59" i="3"/>
  <c r="N58" i="3"/>
  <c r="G58" i="3" s="1"/>
  <c r="M58" i="3"/>
  <c r="N57" i="3"/>
  <c r="G57" i="3" s="1"/>
  <c r="M57" i="3"/>
  <c r="N56" i="3"/>
  <c r="G56" i="3" s="1"/>
  <c r="M56" i="3"/>
  <c r="N55" i="3"/>
  <c r="G55" i="3" s="1"/>
  <c r="M55" i="3"/>
  <c r="N54" i="3"/>
  <c r="G54" i="3" s="1"/>
  <c r="M54" i="3"/>
  <c r="N53" i="3"/>
  <c r="G53" i="3" s="1"/>
  <c r="M53" i="3"/>
  <c r="N52" i="3"/>
  <c r="G52" i="3" s="1"/>
  <c r="M52" i="3"/>
  <c r="N51" i="3"/>
  <c r="G51" i="3" s="1"/>
  <c r="M51" i="3"/>
  <c r="N50" i="3"/>
  <c r="G50" i="3" s="1"/>
  <c r="M50" i="3"/>
  <c r="N25" i="3"/>
  <c r="G25" i="3" s="1"/>
  <c r="M25" i="3"/>
  <c r="N49" i="3"/>
  <c r="G49" i="3" s="1"/>
  <c r="M49" i="3"/>
  <c r="N29" i="3"/>
  <c r="G29" i="3" s="1"/>
  <c r="M29" i="3"/>
  <c r="N7" i="3"/>
  <c r="G7" i="3" s="1"/>
  <c r="M7" i="3"/>
  <c r="N48" i="3"/>
  <c r="G48" i="3" s="1"/>
  <c r="M48" i="3"/>
  <c r="N47" i="3"/>
  <c r="G47" i="3" s="1"/>
  <c r="M47" i="3"/>
  <c r="N11" i="3"/>
  <c r="G11" i="3" s="1"/>
  <c r="M11" i="3"/>
  <c r="N12" i="3"/>
  <c r="G12" i="3" s="1"/>
  <c r="M12" i="3"/>
  <c r="N26" i="3"/>
  <c r="G26" i="3" s="1"/>
  <c r="M26" i="3"/>
  <c r="N46" i="3"/>
  <c r="G46" i="3" s="1"/>
  <c r="M46" i="3"/>
  <c r="N45" i="3"/>
  <c r="G45" i="3" s="1"/>
  <c r="M45" i="3"/>
  <c r="N44" i="3"/>
  <c r="G44" i="3" s="1"/>
  <c r="M44" i="3"/>
  <c r="N43" i="3"/>
  <c r="G43" i="3" s="1"/>
  <c r="M43" i="3"/>
  <c r="N42" i="3"/>
  <c r="G42" i="3" s="1"/>
  <c r="M42" i="3"/>
  <c r="N41" i="3"/>
  <c r="G41" i="3" s="1"/>
  <c r="M41" i="3"/>
  <c r="N40" i="3"/>
  <c r="G40" i="3" s="1"/>
  <c r="M40" i="3"/>
  <c r="N39" i="3"/>
  <c r="G39" i="3" s="1"/>
  <c r="M39" i="3"/>
  <c r="N38" i="3"/>
  <c r="G38" i="3" s="1"/>
  <c r="M38" i="3"/>
  <c r="M30" i="2"/>
  <c r="G30" i="2" s="1"/>
  <c r="L30" i="2"/>
  <c r="M36" i="2"/>
  <c r="G36" i="2" s="1"/>
  <c r="L36" i="2"/>
  <c r="M105" i="2"/>
  <c r="G105" i="2" s="1"/>
  <c r="L105" i="2"/>
  <c r="M28" i="2"/>
  <c r="G28" i="2" s="1"/>
  <c r="L28" i="2"/>
  <c r="M104" i="2"/>
  <c r="G104" i="2" s="1"/>
  <c r="L104" i="2"/>
  <c r="M103" i="2"/>
  <c r="G103" i="2" s="1"/>
  <c r="L103" i="2"/>
  <c r="M102" i="2"/>
  <c r="G102" i="2" s="1"/>
  <c r="L102" i="2"/>
  <c r="M101" i="2"/>
  <c r="G101" i="2" s="1"/>
  <c r="L101" i="2"/>
  <c r="M100" i="2"/>
  <c r="G100" i="2" s="1"/>
  <c r="L100" i="2"/>
  <c r="M99" i="2"/>
  <c r="G99" i="2" s="1"/>
  <c r="L99" i="2"/>
  <c r="M98" i="2"/>
  <c r="G98" i="2" s="1"/>
  <c r="L98" i="2"/>
  <c r="M97" i="2"/>
  <c r="G97" i="2" s="1"/>
  <c r="L97" i="2"/>
  <c r="M96" i="2"/>
  <c r="G96" i="2" s="1"/>
  <c r="L96" i="2"/>
  <c r="M33" i="2"/>
  <c r="G33" i="2" s="1"/>
  <c r="L33" i="2"/>
  <c r="M95" i="2"/>
  <c r="G95" i="2" s="1"/>
  <c r="L95" i="2"/>
  <c r="M94" i="2"/>
  <c r="G94" i="2" s="1"/>
  <c r="L94" i="2"/>
  <c r="M26" i="2"/>
  <c r="G26" i="2" s="1"/>
  <c r="L26" i="2"/>
  <c r="M93" i="2"/>
  <c r="G93" i="2" s="1"/>
  <c r="L93" i="2"/>
  <c r="M92" i="2"/>
  <c r="G92" i="2" s="1"/>
  <c r="L92" i="2"/>
  <c r="M91" i="2"/>
  <c r="G91" i="2" s="1"/>
  <c r="L91" i="2"/>
  <c r="M90" i="2"/>
  <c r="G90" i="2" s="1"/>
  <c r="L90" i="2"/>
  <c r="M89" i="2"/>
  <c r="G89" i="2" s="1"/>
  <c r="L89" i="2"/>
  <c r="M88" i="2"/>
  <c r="G88" i="2" s="1"/>
  <c r="L88" i="2"/>
  <c r="M87" i="2"/>
  <c r="G87" i="2" s="1"/>
  <c r="L87" i="2"/>
  <c r="M86" i="2"/>
  <c r="G86" i="2" s="1"/>
  <c r="L86" i="2"/>
  <c r="M85" i="2"/>
  <c r="G85" i="2" s="1"/>
  <c r="L85" i="2"/>
  <c r="M84" i="2"/>
  <c r="G84" i="2" s="1"/>
  <c r="L84" i="2"/>
  <c r="M83" i="2"/>
  <c r="G83" i="2" s="1"/>
  <c r="L83" i="2"/>
  <c r="M82" i="2"/>
  <c r="G82" i="2" s="1"/>
  <c r="L82" i="2"/>
  <c r="M81" i="2"/>
  <c r="G81" i="2" s="1"/>
  <c r="L81" i="2"/>
  <c r="M80" i="2"/>
  <c r="G80" i="2" s="1"/>
  <c r="L80" i="2"/>
  <c r="M79" i="2"/>
  <c r="G79" i="2" s="1"/>
  <c r="L79" i="2"/>
  <c r="M78" i="2"/>
  <c r="G78" i="2" s="1"/>
  <c r="L78" i="2"/>
  <c r="M77" i="2"/>
  <c r="G77" i="2" s="1"/>
  <c r="L77" i="2"/>
  <c r="M76" i="2"/>
  <c r="G76" i="2" s="1"/>
  <c r="L76" i="2"/>
  <c r="M75" i="2"/>
  <c r="G75" i="2" s="1"/>
  <c r="L75" i="2"/>
  <c r="M74" i="2"/>
  <c r="G74" i="2" s="1"/>
  <c r="L74" i="2"/>
  <c r="M18" i="2"/>
  <c r="G18" i="2" s="1"/>
  <c r="L18" i="2"/>
  <c r="M34" i="2"/>
  <c r="G34" i="2" s="1"/>
  <c r="L34" i="2"/>
  <c r="M73" i="2"/>
  <c r="G73" i="2" s="1"/>
  <c r="L73" i="2"/>
  <c r="M72" i="2"/>
  <c r="G72" i="2" s="1"/>
  <c r="L72" i="2"/>
  <c r="M71" i="2"/>
  <c r="G71" i="2" s="1"/>
  <c r="L71" i="2"/>
  <c r="M70" i="2"/>
  <c r="G70" i="2" s="1"/>
  <c r="L70" i="2"/>
  <c r="M37" i="2"/>
  <c r="G37" i="2" s="1"/>
  <c r="L37" i="2"/>
  <c r="M69" i="2"/>
  <c r="G69" i="2" s="1"/>
  <c r="L69" i="2"/>
  <c r="M68" i="2"/>
  <c r="G68" i="2" s="1"/>
  <c r="L68" i="2"/>
  <c r="M67" i="2"/>
  <c r="G67" i="2" s="1"/>
  <c r="L67" i="2"/>
  <c r="M66" i="2"/>
  <c r="G66" i="2" s="1"/>
  <c r="L66" i="2"/>
  <c r="M65" i="2"/>
  <c r="G65" i="2" s="1"/>
  <c r="L65" i="2"/>
  <c r="M64" i="2"/>
  <c r="G64" i="2" s="1"/>
  <c r="L64" i="2"/>
  <c r="M63" i="2"/>
  <c r="G63" i="2" s="1"/>
  <c r="L63" i="2"/>
  <c r="M62" i="2"/>
  <c r="G62" i="2" s="1"/>
  <c r="L62" i="2"/>
  <c r="M29" i="2"/>
  <c r="G29" i="2" s="1"/>
  <c r="L29" i="2"/>
  <c r="M61" i="2"/>
  <c r="G61" i="2" s="1"/>
  <c r="L61" i="2"/>
  <c r="M60" i="2"/>
  <c r="G60" i="2" s="1"/>
  <c r="L60" i="2"/>
  <c r="M59" i="2"/>
  <c r="G59" i="2" s="1"/>
  <c r="L59" i="2"/>
  <c r="M58" i="2"/>
  <c r="G58" i="2" s="1"/>
  <c r="L58" i="2"/>
  <c r="M57" i="2"/>
  <c r="G57" i="2" s="1"/>
  <c r="L57" i="2"/>
  <c r="M56" i="2"/>
  <c r="G56" i="2" s="1"/>
  <c r="L56" i="2"/>
  <c r="M55" i="2"/>
  <c r="G55" i="2" s="1"/>
  <c r="L55" i="2"/>
  <c r="M54" i="2"/>
  <c r="G54" i="2" s="1"/>
  <c r="L54" i="2"/>
  <c r="M53" i="2"/>
  <c r="G53" i="2" s="1"/>
  <c r="L53" i="2"/>
  <c r="M21" i="2"/>
  <c r="G21" i="2" s="1"/>
  <c r="L21" i="2"/>
  <c r="M52" i="2"/>
  <c r="G52" i="2" s="1"/>
  <c r="L52" i="2"/>
  <c r="M51" i="2"/>
  <c r="G51" i="2" s="1"/>
  <c r="L51" i="2"/>
  <c r="M50" i="2"/>
  <c r="G50" i="2" s="1"/>
  <c r="L50" i="2"/>
  <c r="M38" i="2"/>
  <c r="G38" i="2" s="1"/>
  <c r="L38" i="2"/>
  <c r="M49" i="2"/>
  <c r="G49" i="2" s="1"/>
  <c r="L49" i="2"/>
  <c r="M48" i="2"/>
  <c r="G48" i="2" s="1"/>
  <c r="L48" i="2"/>
  <c r="M19" i="2"/>
  <c r="G19" i="2" s="1"/>
  <c r="L19" i="2"/>
  <c r="M47" i="2"/>
  <c r="G47" i="2" s="1"/>
  <c r="L47" i="2"/>
  <c r="M46" i="2"/>
  <c r="G46" i="2" s="1"/>
  <c r="L46" i="2"/>
  <c r="M13" i="2"/>
  <c r="G13" i="2" s="1"/>
  <c r="L13" i="2"/>
  <c r="M24" i="2"/>
  <c r="G24" i="2" s="1"/>
  <c r="L24" i="2"/>
  <c r="M45" i="2"/>
  <c r="G45" i="2" s="1"/>
  <c r="L45" i="2"/>
  <c r="M44" i="2"/>
  <c r="G44" i="2" s="1"/>
  <c r="L44" i="2"/>
  <c r="M15" i="2"/>
  <c r="G15" i="2" s="1"/>
  <c r="L15" i="2"/>
  <c r="M20" i="2"/>
  <c r="G20" i="2" s="1"/>
  <c r="L20" i="2"/>
  <c r="M43" i="2"/>
  <c r="G43" i="2" s="1"/>
  <c r="L43" i="2"/>
  <c r="M10" i="2"/>
  <c r="G10" i="2" s="1"/>
  <c r="L10" i="2"/>
  <c r="M42" i="2"/>
  <c r="G42" i="2" s="1"/>
  <c r="L42" i="2"/>
  <c r="M4" i="2"/>
  <c r="G4" i="2" s="1"/>
  <c r="L4" i="2"/>
  <c r="M14" i="2"/>
  <c r="G14" i="2" s="1"/>
  <c r="L14" i="2"/>
  <c r="M27" i="2"/>
  <c r="G27" i="2" s="1"/>
  <c r="L27" i="2"/>
  <c r="M41" i="2"/>
  <c r="G41" i="2" s="1"/>
  <c r="L41" i="2"/>
  <c r="M40" i="2"/>
  <c r="G40" i="2" s="1"/>
  <c r="L40" i="2"/>
  <c r="F16" i="5" l="1"/>
  <c r="F10" i="5"/>
  <c r="F2" i="5"/>
  <c r="E59" i="5"/>
  <c r="E81" i="5"/>
  <c r="E80" i="5"/>
  <c r="F109" i="3"/>
  <c r="F102" i="2"/>
  <c r="F30" i="2"/>
  <c r="E10" i="1"/>
  <c r="E34" i="1"/>
  <c r="E55" i="5"/>
  <c r="F56" i="5"/>
  <c r="F52" i="5"/>
  <c r="E31" i="5"/>
  <c r="E30" i="5"/>
  <c r="F26" i="5"/>
  <c r="F43" i="5"/>
  <c r="F65" i="5"/>
  <c r="F19" i="5"/>
  <c r="F46" i="5"/>
  <c r="F37" i="5"/>
  <c r="F42" i="5"/>
  <c r="E16" i="5"/>
  <c r="E48" i="5"/>
  <c r="E10" i="5"/>
  <c r="E56" i="5"/>
  <c r="E28" i="5"/>
  <c r="F34" i="5"/>
  <c r="F81" i="5"/>
  <c r="E38" i="5"/>
  <c r="E68" i="5"/>
  <c r="E76" i="5"/>
  <c r="E44" i="5"/>
  <c r="E3" i="5"/>
  <c r="E40" i="5"/>
  <c r="F61" i="5"/>
  <c r="E63" i="5"/>
  <c r="F69" i="5"/>
  <c r="E82" i="5"/>
  <c r="F29" i="5"/>
  <c r="F44" i="5"/>
  <c r="F58" i="5"/>
  <c r="F62" i="5"/>
  <c r="E70" i="5"/>
  <c r="F38" i="5"/>
  <c r="E33" i="5"/>
  <c r="E52" i="5"/>
  <c r="E57" i="5"/>
  <c r="E65" i="5"/>
  <c r="E73" i="5"/>
  <c r="E83" i="5"/>
  <c r="F45" i="5"/>
  <c r="E71" i="5"/>
  <c r="E14" i="5"/>
  <c r="F64" i="3"/>
  <c r="F50" i="3"/>
  <c r="F43" i="3"/>
  <c r="F11" i="3"/>
  <c r="F80" i="3"/>
  <c r="F88" i="3"/>
  <c r="E107" i="3"/>
  <c r="F84" i="3"/>
  <c r="F72" i="3"/>
  <c r="F26" i="3"/>
  <c r="F100" i="3"/>
  <c r="F52" i="3"/>
  <c r="E89" i="3"/>
  <c r="F76" i="3"/>
  <c r="E56" i="3"/>
  <c r="F96" i="3"/>
  <c r="E101" i="3"/>
  <c r="E108" i="3"/>
  <c r="F7" i="3"/>
  <c r="E69" i="3"/>
  <c r="E57" i="3"/>
  <c r="E82" i="3"/>
  <c r="E38" i="3"/>
  <c r="F29" i="3"/>
  <c r="E48" i="3"/>
  <c r="E50" i="3"/>
  <c r="F40" i="3"/>
  <c r="E46" i="3"/>
  <c r="E52" i="3"/>
  <c r="E64" i="3"/>
  <c r="E97" i="3"/>
  <c r="E43" i="3"/>
  <c r="F49" i="3"/>
  <c r="F60" i="3"/>
  <c r="E62" i="3"/>
  <c r="E77" i="3"/>
  <c r="F79" i="3"/>
  <c r="E86" i="3"/>
  <c r="E88" i="3"/>
  <c r="E110" i="3"/>
  <c r="E93" i="3"/>
  <c r="F41" i="3"/>
  <c r="E26" i="3"/>
  <c r="E65" i="3"/>
  <c r="E84" i="3"/>
  <c r="F103" i="3"/>
  <c r="E8" i="3"/>
  <c r="E45" i="3"/>
  <c r="F47" i="3"/>
  <c r="F56" i="3"/>
  <c r="E61" i="3"/>
  <c r="F68" i="3"/>
  <c r="E78" i="3"/>
  <c r="F87" i="3"/>
  <c r="E96" i="3"/>
  <c r="F42" i="3"/>
  <c r="F45" i="3"/>
  <c r="F25" i="3"/>
  <c r="E54" i="3"/>
  <c r="F71" i="3"/>
  <c r="F92" i="3"/>
  <c r="E94" i="3"/>
  <c r="F104" i="3"/>
  <c r="F48" i="3"/>
  <c r="E58" i="3"/>
  <c r="E60" i="3"/>
  <c r="E73" i="3"/>
  <c r="F75" i="3"/>
  <c r="E90" i="3"/>
  <c r="E92" i="3"/>
  <c r="E105" i="3"/>
  <c r="F107" i="3"/>
  <c r="F67" i="3"/>
  <c r="F99" i="3"/>
  <c r="E39" i="3"/>
  <c r="E41" i="3"/>
  <c r="E7" i="3"/>
  <c r="F63" i="3"/>
  <c r="E80" i="3"/>
  <c r="F95" i="3"/>
  <c r="E12" i="3"/>
  <c r="E47" i="3"/>
  <c r="F59" i="3"/>
  <c r="E74" i="3"/>
  <c r="E76" i="3"/>
  <c r="F91" i="3"/>
  <c r="E106" i="3"/>
  <c r="E25" i="3"/>
  <c r="E53" i="3"/>
  <c r="F55" i="3"/>
  <c r="E70" i="3"/>
  <c r="E72" i="3"/>
  <c r="E85" i="3"/>
  <c r="E102" i="3"/>
  <c r="E104" i="3"/>
  <c r="E42" i="3"/>
  <c r="F44" i="3"/>
  <c r="F51" i="3"/>
  <c r="E66" i="3"/>
  <c r="E68" i="3"/>
  <c r="E81" i="3"/>
  <c r="F83" i="3"/>
  <c r="E98" i="3"/>
  <c r="E100" i="3"/>
  <c r="E109" i="3"/>
  <c r="F56" i="4"/>
  <c r="F46" i="4"/>
  <c r="F52" i="4"/>
  <c r="E26" i="5"/>
  <c r="F39" i="5"/>
  <c r="E17" i="5"/>
  <c r="F48" i="5"/>
  <c r="E51" i="5"/>
  <c r="F73" i="5"/>
  <c r="F77" i="5"/>
  <c r="F40" i="5"/>
  <c r="E6" i="5"/>
  <c r="E32" i="5"/>
  <c r="F36" i="5"/>
  <c r="F49" i="5"/>
  <c r="E54" i="5"/>
  <c r="E69" i="5"/>
  <c r="F72" i="5"/>
  <c r="E35" i="5"/>
  <c r="F14" i="5"/>
  <c r="F47" i="5"/>
  <c r="E58" i="5"/>
  <c r="E64" i="5"/>
  <c r="E79" i="5"/>
  <c r="F41" i="5"/>
  <c r="F15" i="5"/>
  <c r="E43" i="5"/>
  <c r="E50" i="5"/>
  <c r="E67" i="5"/>
  <c r="F74" i="5"/>
  <c r="F71" i="5"/>
  <c r="F31" i="5"/>
  <c r="E27" i="5"/>
  <c r="F3" i="5"/>
  <c r="F28" i="5"/>
  <c r="E37" i="5"/>
  <c r="E19" i="5"/>
  <c r="E42" i="5"/>
  <c r="E46" i="5"/>
  <c r="F50" i="5"/>
  <c r="E60" i="5"/>
  <c r="F63" i="5"/>
  <c r="E72" i="5"/>
  <c r="E78" i="5"/>
  <c r="F80" i="5"/>
  <c r="F82" i="5"/>
  <c r="F35" i="5"/>
  <c r="F17" i="5"/>
  <c r="F54" i="5"/>
  <c r="F67" i="5"/>
  <c r="F27" i="5"/>
  <c r="F6" i="5"/>
  <c r="F32" i="5"/>
  <c r="E34" i="5"/>
  <c r="E15" i="5"/>
  <c r="F60" i="5"/>
  <c r="E74" i="5"/>
  <c r="F76" i="5"/>
  <c r="F78" i="5"/>
  <c r="F4" i="5"/>
  <c r="E29" i="5"/>
  <c r="E47" i="5"/>
  <c r="E53" i="5"/>
  <c r="F55" i="5"/>
  <c r="F57" i="5"/>
  <c r="E61" i="5"/>
  <c r="E66" i="5"/>
  <c r="F68" i="5"/>
  <c r="F70" i="5"/>
  <c r="E77" i="5"/>
  <c r="F83" i="5"/>
  <c r="F33" i="5"/>
  <c r="F59" i="5"/>
  <c r="F30" i="5"/>
  <c r="E36" i="5"/>
  <c r="E39" i="5"/>
  <c r="E41" i="5"/>
  <c r="E45" i="5"/>
  <c r="E49" i="5"/>
  <c r="F51" i="5"/>
  <c r="F53" i="5"/>
  <c r="E62" i="5"/>
  <c r="F64" i="5"/>
  <c r="F66" i="5"/>
  <c r="E75" i="5"/>
  <c r="F79" i="5"/>
  <c r="F75" i="5"/>
  <c r="F36" i="4"/>
  <c r="F51" i="4"/>
  <c r="F33" i="4"/>
  <c r="F42" i="4"/>
  <c r="F31" i="4"/>
  <c r="F45" i="4"/>
  <c r="F6" i="4"/>
  <c r="F20" i="4"/>
  <c r="F15" i="4"/>
  <c r="F26" i="4"/>
  <c r="F40" i="4"/>
  <c r="F49" i="4"/>
  <c r="F60" i="4"/>
  <c r="F14" i="4"/>
  <c r="F7" i="4"/>
  <c r="F44" i="4"/>
  <c r="F43" i="4"/>
  <c r="F25" i="4"/>
  <c r="F27" i="4"/>
  <c r="F9" i="4"/>
  <c r="F3" i="4"/>
  <c r="F23" i="4"/>
  <c r="F34" i="4"/>
  <c r="F47" i="4"/>
  <c r="F2" i="4"/>
  <c r="F11" i="4"/>
  <c r="F29" i="4"/>
  <c r="F32" i="4"/>
  <c r="F38" i="4"/>
  <c r="F41" i="4"/>
  <c r="F13" i="4"/>
  <c r="F28" i="4"/>
  <c r="F21" i="4"/>
  <c r="F55" i="4"/>
  <c r="F4" i="4"/>
  <c r="F24" i="4"/>
  <c r="F37" i="4"/>
  <c r="F58" i="4"/>
  <c r="F5" i="4"/>
  <c r="F53" i="4"/>
  <c r="F35" i="4"/>
  <c r="F57" i="4"/>
  <c r="F30" i="4"/>
  <c r="F50" i="4"/>
  <c r="F10" i="4"/>
  <c r="F22" i="4"/>
  <c r="F61" i="4"/>
  <c r="F48" i="4"/>
  <c r="F54" i="4"/>
  <c r="F39" i="4"/>
  <c r="F59" i="4"/>
  <c r="F63" i="2"/>
  <c r="F78" i="2"/>
  <c r="F86" i="2"/>
  <c r="F26" i="2"/>
  <c r="E103" i="2"/>
  <c r="E49" i="2"/>
  <c r="E41" i="2"/>
  <c r="E59" i="2"/>
  <c r="F33" i="2"/>
  <c r="F72" i="2"/>
  <c r="F46" i="2"/>
  <c r="E70" i="2"/>
  <c r="F99" i="2"/>
  <c r="F42" i="2"/>
  <c r="E36" i="2"/>
  <c r="F55" i="2"/>
  <c r="F62" i="2"/>
  <c r="F81" i="2"/>
  <c r="F89" i="2"/>
  <c r="E27" i="2"/>
  <c r="E15" i="2"/>
  <c r="F67" i="2"/>
  <c r="E101" i="2"/>
  <c r="E13" i="2"/>
  <c r="E40" i="2"/>
  <c r="E48" i="2"/>
  <c r="F52" i="2"/>
  <c r="F37" i="2"/>
  <c r="F34" i="2"/>
  <c r="E79" i="2"/>
  <c r="F84" i="2"/>
  <c r="E87" i="2"/>
  <c r="F92" i="2"/>
  <c r="E94" i="2"/>
  <c r="F97" i="2"/>
  <c r="E100" i="2"/>
  <c r="E102" i="2"/>
  <c r="E30" i="2"/>
  <c r="F21" i="2"/>
  <c r="F18" i="2"/>
  <c r="F77" i="2"/>
  <c r="F85" i="2"/>
  <c r="F93" i="2"/>
  <c r="F98" i="2"/>
  <c r="F45" i="2"/>
  <c r="F90" i="2"/>
  <c r="F41" i="2"/>
  <c r="E24" i="2"/>
  <c r="F49" i="2"/>
  <c r="F57" i="2"/>
  <c r="E60" i="2"/>
  <c r="F64" i="2"/>
  <c r="E69" i="2"/>
  <c r="F80" i="2"/>
  <c r="E83" i="2"/>
  <c r="F88" i="2"/>
  <c r="E91" i="2"/>
  <c r="F95" i="2"/>
  <c r="F103" i="2"/>
  <c r="E105" i="2"/>
  <c r="F47" i="2"/>
  <c r="F96" i="2"/>
  <c r="F19" i="2"/>
  <c r="E53" i="2"/>
  <c r="F73" i="2"/>
  <c r="F75" i="2"/>
  <c r="F105" i="2"/>
  <c r="E16" i="2"/>
  <c r="F50" i="2"/>
  <c r="F59" i="2"/>
  <c r="F82" i="2"/>
  <c r="F4" i="2"/>
  <c r="E58" i="2"/>
  <c r="E104" i="2"/>
  <c r="F43" i="2"/>
  <c r="E42" i="2"/>
  <c r="F15" i="2"/>
  <c r="E45" i="2"/>
  <c r="E51" i="2"/>
  <c r="E21" i="2"/>
  <c r="F56" i="2"/>
  <c r="E64" i="2"/>
  <c r="F68" i="2"/>
  <c r="E37" i="2"/>
  <c r="E76" i="2"/>
  <c r="E78" i="2"/>
  <c r="E80" i="2"/>
  <c r="E82" i="2"/>
  <c r="E84" i="2"/>
  <c r="E86" i="2"/>
  <c r="E88" i="2"/>
  <c r="E90" i="2"/>
  <c r="E92" i="2"/>
  <c r="E26" i="2"/>
  <c r="E95" i="2"/>
  <c r="E96" i="2"/>
  <c r="E97" i="2"/>
  <c r="E99" i="2"/>
  <c r="F36" i="2"/>
  <c r="E61" i="2"/>
  <c r="E66" i="2"/>
  <c r="E74" i="2"/>
  <c r="E38" i="2"/>
  <c r="F27" i="2"/>
  <c r="E47" i="2"/>
  <c r="F38" i="2"/>
  <c r="E57" i="2"/>
  <c r="F61" i="2"/>
  <c r="E62" i="2"/>
  <c r="F71" i="2"/>
  <c r="E73" i="2"/>
  <c r="F74" i="2"/>
  <c r="F104" i="2"/>
  <c r="F44" i="2"/>
  <c r="E10" i="2"/>
  <c r="E20" i="2"/>
  <c r="F24" i="2"/>
  <c r="E50" i="2"/>
  <c r="F53" i="2"/>
  <c r="E55" i="2"/>
  <c r="F65" i="2"/>
  <c r="E67" i="2"/>
  <c r="E75" i="2"/>
  <c r="F79" i="2"/>
  <c r="F83" i="2"/>
  <c r="F87" i="2"/>
  <c r="F91" i="2"/>
  <c r="F94" i="2"/>
  <c r="F100" i="2"/>
  <c r="E28" i="2"/>
  <c r="F14" i="2"/>
  <c r="E4" i="2"/>
  <c r="F20" i="2"/>
  <c r="E19" i="2"/>
  <c r="E52" i="2"/>
  <c r="F29" i="2"/>
  <c r="E63" i="2"/>
  <c r="E34" i="2"/>
  <c r="E77" i="2"/>
  <c r="E81" i="2"/>
  <c r="E85" i="2"/>
  <c r="E89" i="2"/>
  <c r="E93" i="2"/>
  <c r="E33" i="2"/>
  <c r="E98" i="2"/>
  <c r="F28" i="2"/>
  <c r="G16" i="2"/>
  <c r="F16" i="2" s="1"/>
  <c r="F13" i="2"/>
  <c r="E46" i="2"/>
  <c r="F54" i="2"/>
  <c r="E56" i="2"/>
  <c r="F60" i="2"/>
  <c r="F66" i="2"/>
  <c r="E68" i="2"/>
  <c r="F70" i="2"/>
  <c r="E72" i="2"/>
  <c r="F101" i="2"/>
  <c r="E49" i="3"/>
  <c r="F54" i="3"/>
  <c r="F58" i="3"/>
  <c r="F62" i="3"/>
  <c r="F66" i="3"/>
  <c r="F70" i="3"/>
  <c r="F74" i="3"/>
  <c r="F78" i="3"/>
  <c r="F82" i="3"/>
  <c r="F86" i="3"/>
  <c r="F90" i="3"/>
  <c r="F94" i="3"/>
  <c r="F98" i="3"/>
  <c r="F102" i="3"/>
  <c r="F106" i="3"/>
  <c r="F8" i="3"/>
  <c r="F110" i="3"/>
  <c r="F38" i="3"/>
  <c r="F39" i="3"/>
  <c r="E40" i="3"/>
  <c r="E11" i="3"/>
  <c r="E44" i="3"/>
  <c r="E29" i="3"/>
  <c r="E51" i="3"/>
  <c r="E55" i="3"/>
  <c r="E59" i="3"/>
  <c r="E63" i="3"/>
  <c r="E67" i="3"/>
  <c r="E71" i="3"/>
  <c r="E75" i="3"/>
  <c r="E79" i="3"/>
  <c r="E83" i="3"/>
  <c r="E87" i="3"/>
  <c r="E91" i="3"/>
  <c r="E95" i="3"/>
  <c r="E99" i="3"/>
  <c r="E103" i="3"/>
  <c r="F46" i="3"/>
  <c r="F12" i="3"/>
  <c r="F53" i="3"/>
  <c r="F57" i="3"/>
  <c r="F61" i="3"/>
  <c r="F65" i="3"/>
  <c r="F69" i="3"/>
  <c r="F73" i="3"/>
  <c r="F77" i="3"/>
  <c r="F81" i="3"/>
  <c r="F85" i="3"/>
  <c r="F89" i="3"/>
  <c r="F93" i="3"/>
  <c r="F97" i="3"/>
  <c r="F101" i="3"/>
  <c r="F105" i="3"/>
  <c r="F108" i="3"/>
  <c r="E2" i="5"/>
  <c r="E4" i="5"/>
  <c r="F40" i="2"/>
  <c r="F10" i="2"/>
  <c r="F48" i="2"/>
  <c r="F51" i="2"/>
  <c r="F58" i="2"/>
  <c r="F69" i="2"/>
  <c r="F76" i="2"/>
  <c r="E14" i="2"/>
  <c r="E44" i="2"/>
  <c r="E54" i="2"/>
  <c r="E29" i="2"/>
  <c r="E65" i="2"/>
  <c r="E71" i="2"/>
  <c r="E18" i="2"/>
  <c r="G95" i="1" l="1"/>
  <c r="F95" i="1"/>
  <c r="G16" i="1"/>
  <c r="F16" i="1"/>
  <c r="G2" i="1"/>
  <c r="F2" i="1"/>
  <c r="G94" i="1"/>
  <c r="F94" i="1"/>
  <c r="G93" i="1"/>
  <c r="F93" i="1"/>
  <c r="G92" i="1"/>
  <c r="F92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19" i="1"/>
  <c r="F19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24" i="1"/>
  <c r="F24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21" i="1"/>
  <c r="F21" i="1"/>
  <c r="G28" i="1"/>
  <c r="F28" i="1"/>
  <c r="G20" i="1"/>
  <c r="F20" i="1"/>
  <c r="G45" i="1"/>
  <c r="F45" i="1"/>
  <c r="G44" i="1"/>
  <c r="F44" i="1"/>
  <c r="G6" i="1"/>
  <c r="G43" i="1"/>
  <c r="F43" i="1"/>
  <c r="G42" i="1"/>
  <c r="F42" i="1"/>
  <c r="G41" i="1"/>
  <c r="F41" i="1"/>
  <c r="G18" i="1"/>
  <c r="F18" i="1"/>
  <c r="G35" i="1"/>
  <c r="F35" i="1"/>
  <c r="G40" i="1"/>
  <c r="F40" i="1"/>
  <c r="G14" i="1"/>
  <c r="F14" i="1"/>
  <c r="G27" i="1"/>
  <c r="F27" i="1"/>
  <c r="G39" i="1"/>
  <c r="F39" i="1"/>
  <c r="G7" i="1"/>
  <c r="F7" i="1"/>
  <c r="G23" i="1"/>
  <c r="F23" i="1"/>
  <c r="G5" i="1"/>
  <c r="F5" i="1"/>
  <c r="G9" i="1"/>
  <c r="F9" i="1"/>
  <c r="G4" i="1"/>
  <c r="F4" i="1"/>
  <c r="G3" i="1"/>
  <c r="F3" i="1"/>
  <c r="E9" i="1" l="1"/>
  <c r="E44" i="1"/>
  <c r="E49" i="1"/>
  <c r="E57" i="1"/>
  <c r="E66" i="1"/>
  <c r="E82" i="1"/>
  <c r="E87" i="1"/>
  <c r="E19" i="1"/>
  <c r="E35" i="1"/>
  <c r="E51" i="1"/>
  <c r="E58" i="1"/>
  <c r="E76" i="1"/>
  <c r="E59" i="1"/>
  <c r="E80" i="1"/>
  <c r="E50" i="1"/>
  <c r="E41" i="1"/>
  <c r="E21" i="1"/>
  <c r="E39" i="1"/>
  <c r="E40" i="1"/>
  <c r="E28" i="1"/>
  <c r="E74" i="1"/>
  <c r="E91" i="1"/>
  <c r="E23" i="1"/>
  <c r="E43" i="1"/>
  <c r="E47" i="1"/>
  <c r="E64" i="1"/>
  <c r="E89" i="1"/>
  <c r="E95" i="1"/>
  <c r="E55" i="1"/>
  <c r="E62" i="1"/>
  <c r="E75" i="1"/>
  <c r="E7" i="1"/>
  <c r="E53" i="1"/>
  <c r="E65" i="1"/>
  <c r="E72" i="1"/>
  <c r="E78" i="1"/>
  <c r="E90" i="1"/>
  <c r="E20" i="1"/>
  <c r="E70" i="1"/>
  <c r="E81" i="1"/>
  <c r="E93" i="1"/>
  <c r="E60" i="1"/>
  <c r="E68" i="1"/>
  <c r="E85" i="1"/>
  <c r="E48" i="1"/>
  <c r="E63" i="1"/>
  <c r="E79" i="1"/>
  <c r="E94" i="1"/>
  <c r="E3" i="1"/>
  <c r="E27" i="1"/>
  <c r="E46" i="1"/>
  <c r="E61" i="1"/>
  <c r="E77" i="1"/>
  <c r="E92" i="1"/>
  <c r="E5" i="1"/>
  <c r="E45" i="1"/>
  <c r="E24" i="1"/>
  <c r="E73" i="1"/>
  <c r="E88" i="1"/>
  <c r="E2" i="1"/>
  <c r="E4" i="1"/>
  <c r="E14" i="1"/>
  <c r="E56" i="1"/>
  <c r="E71" i="1"/>
  <c r="E86" i="1"/>
  <c r="E54" i="1"/>
  <c r="E69" i="1"/>
  <c r="E84" i="1"/>
  <c r="E42" i="1"/>
  <c r="E18" i="1"/>
  <c r="E52" i="1"/>
  <c r="E67" i="1"/>
  <c r="E83" i="1"/>
  <c r="E16" i="1"/>
</calcChain>
</file>

<file path=xl/sharedStrings.xml><?xml version="1.0" encoding="utf-8"?>
<sst xmlns="http://schemas.openxmlformats.org/spreadsheetml/2006/main" count="1659" uniqueCount="865">
  <si>
    <t>Rank</t>
  </si>
  <si>
    <t>Last Name</t>
  </si>
  <si>
    <t>First Name</t>
  </si>
  <si>
    <t>Club/Team</t>
  </si>
  <si>
    <t>2023 ARC Series Points</t>
  </si>
  <si>
    <t>2023 Mass Start Points</t>
  </si>
  <si>
    <t>2023 ITT Points</t>
  </si>
  <si>
    <t>2023 GC/Omnium Points</t>
  </si>
  <si>
    <t>Hay City Road Race (B)</t>
  </si>
  <si>
    <t>Stieda Stage Race - Road Race (B)</t>
  </si>
  <si>
    <t>Stieda Stage Race - Criterium (B)</t>
  </si>
  <si>
    <t>RMCC - Road Race (B)</t>
  </si>
  <si>
    <t>RMCC - Hill Climb (B)</t>
  </si>
  <si>
    <t>RMCC - Criterium (B)</t>
  </si>
  <si>
    <t>RMCC - Omnium (B)</t>
  </si>
  <si>
    <t>Pigeon Lake Road Race (B)</t>
  </si>
  <si>
    <t>Canada Day Crit (B)</t>
  </si>
  <si>
    <t>iGregari Crit (B)</t>
  </si>
  <si>
    <t>Velocity Crit (B)</t>
  </si>
  <si>
    <t>Stampede Road Race (A)</t>
  </si>
  <si>
    <t>Peloton Crit Provincials (A)</t>
  </si>
  <si>
    <t>Peloton Points Crit (B)</t>
  </si>
  <si>
    <t>Tour de Bowness - Road Race (A)</t>
  </si>
  <si>
    <t>Tour de Bowness - Hill Climb (A)</t>
  </si>
  <si>
    <t>Tour de Bowness - Criterium (A)</t>
  </si>
  <si>
    <t>Tour de Bowness - Omnium (A)</t>
  </si>
  <si>
    <t>CABC ITT Provincial Championships (A)</t>
  </si>
  <si>
    <t>BROADHEAD</t>
  </si>
  <si>
    <t>Gavin</t>
  </si>
  <si>
    <t>Manteo Cycling</t>
  </si>
  <si>
    <t>MUIR</t>
  </si>
  <si>
    <t>Warren</t>
  </si>
  <si>
    <t>Independent</t>
  </si>
  <si>
    <t>BERG</t>
  </si>
  <si>
    <t>Eric</t>
  </si>
  <si>
    <t>Pedalhead</t>
  </si>
  <si>
    <t>CLAFFEY</t>
  </si>
  <si>
    <t>Jakob</t>
  </si>
  <si>
    <t>Edmonton Road &amp; Track Club</t>
  </si>
  <si>
    <t>KINNIBURGH</t>
  </si>
  <si>
    <t xml:space="preserve">Reid </t>
  </si>
  <si>
    <t>TaG Cycling Race Team</t>
  </si>
  <si>
    <t>HOWE</t>
  </si>
  <si>
    <t xml:space="preserve">Connor </t>
  </si>
  <si>
    <t>Rundle Mountain Cycling Club</t>
  </si>
  <si>
    <t>HAMEL</t>
  </si>
  <si>
    <t>Olivier</t>
  </si>
  <si>
    <t>ARNOLD</t>
  </si>
  <si>
    <t>Andrew</t>
  </si>
  <si>
    <t xml:space="preserve">Peloton Racing </t>
  </si>
  <si>
    <t>PERRETT</t>
  </si>
  <si>
    <t>Clint</t>
  </si>
  <si>
    <t>NELSON</t>
  </si>
  <si>
    <t>Samuel</t>
  </si>
  <si>
    <t>PRW</t>
  </si>
  <si>
    <t>BAUER</t>
  </si>
  <si>
    <t>Jesse</t>
  </si>
  <si>
    <t>United Cycle</t>
  </si>
  <si>
    <t>COLLING</t>
  </si>
  <si>
    <t>Kaden</t>
  </si>
  <si>
    <t>Ignite Junior Cycling</t>
  </si>
  <si>
    <t>BURTNIK</t>
  </si>
  <si>
    <t>Evan</t>
  </si>
  <si>
    <t>Toronto Huste</t>
  </si>
  <si>
    <t>MACALISTER</t>
  </si>
  <si>
    <t>Roderick</t>
  </si>
  <si>
    <t>Cranked</t>
  </si>
  <si>
    <t>STRET</t>
  </si>
  <si>
    <t>Daniel</t>
  </si>
  <si>
    <t>Deadgoat Racing</t>
  </si>
  <si>
    <t>GONZALES</t>
  </si>
  <si>
    <t>Willy</t>
  </si>
  <si>
    <t>Cyclemeisters/Bow Cycle</t>
  </si>
  <si>
    <t xml:space="preserve">AMISTRAD </t>
  </si>
  <si>
    <t xml:space="preserve">Isa </t>
  </si>
  <si>
    <t>Pedalhead Road Works</t>
  </si>
  <si>
    <t xml:space="preserve">KLARENBACH </t>
  </si>
  <si>
    <t>Scott</t>
  </si>
  <si>
    <t>Mason</t>
  </si>
  <si>
    <t>Juventus</t>
  </si>
  <si>
    <t>BORSTMAYER</t>
  </si>
  <si>
    <t>Finn</t>
  </si>
  <si>
    <t>MORIN</t>
  </si>
  <si>
    <t>Ben</t>
  </si>
  <si>
    <t>THOMAS</t>
  </si>
  <si>
    <t>GREINER</t>
  </si>
  <si>
    <t>Brett</t>
  </si>
  <si>
    <t>NGUYEN</t>
  </si>
  <si>
    <t>Albert</t>
  </si>
  <si>
    <t xml:space="preserve">DAVIDSON </t>
  </si>
  <si>
    <t>MACLEAN</t>
  </si>
  <si>
    <t>Ryan</t>
  </si>
  <si>
    <t xml:space="preserve">EDWARDS </t>
  </si>
  <si>
    <t>Timothy</t>
  </si>
  <si>
    <t>THUMLERT</t>
  </si>
  <si>
    <t>Brent</t>
  </si>
  <si>
    <t>SCHUERMANS</t>
  </si>
  <si>
    <t>Robin</t>
  </si>
  <si>
    <t>Team Duponzoo</t>
  </si>
  <si>
    <t>HILLSON</t>
  </si>
  <si>
    <t>Colin</t>
  </si>
  <si>
    <t>Bow Cyclist Club</t>
  </si>
  <si>
    <t>SMITH</t>
  </si>
  <si>
    <t>Adam</t>
  </si>
  <si>
    <t>Team Manitoba</t>
  </si>
  <si>
    <t>LI</t>
  </si>
  <si>
    <t>John</t>
  </si>
  <si>
    <t>BOILEAU</t>
  </si>
  <si>
    <t>Bicisport</t>
  </si>
  <si>
    <t>PLAYFAIR</t>
  </si>
  <si>
    <t>Jacob</t>
  </si>
  <si>
    <t>OBRAND</t>
  </si>
  <si>
    <t>Jeremy</t>
  </si>
  <si>
    <t>STAGG</t>
  </si>
  <si>
    <t>Aaron</t>
  </si>
  <si>
    <t>SOEHN</t>
  </si>
  <si>
    <t>Jamin</t>
  </si>
  <si>
    <t>LOEWEN</t>
  </si>
  <si>
    <t>Erik</t>
  </si>
  <si>
    <t>DELFS</t>
  </si>
  <si>
    <t>Troy</t>
  </si>
  <si>
    <t>BUNNIN</t>
  </si>
  <si>
    <t>Shawn</t>
  </si>
  <si>
    <t>FAGNAN</t>
  </si>
  <si>
    <t xml:space="preserve">Mark </t>
  </si>
  <si>
    <t>The Bike Shop Racing</t>
  </si>
  <si>
    <t>KOWALENKO</t>
  </si>
  <si>
    <t>Jeff</t>
  </si>
  <si>
    <t>Jackson</t>
  </si>
  <si>
    <t>ADOMONIS</t>
  </si>
  <si>
    <t>Lukas</t>
  </si>
  <si>
    <t xml:space="preserve">PROCHE </t>
  </si>
  <si>
    <t>Jason</t>
  </si>
  <si>
    <t xml:space="preserve">HIGUCHI </t>
  </si>
  <si>
    <t>Masa</t>
  </si>
  <si>
    <t>WOOD</t>
  </si>
  <si>
    <t>Dan</t>
  </si>
  <si>
    <t>DOUGAL</t>
  </si>
  <si>
    <t>Owen</t>
  </si>
  <si>
    <t>Mitchell</t>
  </si>
  <si>
    <t>The Lead Out Project</t>
  </si>
  <si>
    <t xml:space="preserve">BENNETT </t>
  </si>
  <si>
    <t>Matthew</t>
  </si>
  <si>
    <t>GOMES</t>
  </si>
  <si>
    <t>Christian</t>
  </si>
  <si>
    <t>Ride with Rendall</t>
  </si>
  <si>
    <t>MEZA</t>
  </si>
  <si>
    <t>Cory</t>
  </si>
  <si>
    <t>CHAN</t>
  </si>
  <si>
    <t>Titus</t>
  </si>
  <si>
    <t xml:space="preserve">KING </t>
  </si>
  <si>
    <t xml:space="preserve">Spencer </t>
  </si>
  <si>
    <t>BRISTOW</t>
  </si>
  <si>
    <t xml:space="preserve">Luke </t>
  </si>
  <si>
    <t xml:space="preserve">BEALL </t>
  </si>
  <si>
    <t>Isaac</t>
  </si>
  <si>
    <t>WEBB</t>
  </si>
  <si>
    <t>Alexander</t>
  </si>
  <si>
    <t xml:space="preserve">OWEN </t>
  </si>
  <si>
    <t>Dougal</t>
  </si>
  <si>
    <t>FREEMANTLE</t>
  </si>
  <si>
    <t>Marc</t>
  </si>
  <si>
    <t>LIPINSKI</t>
  </si>
  <si>
    <t>Zachary</t>
  </si>
  <si>
    <t>STANKEVICIUS</t>
  </si>
  <si>
    <t>Joe</t>
  </si>
  <si>
    <t>WARD</t>
  </si>
  <si>
    <t>Nigel</t>
  </si>
  <si>
    <t>BOYKO</t>
  </si>
  <si>
    <t>Soul Sportif</t>
  </si>
  <si>
    <t>BOUGIE</t>
  </si>
  <si>
    <t>Charles</t>
  </si>
  <si>
    <t xml:space="preserve">MUNDY </t>
  </si>
  <si>
    <t>Stephen</t>
  </si>
  <si>
    <t>VERVEDA</t>
  </si>
  <si>
    <t>Michael</t>
  </si>
  <si>
    <t xml:space="preserve">WIWAD </t>
  </si>
  <si>
    <t>Dylan</t>
  </si>
  <si>
    <t>Gastown Cycling Association (BC)</t>
  </si>
  <si>
    <t>NILES</t>
  </si>
  <si>
    <t>HewDog Racing</t>
  </si>
  <si>
    <t>COWIE</t>
  </si>
  <si>
    <t>Seth</t>
  </si>
  <si>
    <t xml:space="preserve">MCKNIGHT </t>
  </si>
  <si>
    <t>Cameron</t>
  </si>
  <si>
    <t>MAYEUR</t>
  </si>
  <si>
    <t>Hayden</t>
  </si>
  <si>
    <t>FAAS</t>
  </si>
  <si>
    <t>Mark</t>
  </si>
  <si>
    <t>LITTLE</t>
  </si>
  <si>
    <t>Taylor</t>
  </si>
  <si>
    <t>Pender Racing p/b Bicicletta (BC)</t>
  </si>
  <si>
    <t>BAKKE</t>
  </si>
  <si>
    <t>BAILLIE</t>
  </si>
  <si>
    <t>Hardcore Cycling Club</t>
  </si>
  <si>
    <t>DEBELLEFEUILLE</t>
  </si>
  <si>
    <t>Craig</t>
  </si>
  <si>
    <t>HOLOCOMBE</t>
  </si>
  <si>
    <t xml:space="preserve">CRANE </t>
  </si>
  <si>
    <t>Robert</t>
  </si>
  <si>
    <t xml:space="preserve">Synergy Racing </t>
  </si>
  <si>
    <t xml:space="preserve">GIBBONS </t>
  </si>
  <si>
    <t>Darren</t>
  </si>
  <si>
    <t>Active Physio Works</t>
  </si>
  <si>
    <t>COLLINS</t>
  </si>
  <si>
    <t>Jesse James</t>
  </si>
  <si>
    <t>MEURER</t>
  </si>
  <si>
    <t>Mathieu</t>
  </si>
  <si>
    <t>PALAMEREK</t>
  </si>
  <si>
    <t>Ethan</t>
  </si>
  <si>
    <t>PUGH</t>
  </si>
  <si>
    <t>LANGILLE</t>
  </si>
  <si>
    <t>Brandon</t>
  </si>
  <si>
    <t xml:space="preserve">MULLER </t>
  </si>
  <si>
    <t>Kaleb</t>
  </si>
  <si>
    <t>Headwinds CC</t>
  </si>
  <si>
    <t xml:space="preserve">FURLONG </t>
  </si>
  <si>
    <t>Barrie</t>
  </si>
  <si>
    <t>WENGER</t>
  </si>
  <si>
    <t>Steve</t>
  </si>
  <si>
    <t>BUTLER</t>
  </si>
  <si>
    <t>Lee</t>
  </si>
  <si>
    <t>DELOS REYES</t>
  </si>
  <si>
    <t>Manny</t>
  </si>
  <si>
    <t>Velocity CC</t>
  </si>
  <si>
    <t>HEINEMANN</t>
  </si>
  <si>
    <t>Christopher</t>
  </si>
  <si>
    <t>DENISON</t>
  </si>
  <si>
    <t>Josh</t>
  </si>
  <si>
    <t>Concept 3</t>
  </si>
  <si>
    <t>DALGAS</t>
  </si>
  <si>
    <t>WLOKA</t>
  </si>
  <si>
    <t>Philipp</t>
  </si>
  <si>
    <t>STICKLAND</t>
  </si>
  <si>
    <t>Total Upgrade Points</t>
  </si>
  <si>
    <t>Time Trial Upgrade Points</t>
  </si>
  <si>
    <t>2022 Mass Start Upgrade Points</t>
  </si>
  <si>
    <t>2022 ITT Points</t>
  </si>
  <si>
    <t>2022/23 Out of Province Mass Start Upgrade Points</t>
  </si>
  <si>
    <t>2022/23 Out of Province ITT Upgrade Points</t>
  </si>
  <si>
    <t>MILLER</t>
  </si>
  <si>
    <t>Luke</t>
  </si>
  <si>
    <t>VOGEL-NAKAMURA</t>
  </si>
  <si>
    <t>Emile</t>
  </si>
  <si>
    <t>PASK</t>
  </si>
  <si>
    <t>Keith</t>
  </si>
  <si>
    <t>IGregari</t>
  </si>
  <si>
    <t>PERRY</t>
  </si>
  <si>
    <t>Randall</t>
  </si>
  <si>
    <t>CHYC-CIES</t>
  </si>
  <si>
    <t>Calgary Crankmasters</t>
  </si>
  <si>
    <t>MARQUIS</t>
  </si>
  <si>
    <t>Wilf</t>
  </si>
  <si>
    <t>JEFFS</t>
  </si>
  <si>
    <t>Nathan</t>
  </si>
  <si>
    <t>MCCRADY</t>
  </si>
  <si>
    <t>Patrick</t>
  </si>
  <si>
    <t>ZEGGELAAR</t>
  </si>
  <si>
    <t>BARRY</t>
  </si>
  <si>
    <t>Paul</t>
  </si>
  <si>
    <t>TSCC</t>
  </si>
  <si>
    <t>BAINES</t>
  </si>
  <si>
    <t>LEPAGE</t>
  </si>
  <si>
    <t>Gilles</t>
  </si>
  <si>
    <t>CARROLL</t>
  </si>
  <si>
    <t>Rory</t>
  </si>
  <si>
    <t xml:space="preserve">Ben </t>
  </si>
  <si>
    <t>BURKARD</t>
  </si>
  <si>
    <t>Steven</t>
  </si>
  <si>
    <t>Wild Rose Collective</t>
  </si>
  <si>
    <t>SNIHUR</t>
  </si>
  <si>
    <t>Dean</t>
  </si>
  <si>
    <t>MENDOZA</t>
  </si>
  <si>
    <t>Jayar</t>
  </si>
  <si>
    <t>Central Alberta Bicycle Club</t>
  </si>
  <si>
    <t>BRENNAN</t>
  </si>
  <si>
    <t>MALACKO</t>
  </si>
  <si>
    <t>Brad</t>
  </si>
  <si>
    <t xml:space="preserve">COGHLAN </t>
  </si>
  <si>
    <t xml:space="preserve">Kevin </t>
  </si>
  <si>
    <t>STEELE</t>
  </si>
  <si>
    <t>Duncan</t>
  </si>
  <si>
    <t>LOSTER</t>
  </si>
  <si>
    <t>Brody</t>
  </si>
  <si>
    <t>MERCER</t>
  </si>
  <si>
    <t>Mike</t>
  </si>
  <si>
    <t>LYNEM</t>
  </si>
  <si>
    <t>Nick</t>
  </si>
  <si>
    <t>MEHARI</t>
  </si>
  <si>
    <t>Efrem</t>
  </si>
  <si>
    <t>BRANDRICK</t>
  </si>
  <si>
    <t>Rob</t>
  </si>
  <si>
    <t>EWANCHUK</t>
  </si>
  <si>
    <t xml:space="preserve">Mike </t>
  </si>
  <si>
    <t>MISERVA</t>
  </si>
  <si>
    <t>Chris</t>
  </si>
  <si>
    <t>SAVIN</t>
  </si>
  <si>
    <t>KNOLL</t>
  </si>
  <si>
    <t>JAMIESON</t>
  </si>
  <si>
    <t>Bryce</t>
  </si>
  <si>
    <t>COUNTRYMAN</t>
  </si>
  <si>
    <t>Brian</t>
  </si>
  <si>
    <t>Nicolas</t>
  </si>
  <si>
    <t>TABALDO</t>
  </si>
  <si>
    <t>Francis</t>
  </si>
  <si>
    <t>BOEHM</t>
  </si>
  <si>
    <t>SOON</t>
  </si>
  <si>
    <t>POTTIER</t>
  </si>
  <si>
    <t>Damien</t>
  </si>
  <si>
    <t>VERSLUYS</t>
  </si>
  <si>
    <t>Lucas</t>
  </si>
  <si>
    <t>SINGBEIL</t>
  </si>
  <si>
    <t>FRASER</t>
  </si>
  <si>
    <t>POTTER</t>
  </si>
  <si>
    <t>Mackenzie</t>
  </si>
  <si>
    <t>BRUHA</t>
  </si>
  <si>
    <t>DAHMS</t>
  </si>
  <si>
    <t>Terence</t>
  </si>
  <si>
    <t>FLATER</t>
  </si>
  <si>
    <t>RUSNAK</t>
  </si>
  <si>
    <t>TOPILKO</t>
  </si>
  <si>
    <t>BOWLES</t>
  </si>
  <si>
    <t>Kevin</t>
  </si>
  <si>
    <t>WERNER</t>
  </si>
  <si>
    <t>Bob</t>
  </si>
  <si>
    <t xml:space="preserve">Highwood Cycling </t>
  </si>
  <si>
    <t>COUTURIER</t>
  </si>
  <si>
    <t>Raphael</t>
  </si>
  <si>
    <t>SUTHERLAND</t>
  </si>
  <si>
    <t>Alan</t>
  </si>
  <si>
    <t>WIEBE</t>
  </si>
  <si>
    <t>Peyton</t>
  </si>
  <si>
    <t>SEIBEL</t>
  </si>
  <si>
    <t xml:space="preserve">Dan </t>
  </si>
  <si>
    <t>COWAN</t>
  </si>
  <si>
    <t>Quentin</t>
  </si>
  <si>
    <t xml:space="preserve">IRWIN </t>
  </si>
  <si>
    <t>George</t>
  </si>
  <si>
    <t>ANTONIOU</t>
  </si>
  <si>
    <t>Lampros</t>
  </si>
  <si>
    <t xml:space="preserve">COTE </t>
  </si>
  <si>
    <t>Greg</t>
  </si>
  <si>
    <t>GILBERTSON</t>
  </si>
  <si>
    <t>Tim</t>
  </si>
  <si>
    <t>Velo Club Café</t>
  </si>
  <si>
    <t>VANDYK</t>
  </si>
  <si>
    <t>Jack</t>
  </si>
  <si>
    <t>HUGHES</t>
  </si>
  <si>
    <t>DAMANT</t>
  </si>
  <si>
    <t>BODDY</t>
  </si>
  <si>
    <t>MCMAHON</t>
  </si>
  <si>
    <t>KING</t>
  </si>
  <si>
    <t>Don</t>
  </si>
  <si>
    <t>BLAND</t>
  </si>
  <si>
    <t>Dennis</t>
  </si>
  <si>
    <t>Speed Theory Cycling</t>
  </si>
  <si>
    <t>POOTZ</t>
  </si>
  <si>
    <t>Spencer</t>
  </si>
  <si>
    <t>ROKOSH</t>
  </si>
  <si>
    <t>EVANS</t>
  </si>
  <si>
    <t>Neil</t>
  </si>
  <si>
    <t>MACKIE</t>
  </si>
  <si>
    <t>Jeffrey</t>
  </si>
  <si>
    <t>BHARDWAJ</t>
  </si>
  <si>
    <t>Suchaet</t>
  </si>
  <si>
    <t>RIESS</t>
  </si>
  <si>
    <t>Kenneth</t>
  </si>
  <si>
    <t>KEDDY</t>
  </si>
  <si>
    <t>Jay</t>
  </si>
  <si>
    <t>KENNY</t>
  </si>
  <si>
    <t>David</t>
  </si>
  <si>
    <t>HAMILTON</t>
  </si>
  <si>
    <t>ROBINSON</t>
  </si>
  <si>
    <t>Ryan Connal</t>
  </si>
  <si>
    <t>AUER</t>
  </si>
  <si>
    <t>Thomas</t>
  </si>
  <si>
    <t>HEACOCK</t>
  </si>
  <si>
    <t>Edward</t>
  </si>
  <si>
    <t>WRIGHT</t>
  </si>
  <si>
    <t>WATKINS</t>
  </si>
  <si>
    <t>Carl</t>
  </si>
  <si>
    <t>AMBERIADIS</t>
  </si>
  <si>
    <t>Tom</t>
  </si>
  <si>
    <t>Onyerleft</t>
  </si>
  <si>
    <t xml:space="preserve">SMITH </t>
  </si>
  <si>
    <t xml:space="preserve">KIM </t>
  </si>
  <si>
    <t xml:space="preserve">Robin </t>
  </si>
  <si>
    <t>HEWSON</t>
  </si>
  <si>
    <t>MCGRATH</t>
  </si>
  <si>
    <t>Niall</t>
  </si>
  <si>
    <t>PETRYSHEN</t>
  </si>
  <si>
    <t>Wyatt</t>
  </si>
  <si>
    <t>WILSON</t>
  </si>
  <si>
    <t>Ross</t>
  </si>
  <si>
    <t>DICKONSON</t>
  </si>
  <si>
    <t>WALSH</t>
  </si>
  <si>
    <t>CP</t>
  </si>
  <si>
    <t>MARTENS</t>
  </si>
  <si>
    <t>Blizzard Bike Club</t>
  </si>
  <si>
    <t xml:space="preserve">GERMAINE </t>
  </si>
  <si>
    <t xml:space="preserve">Sean </t>
  </si>
  <si>
    <t>GIESBRECHT</t>
  </si>
  <si>
    <t>Momentum Cycling</t>
  </si>
  <si>
    <t xml:space="preserve">DAVIS </t>
  </si>
  <si>
    <t>MATHEUSIK</t>
  </si>
  <si>
    <t>Joshua</t>
  </si>
  <si>
    <t>GAUVIN</t>
  </si>
  <si>
    <t>BONKOWSKI</t>
  </si>
  <si>
    <t>BARIL</t>
  </si>
  <si>
    <t>BEAUCHAMP</t>
  </si>
  <si>
    <t xml:space="preserve">WALLACE </t>
  </si>
  <si>
    <t>54 Blue</t>
  </si>
  <si>
    <t>HENRY</t>
  </si>
  <si>
    <t>Jamie</t>
  </si>
  <si>
    <t>HADDOCK</t>
  </si>
  <si>
    <t>HRYNKOW</t>
  </si>
  <si>
    <t>2022/23 Learn to Race Points</t>
  </si>
  <si>
    <t>2023/23 Out of Province ITT Upgrade Points</t>
  </si>
  <si>
    <t>BROWN</t>
  </si>
  <si>
    <t>Noah</t>
  </si>
  <si>
    <t>Track Lord</t>
  </si>
  <si>
    <t>QUINTAL</t>
  </si>
  <si>
    <t>Maxime</t>
  </si>
  <si>
    <t>GAPINSKI</t>
  </si>
  <si>
    <t>Vectra Heavy Haulers</t>
  </si>
  <si>
    <t>RILETT</t>
  </si>
  <si>
    <t>ALVES</t>
  </si>
  <si>
    <t>Paulo</t>
  </si>
  <si>
    <t>PHILIPP</t>
  </si>
  <si>
    <t>HOLLOWAY</t>
  </si>
  <si>
    <t>Curtis</t>
  </si>
  <si>
    <t>BATEY</t>
  </si>
  <si>
    <t>ELLIS</t>
  </si>
  <si>
    <t>Clarke</t>
  </si>
  <si>
    <t>MIRANDA</t>
  </si>
  <si>
    <t>Alexandre</t>
  </si>
  <si>
    <t>BOYLE</t>
  </si>
  <si>
    <t>FRANCIS</t>
  </si>
  <si>
    <t>Graham</t>
  </si>
  <si>
    <t>BRIGNALL</t>
  </si>
  <si>
    <t>Benjamin</t>
  </si>
  <si>
    <t>KOKOTILO</t>
  </si>
  <si>
    <t>James</t>
  </si>
  <si>
    <t>MCCALLUM</t>
  </si>
  <si>
    <t>Riley</t>
  </si>
  <si>
    <t>NADON</t>
  </si>
  <si>
    <t>Philippe</t>
  </si>
  <si>
    <t>LOYER-KUYTEN</t>
  </si>
  <si>
    <t>MACKAY</t>
  </si>
  <si>
    <t>Sheldon</t>
  </si>
  <si>
    <t>WIESE</t>
  </si>
  <si>
    <t>Andy</t>
  </si>
  <si>
    <t>BROOKS</t>
  </si>
  <si>
    <t>Dustin</t>
  </si>
  <si>
    <t>Thirlwell</t>
  </si>
  <si>
    <t>Calum</t>
  </si>
  <si>
    <t>READY</t>
  </si>
  <si>
    <t>ORTIZ</t>
  </si>
  <si>
    <t>Jean Carlos</t>
  </si>
  <si>
    <t>MAGICO</t>
  </si>
  <si>
    <t>Jordon</t>
  </si>
  <si>
    <t>VERMETTE</t>
  </si>
  <si>
    <t>GALBRAITH</t>
  </si>
  <si>
    <t>Callum</t>
  </si>
  <si>
    <t>MANYK</t>
  </si>
  <si>
    <t>AUDRA</t>
  </si>
  <si>
    <t>Frederic</t>
  </si>
  <si>
    <t>Crankmasters</t>
  </si>
  <si>
    <t>CORTELLESSA</t>
  </si>
  <si>
    <t>Anthony</t>
  </si>
  <si>
    <t>TOFANI</t>
  </si>
  <si>
    <t>Grant</t>
  </si>
  <si>
    <t>CAMPBELL</t>
  </si>
  <si>
    <t>GARVEY</t>
  </si>
  <si>
    <t>Max</t>
  </si>
  <si>
    <t>SIARKA</t>
  </si>
  <si>
    <t>Piotr</t>
  </si>
  <si>
    <t>EL-BEHEIRY</t>
  </si>
  <si>
    <t>Tarek</t>
  </si>
  <si>
    <t>DE REGT</t>
  </si>
  <si>
    <t>KOHL</t>
  </si>
  <si>
    <t>Mateusz</t>
  </si>
  <si>
    <t>BRYDEN</t>
  </si>
  <si>
    <t>Jordan</t>
  </si>
  <si>
    <t>BRADLEY</t>
  </si>
  <si>
    <t>THIBAUDEAU</t>
  </si>
  <si>
    <t>DANIELSON</t>
  </si>
  <si>
    <t>Dayton</t>
  </si>
  <si>
    <t>VERSAILLES</t>
  </si>
  <si>
    <t>HOLOWAYCHUCK</t>
  </si>
  <si>
    <t>Corey</t>
  </si>
  <si>
    <t>WYLLIE</t>
  </si>
  <si>
    <t>Stewart</t>
  </si>
  <si>
    <t>ANDERSON</t>
  </si>
  <si>
    <t>Mika</t>
  </si>
  <si>
    <t>WALTER</t>
  </si>
  <si>
    <t>Joseph</t>
  </si>
  <si>
    <t>VILLENEUVE</t>
  </si>
  <si>
    <t>Phil</t>
  </si>
  <si>
    <t>LECHELT</t>
  </si>
  <si>
    <t>Kenny</t>
  </si>
  <si>
    <t>BRAATEN</t>
  </si>
  <si>
    <t>JUNG</t>
  </si>
  <si>
    <t>Redbike</t>
  </si>
  <si>
    <t xml:space="preserve">TSUYUHARA </t>
  </si>
  <si>
    <t>Kunio</t>
  </si>
  <si>
    <t>YANICKI</t>
  </si>
  <si>
    <t>BIRKHOLZ</t>
  </si>
  <si>
    <t>CHIN</t>
  </si>
  <si>
    <t>Lonnie</t>
  </si>
  <si>
    <t>LEEDS</t>
  </si>
  <si>
    <t>MAKOWSKY</t>
  </si>
  <si>
    <t>WYLIE</t>
  </si>
  <si>
    <t>Everett</t>
  </si>
  <si>
    <t>TCR Sports Lab</t>
  </si>
  <si>
    <t>STRINGER</t>
  </si>
  <si>
    <t>POTTAGE</t>
  </si>
  <si>
    <t>Jonathan</t>
  </si>
  <si>
    <t>BONILLA</t>
  </si>
  <si>
    <t>Carlos</t>
  </si>
  <si>
    <t>MORRISON</t>
  </si>
  <si>
    <t xml:space="preserve">Kyle </t>
  </si>
  <si>
    <t>VOLORNEY</t>
  </si>
  <si>
    <t>WELSH</t>
  </si>
  <si>
    <t>LAWSON</t>
  </si>
  <si>
    <t>Peter</t>
  </si>
  <si>
    <t xml:space="preserve">CUTKNIFE </t>
  </si>
  <si>
    <t>Sherman</t>
  </si>
  <si>
    <t>PARKER</t>
  </si>
  <si>
    <t xml:space="preserve">MORA </t>
  </si>
  <si>
    <t>HUBER</t>
  </si>
  <si>
    <t>MAYHEW</t>
  </si>
  <si>
    <t>Dominic</t>
  </si>
  <si>
    <t xml:space="preserve">SAMETZ </t>
  </si>
  <si>
    <t>SCHMIDT</t>
  </si>
  <si>
    <t>MANNING</t>
  </si>
  <si>
    <t>BELCHOS</t>
  </si>
  <si>
    <t xml:space="preserve">STANKOVSKI </t>
  </si>
  <si>
    <t>Ilija</t>
  </si>
  <si>
    <t>LINKLATER</t>
  </si>
  <si>
    <t>JONES</t>
  </si>
  <si>
    <t>BURTON</t>
  </si>
  <si>
    <t>GORDON</t>
  </si>
  <si>
    <t>Cody</t>
  </si>
  <si>
    <t>GERMAINE</t>
  </si>
  <si>
    <t>Ken</t>
  </si>
  <si>
    <t>HARRIS</t>
  </si>
  <si>
    <t>Glenn</t>
  </si>
  <si>
    <t>BELLINGER</t>
  </si>
  <si>
    <t xml:space="preserve">Colin </t>
  </si>
  <si>
    <t xml:space="preserve">HAMILTON </t>
  </si>
  <si>
    <t>FLOOD</t>
  </si>
  <si>
    <t>Kent</t>
  </si>
  <si>
    <t xml:space="preserve">Michael </t>
  </si>
  <si>
    <t xml:space="preserve">BLANEY </t>
  </si>
  <si>
    <t>William</t>
  </si>
  <si>
    <t>SARANTIS</t>
  </si>
  <si>
    <t>Ari</t>
  </si>
  <si>
    <t>FORTNER</t>
  </si>
  <si>
    <t>Justin</t>
  </si>
  <si>
    <t>Ride 52</t>
  </si>
  <si>
    <t>KITCHEN</t>
  </si>
  <si>
    <t>FORSYTH</t>
  </si>
  <si>
    <t>COSSETTE</t>
  </si>
  <si>
    <t>Hugo</t>
  </si>
  <si>
    <t xml:space="preserve">HOYLE </t>
  </si>
  <si>
    <t>Philip</t>
  </si>
  <si>
    <t>LEUNG</t>
  </si>
  <si>
    <t>HUIZINGA</t>
  </si>
  <si>
    <t>POLSTER</t>
  </si>
  <si>
    <t>MONTGOMERY</t>
  </si>
  <si>
    <t>SHERMAN</t>
  </si>
  <si>
    <t>Blaine</t>
  </si>
  <si>
    <t>UGWUEGBULA</t>
  </si>
  <si>
    <t>Emeka</t>
  </si>
  <si>
    <t>LEACH</t>
  </si>
  <si>
    <t>WEIKUM</t>
  </si>
  <si>
    <t>Sub-Cat</t>
  </si>
  <si>
    <t>W3</t>
  </si>
  <si>
    <t>DUFFIELD</t>
  </si>
  <si>
    <t>Kelsey</t>
  </si>
  <si>
    <t>W2</t>
  </si>
  <si>
    <t>BLONDIN</t>
  </si>
  <si>
    <t>Ivanie</t>
  </si>
  <si>
    <t>SCOTT</t>
  </si>
  <si>
    <t>Emma</t>
  </si>
  <si>
    <t>Annie</t>
  </si>
  <si>
    <t>Cyclery Racing</t>
  </si>
  <si>
    <t>KONTRO</t>
  </si>
  <si>
    <t>Hilkka</t>
  </si>
  <si>
    <t>VOLSTAD</t>
  </si>
  <si>
    <t>Alexandra</t>
  </si>
  <si>
    <t>Anabelle</t>
  </si>
  <si>
    <t>Primeau Velo Développement</t>
  </si>
  <si>
    <t>MCMASTER</t>
  </si>
  <si>
    <t>Sarah</t>
  </si>
  <si>
    <t>NISHIMURA</t>
  </si>
  <si>
    <t>Tammy</t>
  </si>
  <si>
    <t>Kailee</t>
  </si>
  <si>
    <t>W1</t>
  </si>
  <si>
    <t>KEONIG</t>
  </si>
  <si>
    <t>Shantel</t>
  </si>
  <si>
    <t>Kate</t>
  </si>
  <si>
    <t>AYROUD</t>
  </si>
  <si>
    <t>Kathryn</t>
  </si>
  <si>
    <t>BILODEAU</t>
  </si>
  <si>
    <t>Christiane</t>
  </si>
  <si>
    <t>Jenaya</t>
  </si>
  <si>
    <t>Grouwels-Watersley R&amp;D Road Team</t>
  </si>
  <si>
    <t>FRIDMAN</t>
  </si>
  <si>
    <t>Lauren</t>
  </si>
  <si>
    <t>Burnaby Velodrome Club</t>
  </si>
  <si>
    <t>Nico</t>
  </si>
  <si>
    <t>MCGILL</t>
  </si>
  <si>
    <t>Sydney</t>
  </si>
  <si>
    <t>One Bike</t>
  </si>
  <si>
    <t>Kimberly</t>
  </si>
  <si>
    <t>GOODRIDGE</t>
  </si>
  <si>
    <t>Mairen</t>
  </si>
  <si>
    <t>Watt Riot Cycling</t>
  </si>
  <si>
    <t>YOUNG</t>
  </si>
  <si>
    <t>Emily</t>
  </si>
  <si>
    <t>WALKER</t>
  </si>
  <si>
    <t>Grace</t>
  </si>
  <si>
    <t>CANNON</t>
  </si>
  <si>
    <t>Kris</t>
  </si>
  <si>
    <t>Diane</t>
  </si>
  <si>
    <t>BARRACLOUGH</t>
  </si>
  <si>
    <t>Ngaire</t>
  </si>
  <si>
    <t>HAGEDORN</t>
  </si>
  <si>
    <t xml:space="preserve">Kara </t>
  </si>
  <si>
    <t>WOZNY</t>
  </si>
  <si>
    <t>Gail</t>
  </si>
  <si>
    <t xml:space="preserve">GILCHRIST </t>
  </si>
  <si>
    <t>STROHSCHEIN</t>
  </si>
  <si>
    <t>Elka</t>
  </si>
  <si>
    <t>WILSON-GIBBONS</t>
  </si>
  <si>
    <t>Jenny</t>
  </si>
  <si>
    <t>DONALDSON</t>
  </si>
  <si>
    <t>Shawna</t>
  </si>
  <si>
    <t>LACOURSIERE</t>
  </si>
  <si>
    <t>Jessica</t>
  </si>
  <si>
    <t>SOMERSET</t>
  </si>
  <si>
    <t>Lindsay</t>
  </si>
  <si>
    <t>CASTRO</t>
  </si>
  <si>
    <t>Callaghan</t>
  </si>
  <si>
    <t>Catilin</t>
  </si>
  <si>
    <t>GILMORE</t>
  </si>
  <si>
    <t>Jeanie</t>
  </si>
  <si>
    <t>HALL</t>
  </si>
  <si>
    <t>Sara</t>
  </si>
  <si>
    <t>MICHALSKI</t>
  </si>
  <si>
    <t>Marie</t>
  </si>
  <si>
    <t>MACARTHUR</t>
  </si>
  <si>
    <t>FEDYNA</t>
  </si>
  <si>
    <t>Marg</t>
  </si>
  <si>
    <t>TELFORD</t>
  </si>
  <si>
    <t>Shauna</t>
  </si>
  <si>
    <t>Shannon</t>
  </si>
  <si>
    <t>Marcy</t>
  </si>
  <si>
    <t>Meika</t>
  </si>
  <si>
    <t>FERGUSSON</t>
  </si>
  <si>
    <t>Kendra</t>
  </si>
  <si>
    <t>Megan</t>
  </si>
  <si>
    <t>MALCOLM</t>
  </si>
  <si>
    <t>Colleen</t>
  </si>
  <si>
    <t>LAPIERRE</t>
  </si>
  <si>
    <t>Rosalie</t>
  </si>
  <si>
    <t>LILLY</t>
  </si>
  <si>
    <t xml:space="preserve">WIDNEY </t>
  </si>
  <si>
    <t>Chantell</t>
  </si>
  <si>
    <t>RUTTAN</t>
  </si>
  <si>
    <t>Erin</t>
  </si>
  <si>
    <t>LEMISKI</t>
  </si>
  <si>
    <t>Meghan</t>
  </si>
  <si>
    <t>MANCA</t>
  </si>
  <si>
    <t>Terra</t>
  </si>
  <si>
    <t>WEBSTER</t>
  </si>
  <si>
    <t>Brittany</t>
  </si>
  <si>
    <t>PAAUWE</t>
  </si>
  <si>
    <t>Melissa</t>
  </si>
  <si>
    <t>MCARTHUR</t>
  </si>
  <si>
    <t>Susanne</t>
  </si>
  <si>
    <t>Terrascape Racing</t>
  </si>
  <si>
    <t>TRAXLER</t>
  </si>
  <si>
    <t>Gabby</t>
  </si>
  <si>
    <t>2023 ITT Points2</t>
  </si>
  <si>
    <t>MERCIER</t>
  </si>
  <si>
    <t>Ascent Cycle</t>
  </si>
  <si>
    <t>Courtney</t>
  </si>
  <si>
    <t>VAN'T KLOOSTER</t>
  </si>
  <si>
    <t>Hillie</t>
  </si>
  <si>
    <t>KENWARD</t>
  </si>
  <si>
    <t>Alyson</t>
  </si>
  <si>
    <t>SEAL</t>
  </si>
  <si>
    <t>Francesca</t>
  </si>
  <si>
    <t>Kahlen</t>
  </si>
  <si>
    <t>Natalia</t>
  </si>
  <si>
    <t>MCCARTNEY</t>
  </si>
  <si>
    <t>Maria</t>
  </si>
  <si>
    <t>Team Saskatchewan</t>
  </si>
  <si>
    <t>FEEHAN</t>
  </si>
  <si>
    <t>Laura</t>
  </si>
  <si>
    <t>Trina</t>
  </si>
  <si>
    <t>THOMSON</t>
  </si>
  <si>
    <t>Ashton</t>
  </si>
  <si>
    <t>WEIDEMANN</t>
  </si>
  <si>
    <t>Isabelle</t>
  </si>
  <si>
    <t>Juliette</t>
  </si>
  <si>
    <t>KELLY</t>
  </si>
  <si>
    <t>Elizabeth G Leoni</t>
  </si>
  <si>
    <t>TRACEY</t>
  </si>
  <si>
    <t>Sinead</t>
  </si>
  <si>
    <t>ANSEEUW</t>
  </si>
  <si>
    <t>Renee</t>
  </si>
  <si>
    <t>SACHS</t>
  </si>
  <si>
    <t>BREWSTER</t>
  </si>
  <si>
    <t>Dani</t>
  </si>
  <si>
    <t>JOBIDON</t>
  </si>
  <si>
    <t>Sonia</t>
  </si>
  <si>
    <t>DUMONT</t>
  </si>
  <si>
    <t>Rachel</t>
  </si>
  <si>
    <t>LEISHMAN</t>
  </si>
  <si>
    <t>Tracy</t>
  </si>
  <si>
    <t>ANDREWS</t>
  </si>
  <si>
    <t>Lori</t>
  </si>
  <si>
    <t>LEBLANC</t>
  </si>
  <si>
    <t>BASTERAH</t>
  </si>
  <si>
    <t>Hayley</t>
  </si>
  <si>
    <t>BARROS</t>
  </si>
  <si>
    <t>Maren</t>
  </si>
  <si>
    <t>Amanda</t>
  </si>
  <si>
    <t>SEEFRIED</t>
  </si>
  <si>
    <t>Jenna</t>
  </si>
  <si>
    <t>CHUBEY</t>
  </si>
  <si>
    <t>Janelle</t>
  </si>
  <si>
    <t>THURLOW</t>
  </si>
  <si>
    <t>Devon</t>
  </si>
  <si>
    <t>HEINEMEYER</t>
  </si>
  <si>
    <t>Dawn</t>
  </si>
  <si>
    <t>WILLIAMS</t>
  </si>
  <si>
    <t>Katie</t>
  </si>
  <si>
    <t>BUCKLEY</t>
  </si>
  <si>
    <t>Hilary</t>
  </si>
  <si>
    <t>PARKKILA</t>
  </si>
  <si>
    <t>DUPUIS</t>
  </si>
  <si>
    <t>Nicolle</t>
  </si>
  <si>
    <t>Anne-Marie</t>
  </si>
  <si>
    <t>Donaldson</t>
  </si>
  <si>
    <t>HUBNER</t>
  </si>
  <si>
    <t>Colette</t>
  </si>
  <si>
    <t>WONG TOMCHUK</t>
  </si>
  <si>
    <t>Nicole</t>
  </si>
  <si>
    <t>SHERROW</t>
  </si>
  <si>
    <t>Tambria</t>
  </si>
  <si>
    <t>FOSTER</t>
  </si>
  <si>
    <t>Sheri</t>
  </si>
  <si>
    <t>ST-HILAIRE</t>
  </si>
  <si>
    <t>Nancy</t>
  </si>
  <si>
    <t>Deborah</t>
  </si>
  <si>
    <t>SHEPPARD</t>
  </si>
  <si>
    <t>Kaley</t>
  </si>
  <si>
    <t>MAYR</t>
  </si>
  <si>
    <t>Amber</t>
  </si>
  <si>
    <t>OAKEY-AYROUD</t>
  </si>
  <si>
    <t>INGLIS</t>
  </si>
  <si>
    <t>Calaine</t>
  </si>
  <si>
    <t>HEISE</t>
  </si>
  <si>
    <t>Alana</t>
  </si>
  <si>
    <t>ORBAN</t>
  </si>
  <si>
    <t>Quinn</t>
  </si>
  <si>
    <t>COUND</t>
  </si>
  <si>
    <t>Pauline</t>
  </si>
  <si>
    <t>Michelle</t>
  </si>
  <si>
    <t>PROCHE</t>
  </si>
  <si>
    <t>Jenn</t>
  </si>
  <si>
    <t>Liann</t>
  </si>
  <si>
    <t>BAKER</t>
  </si>
  <si>
    <t>Tiffany</t>
  </si>
  <si>
    <t>ASHTON</t>
  </si>
  <si>
    <t>Jen</t>
  </si>
  <si>
    <t>CARPENTER</t>
  </si>
  <si>
    <t>Yuen-Ying</t>
  </si>
  <si>
    <t>PHILLIPS</t>
  </si>
  <si>
    <t>RUITERS</t>
  </si>
  <si>
    <t>QUAN</t>
  </si>
  <si>
    <t>May Lynn</t>
  </si>
  <si>
    <t>MCGOWAN</t>
  </si>
  <si>
    <t>Jo-Anne</t>
  </si>
  <si>
    <t>MYERS</t>
  </si>
  <si>
    <t>Ella</t>
  </si>
  <si>
    <t>REED</t>
  </si>
  <si>
    <t>Debbie</t>
  </si>
  <si>
    <t>BURAY</t>
  </si>
  <si>
    <t>Amberley</t>
  </si>
  <si>
    <t>Cranky's Bike Shop</t>
  </si>
  <si>
    <t>GUTHRIE</t>
  </si>
  <si>
    <t>Janet</t>
  </si>
  <si>
    <t>MEUNIER</t>
  </si>
  <si>
    <t>Danielle</t>
  </si>
  <si>
    <t>O'BRIEN</t>
  </si>
  <si>
    <t>Stephanie</t>
  </si>
  <si>
    <t>THEW</t>
  </si>
  <si>
    <t>Samara</t>
  </si>
  <si>
    <t>HOOPER</t>
  </si>
  <si>
    <t>Amy</t>
  </si>
  <si>
    <t>TURNER</t>
  </si>
  <si>
    <t>Hannah</t>
  </si>
  <si>
    <t>independent</t>
  </si>
  <si>
    <t>STRILCHUCK</t>
  </si>
  <si>
    <t xml:space="preserve">Alannah </t>
  </si>
  <si>
    <t>OAKEY</t>
  </si>
  <si>
    <t>Sharron</t>
  </si>
  <si>
    <t>CONRAD</t>
  </si>
  <si>
    <t>HENDERSON</t>
  </si>
  <si>
    <t>Christine</t>
  </si>
  <si>
    <t>PETT</t>
  </si>
  <si>
    <t>Sophia</t>
  </si>
  <si>
    <t>BERGMANN</t>
  </si>
  <si>
    <t>Anna</t>
  </si>
  <si>
    <t>HOLOWAYCHUK</t>
  </si>
  <si>
    <t>Sam</t>
  </si>
  <si>
    <t>Notes</t>
  </si>
  <si>
    <t>License Sent</t>
  </si>
  <si>
    <t>Cat 3 to Cat 2</t>
  </si>
  <si>
    <t>x</t>
  </si>
  <si>
    <t>Team Names</t>
  </si>
  <si>
    <t>Athletes in Action</t>
  </si>
  <si>
    <t>Café Roubaix</t>
  </si>
  <si>
    <t>Calgary Bicycle Track League</t>
  </si>
  <si>
    <t>Canmore Cycling Culture</t>
  </si>
  <si>
    <t>Cycle Logic</t>
  </si>
  <si>
    <t>DeJong Design p/b Road</t>
  </si>
  <si>
    <t>DirtGirls</t>
  </si>
  <si>
    <t>Edmonton Triathlon Academy</t>
  </si>
  <si>
    <t>Equipe Cycle Club</t>
  </si>
  <si>
    <t>Fiera</t>
  </si>
  <si>
    <t>Garneau-Easton Cycling</t>
  </si>
  <si>
    <t>Glotman Simpson Cycling</t>
  </si>
  <si>
    <t>Grande Prairie Wheelers</t>
  </si>
  <si>
    <t>H&amp;R Block Pro Cycling</t>
  </si>
  <si>
    <t>Jasper Source for Sports</t>
  </si>
  <si>
    <t>Kokanee Redbike</t>
  </si>
  <si>
    <t>Mastermind Racing</t>
  </si>
  <si>
    <t>MEC Calgary</t>
  </si>
  <si>
    <t>Mud Sweat and Gears</t>
  </si>
  <si>
    <t>Nuovo Nord</t>
  </si>
  <si>
    <t>Pedalhead Race Room</t>
  </si>
  <si>
    <t>Pedalhead-River Valley Health</t>
  </si>
  <si>
    <t>Puncheur Cycling</t>
  </si>
  <si>
    <t>Ridley's Cycle</t>
  </si>
  <si>
    <t>Silber Pro Cycling</t>
  </si>
  <si>
    <t>SMARTSAVVY+ pb IRIS</t>
  </si>
  <si>
    <t>SPAN Racing</t>
  </si>
  <si>
    <t>Team ATAC</t>
  </si>
  <si>
    <t>Team Novo Nordisk</t>
  </si>
  <si>
    <t>The Cyclery-4iiii</t>
  </si>
  <si>
    <t>Top Gear</t>
  </si>
  <si>
    <t>Trek Red Truck</t>
  </si>
  <si>
    <t>UCalgary Cycling Team</t>
  </si>
  <si>
    <t>University of British Columbia</t>
  </si>
  <si>
    <t>X Speed United</t>
  </si>
  <si>
    <t>STANFORD</t>
  </si>
  <si>
    <t>CONATY</t>
  </si>
  <si>
    <t>HIGUCHI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</si>
</sst>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11"/>
      <color theme="0"/>
      <name val="Calibri Light"/>
      <family val="2"/>
    </font>
    <font>
      <sz val="11"/>
      <color theme="0"/>
      <name val="Calibri Light"/>
      <family val="2"/>
    </font>
    <font>
      <sz val="11"/>
      <color theme="1"/>
      <name val="Calibri Light"/>
      <family val="2"/>
    </font>
    <font>
      <sz val="10"/>
      <name val="Calibri"/>
      <family val="2"/>
      <scheme val="minor"/>
    </font>
    <font>
      <sz val="11"/>
      <name val="Calibri Light"/>
      <family val="2"/>
    </font>
    <font>
      <sz val="11"/>
      <color rgb="FF00B050"/>
      <name val="Calibri Light"/>
      <family val="2"/>
    </font>
    <font>
      <sz val="11"/>
      <color rgb="FFFF3300"/>
      <name val="Calibri Light"/>
      <family val="2"/>
    </font>
    <font>
      <sz val="11"/>
      <color rgb="FF7030A0"/>
      <name val="Calibri Light"/>
      <family val="2"/>
    </font>
    <font>
      <sz val="11"/>
      <color rgb="FFFF0000"/>
      <name val="Calibri Light"/>
      <family val="2"/>
    </font>
    <font>
      <b/>
      <sz val="11"/>
      <color theme="0"/>
      <name val="Calibri"/>
      <family val="2"/>
      <scheme val="minor"/>
    </font>
    <font>
      <b/>
      <sz val="11"/>
      <color rgb="FFFF0000"/>
      <name val="Calibri Light"/>
      <family val="2"/>
    </font>
    <font>
      <b/>
      <sz val="11"/>
      <color theme="3" tint="-0.249977111117893"/>
      <name val="Calibri Light"/>
      <family val="2"/>
    </font>
    <font>
      <b/>
      <sz val="11"/>
      <color theme="1" tint="0.34998626667073579"/>
      <name val="Calibri Light"/>
      <family val="2"/>
    </font>
    <font>
      <sz val="11"/>
      <color theme="3" tint="-0.249977111117893"/>
      <name val="Calibri Light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0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textRotation="90"/>
    </xf>
    <xf numFmtId="1" fontId="2" fillId="2" borderId="2" xfId="0" applyNumberFormat="1" applyFont="1" applyFill="1" applyBorder="1" applyAlignment="1">
      <alignment horizontal="center" textRotation="90"/>
    </xf>
    <xf numFmtId="0" fontId="2" fillId="2" borderId="2" xfId="0" applyFont="1" applyFill="1" applyBorder="1" applyAlignment="1">
      <alignment textRotation="90"/>
    </xf>
    <xf numFmtId="0" fontId="2" fillId="2" borderId="2" xfId="0" applyFont="1" applyFill="1" applyBorder="1" applyAlignment="1">
      <alignment textRotation="90" wrapText="1"/>
    </xf>
    <xf numFmtId="0" fontId="3" fillId="2" borderId="2" xfId="0" applyFont="1" applyFill="1" applyBorder="1" applyAlignment="1">
      <alignment textRotation="90"/>
    </xf>
    <xf numFmtId="0" fontId="2" fillId="2" borderId="3" xfId="0" applyFont="1" applyFill="1" applyBorder="1" applyAlignment="1">
      <alignment horizontal="center" textRotation="90"/>
    </xf>
    <xf numFmtId="0" fontId="4" fillId="0" borderId="0" xfId="0" applyFont="1"/>
    <xf numFmtId="0" fontId="4" fillId="0" borderId="4" xfId="0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1" fontId="4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8" fillId="0" borderId="5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/>
    <xf numFmtId="0" fontId="4" fillId="0" borderId="5" xfId="0" applyFont="1" applyBorder="1" applyProtection="1">
      <protection locked="0"/>
    </xf>
    <xf numFmtId="0" fontId="4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4" fillId="0" borderId="7" xfId="0" applyFont="1" applyBorder="1" applyAlignment="1">
      <alignment horizontal="center"/>
    </xf>
    <xf numFmtId="0" fontId="6" fillId="0" borderId="8" xfId="1" applyFont="1" applyBorder="1" applyAlignment="1">
      <alignment horizontal="left" vertical="center"/>
    </xf>
    <xf numFmtId="0" fontId="4" fillId="0" borderId="8" xfId="0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8" fillId="0" borderId="8" xfId="0" applyNumberFormat="1" applyFont="1" applyBorder="1" applyAlignment="1">
      <alignment horizontal="center"/>
    </xf>
    <xf numFmtId="1" fontId="6" fillId="0" borderId="8" xfId="0" applyNumberFormat="1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5" xfId="0" applyFont="1" applyFill="1" applyBorder="1" applyAlignment="1">
      <alignment horizontal="center" textRotation="90"/>
    </xf>
    <xf numFmtId="0" fontId="12" fillId="2" borderId="5" xfId="0" applyFont="1" applyFill="1" applyBorder="1" applyAlignment="1">
      <alignment horizontal="center" textRotation="90"/>
    </xf>
    <xf numFmtId="1" fontId="13" fillId="2" borderId="5" xfId="0" applyNumberFormat="1" applyFont="1" applyFill="1" applyBorder="1" applyAlignment="1">
      <alignment horizontal="center" textRotation="90"/>
    </xf>
    <xf numFmtId="1" fontId="14" fillId="2" borderId="5" xfId="0" applyNumberFormat="1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/>
    </xf>
    <xf numFmtId="1" fontId="2" fillId="2" borderId="5" xfId="0" applyNumberFormat="1" applyFont="1" applyFill="1" applyBorder="1" applyAlignment="1">
      <alignment horizontal="center" textRotation="90"/>
    </xf>
    <xf numFmtId="1" fontId="10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6" fillId="0" borderId="2" xfId="0" applyFont="1" applyBorder="1"/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8" xfId="1" applyFont="1" applyBorder="1" applyAlignment="1" applyProtection="1">
      <alignment horizontal="left" vertical="center"/>
      <protection locked="0"/>
    </xf>
    <xf numFmtId="1" fontId="10" fillId="3" borderId="8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4" fillId="0" borderId="8" xfId="0" applyFont="1" applyBorder="1" applyProtection="1">
      <protection locked="0"/>
    </xf>
    <xf numFmtId="1" fontId="10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center" textRotation="90"/>
    </xf>
    <xf numFmtId="0" fontId="12" fillId="2" borderId="2" xfId="0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/>
    </xf>
    <xf numFmtId="1" fontId="15" fillId="2" borderId="2" xfId="0" applyNumberFormat="1" applyFont="1" applyFill="1" applyBorder="1" applyAlignment="1">
      <alignment horizontal="center" textRotation="90"/>
    </xf>
    <xf numFmtId="1" fontId="13" fillId="2" borderId="2" xfId="0" applyNumberFormat="1" applyFont="1" applyFill="1" applyBorder="1" applyAlignment="1">
      <alignment horizontal="center" textRotation="90"/>
    </xf>
    <xf numFmtId="1" fontId="14" fillId="2" borderId="2" xfId="0" applyNumberFormat="1" applyFont="1" applyFill="1" applyBorder="1" applyAlignment="1">
      <alignment horizontal="center" textRotation="90" wrapText="1"/>
    </xf>
    <xf numFmtId="1" fontId="4" fillId="4" borderId="5" xfId="0" applyNumberFormat="1" applyFont="1" applyFill="1" applyBorder="1" applyAlignment="1">
      <alignment horizontal="center"/>
    </xf>
    <xf numFmtId="1" fontId="4" fillId="4" borderId="8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center" textRotation="90"/>
    </xf>
    <xf numFmtId="1" fontId="7" fillId="3" borderId="5" xfId="0" applyNumberFormat="1" applyFont="1" applyFill="1" applyBorder="1" applyAlignment="1">
      <alignment horizontal="center"/>
    </xf>
    <xf numFmtId="1" fontId="10" fillId="5" borderId="8" xfId="0" applyNumberFormat="1" applyFont="1" applyFill="1" applyBorder="1" applyAlignment="1">
      <alignment horizontal="center"/>
    </xf>
    <xf numFmtId="1" fontId="4" fillId="4" borderId="9" xfId="0" applyNumberFormat="1" applyFont="1" applyFill="1" applyBorder="1" applyAlignment="1">
      <alignment horizontal="center"/>
    </xf>
    <xf numFmtId="0" fontId="11" fillId="2" borderId="5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center" textRotation="90"/>
    </xf>
    <xf numFmtId="0" fontId="0" fillId="0" borderId="10" xfId="0" applyBorder="1"/>
    <xf numFmtId="0" fontId="17" fillId="0" borderId="11" xfId="0" applyFont="1" applyBorder="1"/>
    <xf numFmtId="0" fontId="17" fillId="0" borderId="12" xfId="0" applyFont="1" applyBorder="1"/>
    <xf numFmtId="1" fontId="6" fillId="0" borderId="9" xfId="0" applyNumberFormat="1" applyFont="1" applyBorder="1" applyAlignment="1">
      <alignment horizontal="center"/>
    </xf>
    <xf numFmtId="1" fontId="10" fillId="0" borderId="9" xfId="0" applyNumberFormat="1" applyFont="1" applyBorder="1" applyAlignment="1">
      <alignment horizontal="center"/>
    </xf>
    <xf numFmtId="1" fontId="4" fillId="4" borderId="13" xfId="0" applyNumberFormat="1" applyFont="1" applyFill="1" applyBorder="1" applyAlignment="1">
      <alignment horizontal="center"/>
    </xf>
    <xf numFmtId="1" fontId="10" fillId="3" borderId="9" xfId="0" applyNumberFormat="1" applyFont="1" applyFill="1" applyBorder="1" applyAlignment="1">
      <alignment horizontal="center"/>
    </xf>
    <xf numFmtId="1" fontId="7" fillId="3" borderId="8" xfId="0" applyNumberFormat="1" applyFont="1" applyFill="1" applyBorder="1" applyAlignment="1">
      <alignment horizontal="center"/>
    </xf>
    <xf numFmtId="0" fontId="18" fillId="0" borderId="12" xfId="0" applyFont="1" applyBorder="1"/>
    <xf numFmtId="1" fontId="4" fillId="0" borderId="9" xfId="0" applyNumberFormat="1" applyFont="1" applyBorder="1" applyAlignment="1">
      <alignment horizontal="center"/>
    </xf>
    <xf numFmtId="0" fontId="4" fillId="3" borderId="8" xfId="0" applyFont="1" applyFill="1" applyBorder="1"/>
    <xf numFmtId="1" fontId="10" fillId="5" borderId="9" xfId="0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1" fontId="10" fillId="3" borderId="5" xfId="0" applyNumberFormat="1" applyFont="1" applyFill="1" applyBorder="1" applyAlignment="1">
      <alignment horizontal="center"/>
    </xf>
    <xf numFmtId="0" fontId="19" fillId="0" borderId="8" xfId="0" applyFont="1" applyBorder="1"/>
  </cellXfs>
  <cellStyles count="2">
    <cellStyle name="Normal" xfId="0" builtinId="0"/>
    <cellStyle name="Normal 5" xfId="1" xr:uid="{43828852-3FE6-430A-9521-DF6821F4DEE4}"/>
  </cellStyles>
  <dxfs count="19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0"/>
        <name val="Calibri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scheme val="none"/>
      </font>
    </dxf>
    <dxf>
      <border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0" formatCode="General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theme="0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0" formatCode="General"/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left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medium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0" hidden="0"/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/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 Light"/>
        <family val="2"/>
        <scheme val="none"/>
      </font>
      <numFmt numFmtId="1" formatCode="0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330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B050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numFmt numFmtId="1" formatCode="0"/>
      <alignment horizontal="center" vertical="bottom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family val="2"/>
        <scheme val="none"/>
      </font>
      <numFmt numFmtId="0" formatCode="General"/>
      <alignment horizontal="center" vertical="bottom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top style="medium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 Light"/>
        <family val="2"/>
        <scheme val="none"/>
      </font>
      <fill>
        <patternFill patternType="solid">
          <fgColor indexed="64"/>
          <bgColor theme="3" tint="0.59999389629810485"/>
        </patternFill>
      </fill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E91657-A650-4905-B69B-BB7FE4DBD890}" name="racers" displayName="racers" ref="A1:AA96" totalsRowShown="0" headerRowDxfId="193" dataDxfId="191" headerRowBorderDxfId="192" tableBorderDxfId="190" totalsRowBorderDxfId="189">
  <sortState xmlns:xlrd2="http://schemas.microsoft.com/office/spreadsheetml/2017/richdata2" ref="A2:AA96">
    <sortCondition descending="1" ref="E2:E96"/>
  </sortState>
  <tableColumns count="27">
    <tableColumn id="2" xr3:uid="{A9F2857C-F7C8-464C-91F3-060F49BE55EF}" name="Rank" dataDxfId="188"/>
    <tableColumn id="3" xr3:uid="{FD0C1197-1997-43D7-8EBF-0C89535BF486}" name="Last Name" dataDxfId="187"/>
    <tableColumn id="4" xr3:uid="{39B2D068-5E19-4F3D-9500-CC9CDB98D502}" name="First Name" dataDxfId="186"/>
    <tableColumn id="5" xr3:uid="{D8C425BF-FDCD-453B-B2DA-CFD31D8156C7}" name="Club/Team" dataDxfId="185"/>
    <tableColumn id="7" xr3:uid="{F4F2905B-BEC0-427A-AE09-F3B420AEF6C7}" name="2023 ARC Series Points" dataDxfId="184">
      <calculatedColumnFormula>SUM(F2,G2,H2)</calculatedColumnFormula>
    </tableColumn>
    <tableColumn id="15" xr3:uid="{B5AA8E3D-7F04-4DE9-85E4-CF7E59CE28FC}" name="2023 Mass Start Points" dataDxfId="183">
      <calculatedColumnFormula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calculatedColumnFormula>
    </tableColumn>
    <tableColumn id="16" xr3:uid="{05E2235B-EE3D-4475-8857-B904A083BBCB}" name="2023 ITT Points" dataDxfId="182">
      <calculatedColumnFormula>SUM(racers[[#This Row],[RMCC - Hill Climb (B)]]+racers[[#This Row],[Tour de Bowness - Hill Climb (A)]]+racers[[#This Row],[CABC ITT Provincial Championships (A)]])</calculatedColumnFormula>
    </tableColumn>
    <tableColumn id="18" xr3:uid="{5CA25680-0FC0-48D8-9001-6664381FBF2A}" name="2023 GC/Omnium Points" dataDxfId="181">
      <calculatedColumnFormula>SUM(racers[[#This Row],[Tour de Bowness - Omnium (A)]]+racers[[#This Row],[RMCC - Omnium (B)]])</calculatedColumnFormula>
    </tableColumn>
    <tableColumn id="8" xr3:uid="{C8A0C189-1D86-4F20-B247-20B67111DD48}" name="Hay City Road Race (B)" dataDxfId="180"/>
    <tableColumn id="9" xr3:uid="{18648AD3-EA8D-4412-9F0E-F83BE83EEF96}" name="Stieda Stage Race - Road Race (B)" dataDxfId="179"/>
    <tableColumn id="20" xr3:uid="{767F2805-F214-4C01-B067-5E22B257902B}" name="Stieda Stage Race - Criterium (B)" dataDxfId="178"/>
    <tableColumn id="10" xr3:uid="{ACBDA5C5-872D-4E69-ABEA-57F668EF6320}" name="RMCC - Road Race (B)" dataDxfId="177"/>
    <tableColumn id="24" xr3:uid="{E81DA383-8B73-4EA6-A865-4D4D72C725B6}" name="RMCC - Hill Climb (B)" dataDxfId="176"/>
    <tableColumn id="25" xr3:uid="{E87D0B88-692F-4D07-93DA-A29C6009B1E9}" name="RMCC - Criterium (B)" dataDxfId="175"/>
    <tableColumn id="11" xr3:uid="{3D866602-AF57-4F79-9CF3-4C771D32CC5F}" name="RMCC - Omnium (B)" dataDxfId="174"/>
    <tableColumn id="28" xr3:uid="{34361B19-15B8-4514-8987-85EC42727543}" name="Pigeon Lake Road Race (B)" dataDxfId="173"/>
    <tableColumn id="30" xr3:uid="{8EAC6804-9725-45F6-95E6-9DEBFC833F44}" name="Canada Day Crit (B)" dataDxfId="172"/>
    <tableColumn id="6" xr3:uid="{BF9C9BCA-3703-4EC4-A512-656AEE696E94}" name="iGregari Crit (B)" dataDxfId="171"/>
    <tableColumn id="21" xr3:uid="{06957E90-5FCD-478F-8994-CB8A605DBF34}" name="Velocity Crit (B)" dataDxfId="170"/>
    <tableColumn id="32" xr3:uid="{4EAF551D-CD38-4DF6-B2E8-29133C7762A1}" name="Stampede Road Race (A)" dataDxfId="169"/>
    <tableColumn id="33" xr3:uid="{1C199AC3-B2F6-4ECB-8FD4-A25A6E8D3AB7}" name="Peloton Crit Provincials (A)" dataDxfId="168"/>
    <tableColumn id="1" xr3:uid="{E061186E-59E4-40FC-8757-0A067FE542DC}" name="Peloton Points Crit (B)" dataDxfId="167"/>
    <tableColumn id="35" xr3:uid="{6BE0576B-BC18-41A8-A7FB-4034D122D181}" name="Tour de Bowness - Road Race (A)" dataDxfId="166"/>
    <tableColumn id="36" xr3:uid="{DC1290D8-4FB5-46CF-A44A-76F0210B9127}" name="Tour de Bowness - Hill Climb (A)" dataDxfId="165"/>
    <tableColumn id="37" xr3:uid="{E15DE277-47A6-46A2-9F33-0895DFBA100F}" name="Tour de Bowness - Criterium (A)" dataDxfId="164"/>
    <tableColumn id="53" xr3:uid="{0DB7F537-E585-41FD-8383-EE5661B5F693}" name="Tour de Bowness - Omnium (A)" dataDxfId="163"/>
    <tableColumn id="39" xr3:uid="{7767F7A0-B94B-4B70-AAFF-32741B70C338}" name="CABC ITT Provincial Championships (A)" dataDxfId="162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AD85D80-5B77-4582-9690-46DFEA858803}" name="racers8" displayName="racers8" ref="A1:AG105" totalsRowShown="0" headerRowDxfId="161" dataDxfId="159" headerRowBorderDxfId="160" tableBorderDxfId="158">
  <sortState xmlns:xlrd2="http://schemas.microsoft.com/office/spreadsheetml/2017/richdata2" ref="A2:AG105">
    <sortCondition descending="1" ref="E2:E105"/>
  </sortState>
  <tableColumns count="33">
    <tableColumn id="2" xr3:uid="{E8DE896A-4F04-4AAE-9D34-4F97F386EE6F}" name="Rank" dataDxfId="157"/>
    <tableColumn id="3" xr3:uid="{92B71B1D-6276-4EAE-BCE8-A36B6C5F70AF}" name="Last Name" dataDxfId="156"/>
    <tableColumn id="4" xr3:uid="{FCA25D64-BC81-4A12-BAF7-1B1542572942}" name="First Name" dataDxfId="155"/>
    <tableColumn id="5" xr3:uid="{DAC0FB3F-7799-4044-A845-34A38B9E0090}" name="Club/Team" dataDxfId="154"/>
    <tableColumn id="7" xr3:uid="{A7C0C691-3821-4CE6-9A93-4FDB4C245AC1}" name="2023 ARC Series Points" dataDxfId="153">
      <calculatedColumnFormula>SUM(L2,M2,N2)</calculatedColumnFormula>
    </tableColumn>
    <tableColumn id="8" xr3:uid="{172A0711-45E1-4958-9E98-2BCCFCC4F355}" name="Total Upgrade Points" dataDxfId="152">
      <calculatedColumnFormula>SUM(G2,H2,J2,L2)</calculatedColumnFormula>
    </tableColumn>
    <tableColumn id="1" xr3:uid="{CD4BDE59-48A0-41F6-A8CA-3E0D43C87AC1}" name="Time Trial Upgrade Points" dataDxfId="151">
      <calculatedColumnFormula>+IF(SUM(I2,K2,M2)&gt;20,20,SUM(I2,K2,M2))</calculatedColumnFormula>
    </tableColumn>
    <tableColumn id="11" xr3:uid="{C295AB7E-4689-43B9-960F-03868A00EE9C}" name="2022 Mass Start Upgrade Points" dataDxfId="150"/>
    <tableColumn id="12" xr3:uid="{8F86B2CF-39D5-49C9-AC21-F5DACC0CDB20}" name="2022 ITT Points" dataDxfId="149"/>
    <tableColumn id="13" xr3:uid="{63EF669E-0139-4694-AD7C-CAC189777DFE}" name="2022/23 Out of Province Mass Start Upgrade Points" dataDxfId="148"/>
    <tableColumn id="14" xr3:uid="{9312D502-62DF-4E90-9712-3F15A85B4C80}" name="2022/23 Out of Province ITT Upgrade Points" dataDxfId="147"/>
    <tableColumn id="15" xr3:uid="{A2DBE485-FC27-4FB4-87EE-53BC4B282B5E}" name="2023 Mass Start Points" dataDxfId="146">
      <calculatedColumnFormula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calculatedColumnFormula>
    </tableColumn>
    <tableColumn id="16" xr3:uid="{6DB298F5-12D6-4004-8A9E-D1CC426600C9}" name="2023 ITT Points" dataDxfId="145">
      <calculatedColumnFormula>SUM(racers8[[#This Row],[RMCC - Hill Climb (B)]]+racers8[[#This Row],[Tour de Bowness - Hill Climb (A)]]+racers8[[#This Row],[CABC ITT Provincial Championships (A)]])</calculatedColumnFormula>
    </tableColumn>
    <tableColumn id="18" xr3:uid="{EC36CE72-B2A5-43AA-897F-0FD25B2EC83F}" name="2023 GC/Omnium Points" dataDxfId="144">
      <calculatedColumnFormula>SUM(racers8[[#This Row],[Tour de Bowness - Omnium (A)]]+racers8[[#This Row],[RMCC - Omnium (B)]])</calculatedColumnFormula>
    </tableColumn>
    <tableColumn id="19" xr3:uid="{E7700274-F224-4874-B8FE-B062BDAE50FA}" name="Hay City Road Race (B)" dataDxfId="143"/>
    <tableColumn id="20" xr3:uid="{A68A6339-5762-4645-B450-0A85D2134F36}" name="Stieda Stage Race - Road Race (B)" dataDxfId="142"/>
    <tableColumn id="21" xr3:uid="{411BF933-343D-4A6F-AB29-1304AA9414D1}" name="Stieda Stage Race - Criterium (B)" dataDxfId="141"/>
    <tableColumn id="22" xr3:uid="{FC3BF8B7-6B56-40BB-AACD-1173C394577D}" name="RMCC - Road Race (B)" dataDxfId="140"/>
    <tableColumn id="9" xr3:uid="{99ABDF0D-446E-49A6-8928-E6F2512BA8FD}" name="RMCC - Hill Climb (B)" dataDxfId="139"/>
    <tableColumn id="23" xr3:uid="{D719C32B-06AB-414E-AAD3-1A1B01B3624C}" name="RMCC - Criterium (B)" dataDxfId="138"/>
    <tableColumn id="17" xr3:uid="{6F4DA986-BC74-40E6-983A-C29A6C065F7F}" name="RMCC - Omnium (B)" dataDxfId="137"/>
    <tableColumn id="45" xr3:uid="{DBC6387F-BAA7-4BB5-90EE-487F036A7B08}" name="Pigeon Lake Road Race (B)" dataDxfId="136"/>
    <tableColumn id="46" xr3:uid="{89E5B039-3EEE-42E7-A39B-76ED48DFFF52}" name="Canada Day Crit (B)" dataDxfId="135"/>
    <tableColumn id="6" xr3:uid="{D650738C-14A1-48E6-B6CF-D2DA306A60B4}" name="iGregari Crit (B)" dataDxfId="134"/>
    <tableColumn id="25" xr3:uid="{41F4DAD9-70B8-4CEE-B4D2-CAE332596B55}" name="Velocity Crit (B)" dataDxfId="133"/>
    <tableColumn id="26" xr3:uid="{2DF9650B-7833-4393-A1F6-AE2BB7F51CD5}" name="Stampede Road Race (A)" dataDxfId="132"/>
    <tableColumn id="27" xr3:uid="{E6380B38-2573-4A85-9F9E-FFBC2C69FAEC}" name="Peloton Crit Provincials (A)" dataDxfId="131"/>
    <tableColumn id="28" xr3:uid="{9027B0B2-92A5-46C3-99C1-C35F1430D5D9}" name="Peloton Points Crit (B)" dataDxfId="130"/>
    <tableColumn id="29" xr3:uid="{A0FE7785-6C16-46F2-AA87-A05A4E03A9DD}" name="Tour de Bowness - Road Race (A)" dataDxfId="129"/>
    <tableColumn id="30" xr3:uid="{0C9DC3BB-D4C8-4E3C-93F4-61FE1A9DAEDB}" name="Tour de Bowness - Hill Climb (A)" dataDxfId="128"/>
    <tableColumn id="31" xr3:uid="{B2F77BE7-F87D-4E17-A68C-636A1CB5B601}" name="Tour de Bowness - Criterium (A)" dataDxfId="127"/>
    <tableColumn id="32" xr3:uid="{778B357E-F658-4D29-8586-088AD8980A4D}" name="Tour de Bowness - Omnium (A)" dataDxfId="126"/>
    <tableColumn id="10" xr3:uid="{A81D5454-C44D-49F7-AF90-E935D0285F0D}" name="CABC ITT Provincial Championships (A)" dataDxfId="125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1E3A117-5A3F-44CB-AB03-647E6270145C}" name="racers7" displayName="racers7" ref="A1:AH110" totalsRowShown="0" headerRowDxfId="124" dataDxfId="122" headerRowBorderDxfId="123" tableBorderDxfId="121" totalsRowBorderDxfId="120">
  <sortState xmlns:xlrd2="http://schemas.microsoft.com/office/spreadsheetml/2017/richdata2" ref="A2:AH110">
    <sortCondition descending="1" ref="E2:E110"/>
  </sortState>
  <tableColumns count="34">
    <tableColumn id="1" xr3:uid="{4CDD7CAF-09D5-415B-9773-7E2B6573D77A}" name="Rank" dataDxfId="119"/>
    <tableColumn id="3" xr3:uid="{77AF151D-CA09-474C-A535-3F7F339E98E2}" name="Last Name" dataDxfId="118"/>
    <tableColumn id="4" xr3:uid="{7F6574E1-8218-4727-AC75-0B8CC8DC6BEA}" name="First Name" dataDxfId="117"/>
    <tableColumn id="5" xr3:uid="{98117F75-DA44-4F52-88A5-32454DA9A30D}" name="Club/Team" dataDxfId="116"/>
    <tableColumn id="7" xr3:uid="{88029E3E-5000-4232-AF46-E732BC5DF551}" name="2023 ARC Series Points" dataDxfId="115">
      <calculatedColumnFormula>SUM(M2,N2,O2)</calculatedColumnFormula>
    </tableColumn>
    <tableColumn id="8" xr3:uid="{07942379-8D68-4CD6-BF1C-336750A63889}" name="Total Upgrade Points" dataDxfId="114">
      <calculatedColumnFormula>SUM(G2,H2,I2,K2,M2)</calculatedColumnFormula>
    </tableColumn>
    <tableColumn id="2" xr3:uid="{3B18B998-610C-41D3-8263-E77FE553FCDB}" name="Time Trial Upgrade Points" dataDxfId="113">
      <calculatedColumnFormula>+IF(SUM(J2,L2,N2)&gt;20,20,SUM(J2,L2,N2))</calculatedColumnFormula>
    </tableColumn>
    <tableColumn id="10" xr3:uid="{24389444-24B8-4138-962D-5C71E0322606}" name="2022/23 Learn to Race Points" dataDxfId="112"/>
    <tableColumn id="11" xr3:uid="{02B702CC-FFBC-4025-B197-4D9C95EF626D}" name="2022 Mass Start Upgrade Points" dataDxfId="111"/>
    <tableColumn id="12" xr3:uid="{B667EFD5-A8A2-44C1-9374-F8D0346FB31A}" name="2022 ITT Points" dataDxfId="110"/>
    <tableColumn id="13" xr3:uid="{7CB4A27A-1497-48B2-BD99-336B174F7A30}" name="2022/23 Out of Province Mass Start Upgrade Points" dataDxfId="109"/>
    <tableColumn id="14" xr3:uid="{2547BC13-0D72-4813-9585-DF3829DF7F42}" name="2023/23 Out of Province ITT Upgrade Points" dataDxfId="108"/>
    <tableColumn id="15" xr3:uid="{5A69CBEE-9706-4761-BA0A-C449C93B853C}" name="2023 Mass Start Points" dataDxfId="107">
      <calculatedColumnFormula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calculatedColumnFormula>
    </tableColumn>
    <tableColumn id="16" xr3:uid="{ABF3B73D-D1DB-4EBB-A8CA-B3985755DBC0}" name="2023 ITT Points" dataDxfId="106">
      <calculatedColumnFormula>SUM(racers7[[#This Row],[RMCC - Hill Climb (B)]]+racers7[[#This Row],[Tour de Bowness - Hill Climb (A)]]+racers7[[#This Row],[CABC ITT Provincial Championships (A)]])</calculatedColumnFormula>
    </tableColumn>
    <tableColumn id="18" xr3:uid="{A27294D9-00A3-4177-88FB-D7C7EC1E5BB8}" name="2023 GC/Omnium Points" dataDxfId="105">
      <calculatedColumnFormula>SUM(racers7[[#This Row],[Tour de Bowness - Omnium (A)]]+racers7[[#This Row],[RMCC - Omnium (B)]])</calculatedColumnFormula>
    </tableColumn>
    <tableColumn id="19" xr3:uid="{0DAF3552-9C8F-4275-9A24-87F9BA7A13AD}" name="Hay City Road Race (B)" dataDxfId="104"/>
    <tableColumn id="20" xr3:uid="{EEAAED95-C004-4311-8FD4-C1BDD1AEE3F2}" name="Stieda Stage Race - Road Race (B)" dataDxfId="103"/>
    <tableColumn id="21" xr3:uid="{09599F7C-0394-41BB-B31E-F57F6713279A}" name="Stieda Stage Race - Criterium (B)" dataDxfId="102"/>
    <tableColumn id="22" xr3:uid="{92BE76F3-A823-497E-88FD-D422C5492F8F}" name="RMCC - Road Race (B)" dataDxfId="101"/>
    <tableColumn id="17" xr3:uid="{4F49F345-93E0-4DEC-AF57-540CC5432CA3}" name="RMCC - Hill Climb (B)" dataDxfId="100"/>
    <tableColumn id="23" xr3:uid="{2EB4180E-20A0-4D41-B079-3FF3B1FA8983}" name="RMCC - Criterium (B)" dataDxfId="99"/>
    <tableColumn id="24" xr3:uid="{9D2726F1-1C1E-472A-BE27-29CC4EF727CE}" name="RMCC - Omnium (B)" dataDxfId="98"/>
    <tableColumn id="46" xr3:uid="{E1F15D83-4321-4E13-BDA5-2E31BE615407}" name="Pigeon Lake Road Race (B)" dataDxfId="97"/>
    <tableColumn id="45" xr3:uid="{B90EA52E-452D-41AA-A5BA-B6F37EBE3050}" name="Canada Day Crit (B)" dataDxfId="96"/>
    <tableColumn id="6" xr3:uid="{DABD2A02-6631-4EF8-A194-360D89FCD01A}" name="iGregari Crit (B)" dataDxfId="95"/>
    <tableColumn id="25" xr3:uid="{1096616D-2147-484B-BF10-5B7DF96D136C}" name="Velocity Crit (B)" dataDxfId="94"/>
    <tableColumn id="26" xr3:uid="{4477B2C0-5811-4AFE-BE87-1BF8E0F2E630}" name="Stampede Road Race (A)" dataDxfId="93"/>
    <tableColumn id="27" xr3:uid="{3E812D2E-45EB-492B-A60A-C008AFA6705C}" name="Peloton Crit Provincials (A)" dataDxfId="92"/>
    <tableColumn id="28" xr3:uid="{A0EAF730-BF47-4603-A3BB-28469675EEFD}" name="Peloton Points Crit (B)" dataDxfId="91"/>
    <tableColumn id="29" xr3:uid="{4D018D7B-D1F7-421D-8D68-01AFC086F6BD}" name="Tour de Bowness - Road Race (A)" dataDxfId="90"/>
    <tableColumn id="30" xr3:uid="{AD881204-E466-49A5-9B73-0E9CC2579883}" name="Tour de Bowness - Hill Climb (A)" dataDxfId="89"/>
    <tableColumn id="31" xr3:uid="{2559D2BD-2096-464F-8A78-2F54277B2BD9}" name="Tour de Bowness - Criterium (A)" dataDxfId="88"/>
    <tableColumn id="32" xr3:uid="{6359468B-03C6-4317-ABB6-6B6A24401E9B}" name="Tour de Bowness - Omnium (A)" dataDxfId="87"/>
    <tableColumn id="9" xr3:uid="{A88DAC8C-9DC2-4B4B-B605-A83B5C903DB8}" name="CABC ITT Provincial Championships (A)" dataDxfId="86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7E3C63E-9D78-42DB-A7AC-368FD6C5173B}" name="racers4" displayName="racers4" ref="A1:AB61" totalsRowShown="0" headerRowDxfId="85" dataDxfId="83" headerRowBorderDxfId="84" tableBorderDxfId="82" totalsRowBorderDxfId="81">
  <sortState xmlns:xlrd2="http://schemas.microsoft.com/office/spreadsheetml/2017/richdata2" ref="A2:AB61">
    <sortCondition descending="1" ref="F2:F61"/>
  </sortState>
  <tableColumns count="28">
    <tableColumn id="1" xr3:uid="{AD319058-63D6-4D0C-B6F3-97D8485A2566}" name="Rank" dataDxfId="80"/>
    <tableColumn id="2" xr3:uid="{26CA5E87-ECDC-4852-BFCA-A6923A7894CF}" name="Sub-Cat" dataDxfId="79"/>
    <tableColumn id="3" xr3:uid="{65FA52B6-56BB-4CFB-8C17-FBC71449EFAE}" name="Last Name" dataDxfId="78"/>
    <tableColumn id="4" xr3:uid="{E000E07A-6BB7-438C-A941-ACD2967FB67B}" name="First Name" dataDxfId="77"/>
    <tableColumn id="5" xr3:uid="{A2DE9737-0F37-4116-A1E4-83789ABB886D}" name="Club/Team" dataDxfId="76"/>
    <tableColumn id="7" xr3:uid="{F3FAC44A-B8C9-4F45-A2BE-33B6EA3F5CF4}" name="2023 ARC Series Points" dataDxfId="75">
      <calculatedColumnFormula>SUM(G2,H2,I2)</calculatedColumnFormula>
    </tableColumn>
    <tableColumn id="10" xr3:uid="{FE70EB4C-BF00-40CF-85AB-31D1F386587D}" name="2023 Mass Start Points" dataDxfId="74">
      <calculatedColumnFormula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calculatedColumnFormula>
    </tableColumn>
    <tableColumn id="9" xr3:uid="{AA25FE4E-56CE-45A1-B13E-2DD301B24461}" name="2023 ITT Points" dataDxfId="73">
      <calculatedColumnFormula>SUM(racers4[[#This Row],[Tour de Bowness - Hill Climb (A)]]+racers4[[#This Row],[RMCC - Hill Climb (B)]]+racers4[[#This Row],[CABC ITT Provincial Championships (A)]])</calculatedColumnFormula>
    </tableColumn>
    <tableColumn id="8" xr3:uid="{8B7EF469-0F80-4A70-8194-A908C7141027}" name="2023 GC/Omnium Points" dataDxfId="72">
      <calculatedColumnFormula>SUM(racers4[[#This Row],[Tour de Bowness - Omnium (A)]]+racers4[[#This Row],[RMCC - Omnium (B)]])</calculatedColumnFormula>
    </tableColumn>
    <tableColumn id="19" xr3:uid="{7682604A-9B69-4697-87C5-A6E51AC86339}" name="Hay City Road Race (B)" dataDxfId="71"/>
    <tableColumn id="20" xr3:uid="{6C2A0A71-65ED-47B9-AFA8-5FEFBF60E580}" name="Stieda Stage Race - Road Race (B)" dataDxfId="70"/>
    <tableColumn id="21" xr3:uid="{AE872322-7827-4B1E-B300-834962DE3B41}" name="Stieda Stage Race - Criterium (B)" dataDxfId="69"/>
    <tableColumn id="22" xr3:uid="{600DA411-FFAC-481D-BE33-5AAB1E5A00A7}" name="RMCC - Road Race (B)" dataDxfId="68"/>
    <tableColumn id="11" xr3:uid="{BBDCE689-8885-4A09-8CD5-11B61C7170E8}" name="RMCC - Hill Climb (B)" dataDxfId="67"/>
    <tableColumn id="24" xr3:uid="{AAA65912-435F-4B63-8F31-2FD878000C4B}" name="RMCC - Criterium (B)" dataDxfId="66"/>
    <tableColumn id="13" xr3:uid="{751F7151-C539-4D3D-AF96-DDC5D56A8A14}" name="RMCC - Omnium (B)" dataDxfId="65"/>
    <tableColumn id="36" xr3:uid="{25757358-9477-46E4-BF44-F7C255312FF0}" name="Pigeon Lake Road Race (B)" dataDxfId="64"/>
    <tableColumn id="32" xr3:uid="{D4EA186A-0AB8-492F-BA30-76F54B5B1A6B}" name="Canada Day Crit (B)" dataDxfId="63"/>
    <tableColumn id="6" xr3:uid="{7B607189-31EC-4056-B072-CE2733F3CDB7}" name="iGregari Crit (B)" dataDxfId="62"/>
    <tableColumn id="28" xr3:uid="{FAE15BB2-5D00-4B3F-B124-4AFB3AC3205E}" name="Velocity Crit (B)" dataDxfId="61"/>
    <tableColumn id="29" xr3:uid="{F4C749A3-0700-478B-BF70-419074286143}" name="Stampede Road Race (A)" dataDxfId="60"/>
    <tableColumn id="30" xr3:uid="{D907C6DA-DAFD-4364-A216-7D4409D6BAF5}" name="Peloton Crit Provincials (A)" dataDxfId="59"/>
    <tableColumn id="23" xr3:uid="{3F7C67E7-4C3C-4865-BFD0-7E2BE83357C4}" name="Peloton Points Crit (B)" dataDxfId="58"/>
    <tableColumn id="26" xr3:uid="{2D5CEB3F-56D8-45B8-8D18-DF2A823EAE30}" name="Tour de Bowness - Road Race (A)" dataDxfId="57"/>
    <tableColumn id="25" xr3:uid="{C01A57E2-1B95-4F6B-9784-31DB65C08A3C}" name="Tour de Bowness - Hill Climb (A)" dataDxfId="56"/>
    <tableColumn id="31" xr3:uid="{804BBBBB-5F0B-4202-8BA6-35682329C121}" name="Tour de Bowness - Criterium (A)" dataDxfId="55"/>
    <tableColumn id="33" xr3:uid="{22507248-72A7-49D8-882B-8F1E6973CB4C}" name="Tour de Bowness - Omnium (A)" dataDxfId="54"/>
    <tableColumn id="12" xr3:uid="{21E61E5A-3323-40E7-A5F6-36E40969BF0E}" name="CABC ITT Provincial Championships (A)" dataDxfId="53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D054B46-7648-454A-98B9-59639E61159A}" name="racers43" displayName="racers43" ref="A1:AH83" totalsRowShown="0" headerRowDxfId="52" dataDxfId="50" headerRowBorderDxfId="51" tableBorderDxfId="49">
  <sortState xmlns:xlrd2="http://schemas.microsoft.com/office/spreadsheetml/2017/richdata2" ref="A2:AH83">
    <sortCondition descending="1" ref="E2:E83"/>
  </sortState>
  <tableColumns count="34">
    <tableColumn id="1" xr3:uid="{32E295FC-858D-4B8E-AEC8-4E3BBF5F093C}" name="Rank" dataDxfId="48"/>
    <tableColumn id="3" xr3:uid="{8723BBE9-F7A1-4BDB-B978-07AD21043919}" name="Last Name" dataDxfId="47"/>
    <tableColumn id="4" xr3:uid="{73B82E71-C150-4447-9AD6-5ECE77930CA8}" name="First Name" dataDxfId="46"/>
    <tableColumn id="5" xr3:uid="{A949167C-D8CA-492F-B87A-6777994EBFDD}" name="Club/Team" dataDxfId="45"/>
    <tableColumn id="7" xr3:uid="{F43C76A9-276C-44FD-9A5E-C88B1EFC9836}" name="2023 ARC Series Points" dataDxfId="44">
      <calculatedColumnFormula>SUM(M2,N2,O2)</calculatedColumnFormula>
    </tableColumn>
    <tableColumn id="8" xr3:uid="{37DD0960-15B7-4AC2-B5E6-D2B545763905}" name="Total Upgrade Points" dataDxfId="43">
      <calculatedColumnFormula>SUM(G2,H2,I2,K2,M2)</calculatedColumnFormula>
    </tableColumn>
    <tableColumn id="6" xr3:uid="{0549969B-C60B-43D4-9B12-6B11FCE80682}" name="Time Trial Upgrade Points" dataDxfId="42">
      <calculatedColumnFormula>+IF(SUM(J2,L2,N2)&gt;20,20,SUM(J2,L2,N2))</calculatedColumnFormula>
    </tableColumn>
    <tableColumn id="10" xr3:uid="{1E102195-E494-490F-A4B8-E95EA03D1810}" name="2022/23 Learn to Race Points" dataDxfId="41"/>
    <tableColumn id="11" xr3:uid="{1E2CB1F8-0658-4062-932C-E4237A2E1C86}" name="2022 Mass Start Upgrade Points" dataDxfId="40"/>
    <tableColumn id="12" xr3:uid="{6194553E-5676-4F71-8EB4-CC7E66509E07}" name="2022 ITT Points" dataDxfId="39"/>
    <tableColumn id="13" xr3:uid="{99694469-96C8-4F8D-A36E-B0CA4D867096}" name="2022/23 Out of Province Mass Start Upgrade Points" dataDxfId="38"/>
    <tableColumn id="14" xr3:uid="{3C974C7B-6782-4180-BFD3-BB929BECAE57}" name="2022/23 Out of Province ITT Upgrade Points" dataDxfId="37"/>
    <tableColumn id="15" xr3:uid="{581903EF-B30C-4588-8CEB-B7A41385EA7D}" name="2023 Mass Start Points" dataDxfId="36">
      <calculatedColumnFormula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calculatedColumnFormula>
    </tableColumn>
    <tableColumn id="16" xr3:uid="{23E24E27-3491-4C23-AD34-C3469645B132}" name="2023 ITT Points2" dataDxfId="35">
      <calculatedColumnFormula>SUM(racers43[[#This Row],[RMCC - Hill Climb (B)]]+racers43[[#This Row],[Tour de Bowness - Hill Climb (A)]]+racers43[[#This Row],[CABC ITT Provincial Championships (A)]])</calculatedColumnFormula>
    </tableColumn>
    <tableColumn id="18" xr3:uid="{6D654761-54E5-474C-B9B8-D055B825E789}" name="2023 GC/Omnium Points" dataDxfId="34">
      <calculatedColumnFormula>SUM(racers43[[#This Row],[Tour de Bowness - Omnium (A)]]+racers43[[#This Row],[RMCC - Omnium (B)]])</calculatedColumnFormula>
    </tableColumn>
    <tableColumn id="19" xr3:uid="{A350D570-92AD-4551-ADE0-34D1CDB2D7DE}" name="Hay City Road Race (B)" dataDxfId="33"/>
    <tableColumn id="20" xr3:uid="{170B820C-48BF-4386-90D5-D41576D8DC47}" name="Stieda Stage Race - Road Race (B)" dataDxfId="32"/>
    <tableColumn id="21" xr3:uid="{1BF90E52-568A-4063-8281-BCEC61322CED}" name="Stieda Stage Race - Criterium (B)" dataDxfId="31"/>
    <tableColumn id="22" xr3:uid="{59BAAD0C-E76C-4112-9E8B-3805365EFD89}" name="RMCC - Road Race (B)" dataDxfId="30"/>
    <tableColumn id="17" xr3:uid="{302B7813-D8D9-403B-B3CF-04960911CF73}" name="RMCC - Hill Climb (B)" dataDxfId="29"/>
    <tableColumn id="24" xr3:uid="{1C3C0EFF-9EE6-4DFF-ACA6-6377D951495A}" name="RMCC - Criterium (B)" dataDxfId="28"/>
    <tableColumn id="2" xr3:uid="{213F6367-E410-4B0B-871B-6714591AD8A9}" name="RMCC - Omnium (B)" dataDxfId="27"/>
    <tableColumn id="36" xr3:uid="{67652FA6-CBEF-4707-B3E4-827DD2D03760}" name="Pigeon Lake Road Race (B)" dataDxfId="26"/>
    <tableColumn id="32" xr3:uid="{3163C10B-F0DE-4B2F-9A5A-3B1867E033DB}" name="Canada Day Crit (B)" dataDxfId="25"/>
    <tableColumn id="28" xr3:uid="{AA1D53A6-EA6C-4483-BABE-CE37ECC785A7}" name="iGregari Crit (B)" dataDxfId="24"/>
    <tableColumn id="29" xr3:uid="{53120CD3-83AD-4209-A7C5-6E2A04B307E9}" name="Velocity Crit (B)" dataDxfId="23"/>
    <tableColumn id="30" xr3:uid="{5AFDB0AF-B9BF-464D-ACB6-3A99837D5062}" name="Stampede Road Race (A)" dataDxfId="22"/>
    <tableColumn id="23" xr3:uid="{82665912-04B3-4C59-8DDF-560BE4B45028}" name="Peloton Crit Provincials (A)" dataDxfId="21"/>
    <tableColumn id="26" xr3:uid="{FA5210C5-929E-48BD-9B52-57A58A205886}" name="Peloton Points Crit (B)" dataDxfId="20"/>
    <tableColumn id="25" xr3:uid="{DA009919-49A6-43EA-8869-EAF9271A3C30}" name="Tour de Bowness - Road Race (A)" dataDxfId="19"/>
    <tableColumn id="31" xr3:uid="{E05C7FF3-8010-4A97-9C7A-0CE4929C2B2A}" name="Tour de Bowness - Hill Climb (A)" dataDxfId="18"/>
    <tableColumn id="33" xr3:uid="{ED423CF6-07A3-4526-AE4A-F215E5411BAF}" name="Tour de Bowness - Criterium (A)" dataDxfId="17"/>
    <tableColumn id="35" xr3:uid="{7D284512-DE62-483F-AC5B-CD51DD42B74D}" name="Tour de Bowness - Omnium (A)" dataDxfId="16"/>
    <tableColumn id="9" xr3:uid="{3124D05C-3FEC-47AA-BB0A-9C6CB492CA85}" name="CABC ITT Provincial Championships (A)" dataDxfId="15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61233EF-5036-48D6-8138-E542E91BB688}" name="TeamNames2" displayName="TeamNames2" ref="A1:A84" totalsRowShown="0" headerRowDxfId="14" dataDxfId="12" headerRowBorderDxfId="13" tableBorderDxfId="11" totalsRowBorderDxfId="10">
  <autoFilter ref="A1:A84" xr:uid="{F61233EF-5036-48D6-8138-E542E91BB688}"/>
  <sortState xmlns:xlrd2="http://schemas.microsoft.com/office/spreadsheetml/2017/richdata2" ref="A2:A81">
    <sortCondition ref="A2:A81"/>
  </sortState>
  <tableColumns count="1">
    <tableColumn id="1" xr3:uid="{8AAE5B4C-DF28-4A1B-9AE8-FE67A7F247DF}" name="Team Names" dataDxfId="9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hyperlink" Target="mailto:W@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6"/>
  <sheetViews>
    <sheetView workbookViewId="0">
      <selection activeCell="B29" sqref="B29"/>
    </sheetView>
  </sheetViews>
  <sheetFormatPr defaultColWidth="8.88671875" defaultRowHeight="14.4" x14ac:dyDescent="0.3"/>
  <cols>
    <col min="1" max="1" width="9" style="37" customWidth="1"/>
    <col min="2" max="2" width="15" style="9" bestFit="1" customWidth="1"/>
    <col min="3" max="3" width="12" style="9" bestFit="1" customWidth="1"/>
    <col min="4" max="4" width="29.6640625" style="9" bestFit="1" customWidth="1"/>
    <col min="5" max="5" width="7.88671875" style="37" bestFit="1" customWidth="1"/>
    <col min="6" max="6" width="7.88671875" style="38" customWidth="1"/>
    <col min="7" max="7" width="7.88671875" style="39" customWidth="1"/>
    <col min="8" max="8" width="7.88671875" style="40" customWidth="1"/>
    <col min="9" max="9" width="3.6640625" customWidth="1"/>
    <col min="10" max="10" width="3.6640625" style="9" customWidth="1"/>
    <col min="11" max="11" width="3.6640625" style="34" customWidth="1"/>
    <col min="12" max="12" width="3.6640625" style="36" customWidth="1"/>
    <col min="13" max="13" width="3.6640625" style="40" customWidth="1"/>
    <col min="14" max="15" width="3.6640625" style="36" customWidth="1"/>
    <col min="16" max="17" width="4" bestFit="1" customWidth="1"/>
    <col min="18" max="18" width="4" customWidth="1"/>
    <col min="19" max="21" width="4" bestFit="1" customWidth="1"/>
    <col min="22" max="22" width="3.6640625" style="36" customWidth="1"/>
    <col min="23" max="25" width="4" bestFit="1" customWidth="1"/>
    <col min="26" max="26" width="3.6640625" style="35" customWidth="1"/>
    <col min="27" max="27" width="3.6640625" style="36" customWidth="1"/>
    <col min="28" max="29" width="3.6640625" style="35" customWidth="1"/>
    <col min="30" max="31" width="4" bestFit="1" customWidth="1"/>
    <col min="32" max="32" width="3.6640625" style="34" customWidth="1"/>
    <col min="33" max="34" width="3.6640625" customWidth="1"/>
    <col min="35" max="36" width="3.6640625" style="34" customWidth="1"/>
    <col min="37" max="37" width="3.6640625" style="35" customWidth="1"/>
    <col min="38" max="38" width="3.6640625" style="34" customWidth="1"/>
    <col min="39" max="40" width="3.5546875" style="35" customWidth="1"/>
    <col min="41" max="41" width="3.5546875" style="34" customWidth="1"/>
    <col min="42" max="42" width="3.5546875" style="36" bestFit="1" customWidth="1"/>
    <col min="43" max="43" width="3.5546875" style="9" customWidth="1"/>
    <col min="44" max="44" width="3.5546875" style="35" bestFit="1" customWidth="1"/>
    <col min="45" max="45" width="3.5546875" style="9" customWidth="1"/>
    <col min="46" max="46" width="3.5546875" style="34" bestFit="1" customWidth="1"/>
    <col min="48" max="16384" width="8.88671875" style="9"/>
  </cols>
  <sheetData>
    <row r="1" spans="1:47" ht="162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6" t="s">
        <v>16</v>
      </c>
      <c r="R1" s="5" t="s">
        <v>17</v>
      </c>
      <c r="S1" s="7" t="s">
        <v>18</v>
      </c>
      <c r="T1" s="5" t="s">
        <v>19</v>
      </c>
      <c r="U1" s="7" t="s">
        <v>20</v>
      </c>
      <c r="V1" s="7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8" t="s">
        <v>26</v>
      </c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R1" s="9"/>
      <c r="AT1" s="9"/>
      <c r="AU1" s="9"/>
    </row>
    <row r="2" spans="1:47" x14ac:dyDescent="0.3">
      <c r="A2" s="18"/>
      <c r="B2" s="19" t="s">
        <v>27</v>
      </c>
      <c r="C2" s="19" t="s">
        <v>28</v>
      </c>
      <c r="D2" s="19" t="s">
        <v>29</v>
      </c>
      <c r="E2" s="21">
        <f>SUM(F2,G2,H2)</f>
        <v>199</v>
      </c>
      <c r="F2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125</v>
      </c>
      <c r="G2" s="13">
        <f>SUM(racers[[#This Row],[RMCC - Hill Climb (B)]]+racers[[#This Row],[Tour de Bowness - Hill Climb (A)]]+racers[[#This Row],[CABC ITT Provincial Championships (A)]])</f>
        <v>45</v>
      </c>
      <c r="H2" s="14">
        <f>SUM(racers[[#This Row],[Tour de Bowness - Omnium (A)]]+racers[[#This Row],[RMCC - Omnium (B)]])</f>
        <v>29</v>
      </c>
      <c r="I2" s="15">
        <v>20</v>
      </c>
      <c r="J2" s="15"/>
      <c r="K2" s="15"/>
      <c r="L2" s="15"/>
      <c r="M2" s="16"/>
      <c r="N2" s="16">
        <v>15</v>
      </c>
      <c r="O2" s="16">
        <v>4</v>
      </c>
      <c r="P2" s="16"/>
      <c r="Q2" s="16"/>
      <c r="R2" s="16"/>
      <c r="S2" s="16"/>
      <c r="T2" s="16"/>
      <c r="U2" s="15">
        <v>25</v>
      </c>
      <c r="V2" s="16">
        <v>25</v>
      </c>
      <c r="W2" s="16">
        <v>25</v>
      </c>
      <c r="X2" s="16">
        <v>25</v>
      </c>
      <c r="Y2" s="16">
        <v>15</v>
      </c>
      <c r="Z2" s="16">
        <v>25</v>
      </c>
      <c r="AA2" s="17">
        <v>20</v>
      </c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R2" s="9"/>
      <c r="AT2" s="9"/>
      <c r="AU2" s="9"/>
    </row>
    <row r="3" spans="1:47" x14ac:dyDescent="0.3">
      <c r="A3" s="10"/>
      <c r="B3" s="11" t="s">
        <v>30</v>
      </c>
      <c r="C3" s="11" t="s">
        <v>31</v>
      </c>
      <c r="D3" s="11" t="s">
        <v>32</v>
      </c>
      <c r="E3" s="12">
        <f>SUM(F3,G3,H3)</f>
        <v>149</v>
      </c>
      <c r="F3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80</v>
      </c>
      <c r="G3" s="13">
        <f>SUM(racers[[#This Row],[RMCC - Hill Climb (B)]]+racers[[#This Row],[Tour de Bowness - Hill Climb (A)]]+racers[[#This Row],[CABC ITT Provincial Championships (A)]])</f>
        <v>49</v>
      </c>
      <c r="H3" s="14">
        <f>SUM(racers[[#This Row],[Tour de Bowness - Omnium (A)]]+racers[[#This Row],[RMCC - Omnium (B)]])</f>
        <v>20</v>
      </c>
      <c r="I3" s="15">
        <v>15</v>
      </c>
      <c r="J3" s="16"/>
      <c r="K3" s="16"/>
      <c r="L3" s="16">
        <v>10</v>
      </c>
      <c r="M3" s="16">
        <v>12</v>
      </c>
      <c r="N3" s="16">
        <v>10</v>
      </c>
      <c r="O3" s="16">
        <v>12</v>
      </c>
      <c r="P3" s="16"/>
      <c r="Q3" s="16"/>
      <c r="R3" s="16"/>
      <c r="S3" s="16"/>
      <c r="T3" s="16"/>
      <c r="U3" s="16">
        <v>15</v>
      </c>
      <c r="V3" s="16">
        <v>12</v>
      </c>
      <c r="W3" s="16">
        <v>10</v>
      </c>
      <c r="X3" s="16">
        <v>12</v>
      </c>
      <c r="Y3" s="16">
        <v>8</v>
      </c>
      <c r="Z3" s="16">
        <v>8</v>
      </c>
      <c r="AA3" s="17">
        <v>25</v>
      </c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R3" s="9"/>
      <c r="AT3" s="9"/>
      <c r="AU3" s="9"/>
    </row>
    <row r="4" spans="1:47" x14ac:dyDescent="0.3">
      <c r="A4" s="18"/>
      <c r="B4" s="19" t="s">
        <v>33</v>
      </c>
      <c r="C4" s="19" t="s">
        <v>34</v>
      </c>
      <c r="D4" s="20" t="s">
        <v>35</v>
      </c>
      <c r="E4" s="21">
        <f>SUM(F4,G4,H4)</f>
        <v>116</v>
      </c>
      <c r="F4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88</v>
      </c>
      <c r="G4" s="13">
        <f>SUM(racers[[#This Row],[RMCC - Hill Climb (B)]]+racers[[#This Row],[Tour de Bowness - Hill Climb (A)]]+racers[[#This Row],[CABC ITT Provincial Championships (A)]])</f>
        <v>8</v>
      </c>
      <c r="H4" s="14">
        <f>SUM(racers[[#This Row],[Tour de Bowness - Omnium (A)]]+racers[[#This Row],[RMCC - Omnium (B)]])</f>
        <v>20</v>
      </c>
      <c r="I4" s="15">
        <v>8</v>
      </c>
      <c r="J4" s="15"/>
      <c r="K4" s="15"/>
      <c r="L4" s="15"/>
      <c r="M4" s="16"/>
      <c r="N4" s="16">
        <v>20</v>
      </c>
      <c r="O4" s="16">
        <v>10</v>
      </c>
      <c r="P4" s="16"/>
      <c r="Q4" s="16"/>
      <c r="R4" s="16">
        <v>20</v>
      </c>
      <c r="S4" s="16">
        <v>20</v>
      </c>
      <c r="T4" s="16"/>
      <c r="U4" s="15"/>
      <c r="V4" s="16"/>
      <c r="W4" s="16">
        <v>20</v>
      </c>
      <c r="X4" s="16">
        <v>8</v>
      </c>
      <c r="Y4" s="16"/>
      <c r="Z4" s="16">
        <v>10</v>
      </c>
      <c r="AA4" s="17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R4" s="9"/>
      <c r="AT4" s="9"/>
      <c r="AU4" s="9"/>
    </row>
    <row r="5" spans="1:47" x14ac:dyDescent="0.3">
      <c r="A5" s="18"/>
      <c r="B5" s="11" t="s">
        <v>36</v>
      </c>
      <c r="C5" s="11" t="s">
        <v>37</v>
      </c>
      <c r="D5" s="11" t="s">
        <v>38</v>
      </c>
      <c r="E5" s="21">
        <f>SUM(F5,G5,H5)</f>
        <v>110</v>
      </c>
      <c r="F5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92</v>
      </c>
      <c r="G5" s="13">
        <f>SUM(racers[[#This Row],[RMCC - Hill Climb (B)]]+racers[[#This Row],[Tour de Bowness - Hill Climb (A)]]+racers[[#This Row],[CABC ITT Provincial Championships (A)]])</f>
        <v>6</v>
      </c>
      <c r="H5" s="14">
        <f>SUM(racers[[#This Row],[Tour de Bowness - Omnium (A)]]+racers[[#This Row],[RMCC - Omnium (B)]])</f>
        <v>12</v>
      </c>
      <c r="I5" s="15"/>
      <c r="J5" s="16"/>
      <c r="K5" s="16">
        <v>15</v>
      </c>
      <c r="L5" s="16"/>
      <c r="M5" s="16"/>
      <c r="N5" s="16"/>
      <c r="O5" s="16"/>
      <c r="P5" s="16">
        <v>15</v>
      </c>
      <c r="Q5" s="16">
        <v>10</v>
      </c>
      <c r="R5" s="16"/>
      <c r="S5" s="16"/>
      <c r="T5" s="16"/>
      <c r="U5" s="16">
        <v>12</v>
      </c>
      <c r="V5" s="16">
        <v>20</v>
      </c>
      <c r="W5" s="16"/>
      <c r="X5" s="16">
        <v>6</v>
      </c>
      <c r="Y5" s="16">
        <v>20</v>
      </c>
      <c r="Z5" s="16">
        <v>12</v>
      </c>
      <c r="AA5" s="17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R5" s="9"/>
      <c r="AT5" s="9"/>
      <c r="AU5" s="9"/>
    </row>
    <row r="6" spans="1:47" x14ac:dyDescent="0.3">
      <c r="A6" s="18"/>
      <c r="B6" s="11" t="s">
        <v>39</v>
      </c>
      <c r="C6" s="11" t="s">
        <v>40</v>
      </c>
      <c r="D6" s="11" t="s">
        <v>41</v>
      </c>
      <c r="E6" s="12">
        <v>96</v>
      </c>
      <c r="F6" s="12">
        <v>68</v>
      </c>
      <c r="G6" s="13">
        <f>SUM(racers[[#This Row],[RMCC - Hill Climb (B)]]+racers[[#This Row],[Tour de Bowness - Hill Climb (A)]]+racers[[#This Row],[CABC ITT Provincial Championships (A)]])</f>
        <v>8</v>
      </c>
      <c r="H6" s="14">
        <f>SUM(racers[[#This Row],[Tour de Bowness - Omnium (A)]]+racers[[#This Row],[RMCC - Omnium (B)]])</f>
        <v>20</v>
      </c>
      <c r="I6" s="15">
        <v>12</v>
      </c>
      <c r="J6" s="16">
        <v>12</v>
      </c>
      <c r="K6" s="16">
        <v>20</v>
      </c>
      <c r="L6" s="16">
        <v>12</v>
      </c>
      <c r="M6" s="16">
        <v>8</v>
      </c>
      <c r="N6" s="16">
        <v>12</v>
      </c>
      <c r="O6" s="16">
        <v>20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7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R6" s="9"/>
      <c r="AT6" s="9"/>
      <c r="AU6" s="9"/>
    </row>
    <row r="7" spans="1:47" x14ac:dyDescent="0.3">
      <c r="A7" s="18"/>
      <c r="B7" s="19" t="s">
        <v>42</v>
      </c>
      <c r="C7" s="19" t="s">
        <v>43</v>
      </c>
      <c r="D7" s="19" t="s">
        <v>44</v>
      </c>
      <c r="E7" s="21">
        <f t="shared" ref="E7:E38" si="0">SUM(F7,G7,H7)</f>
        <v>83</v>
      </c>
      <c r="F7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37</v>
      </c>
      <c r="G7" s="13">
        <f>SUM(racers[[#This Row],[RMCC - Hill Climb (B)]]+racers[[#This Row],[Tour de Bowness - Hill Climb (A)]]+racers[[#This Row],[CABC ITT Provincial Championships (A)]])</f>
        <v>26</v>
      </c>
      <c r="H7" s="14">
        <f>SUM(racers[[#This Row],[Tour de Bowness - Omnium (A)]]+racers[[#This Row],[RMCC - Omnium (B)]])</f>
        <v>20</v>
      </c>
      <c r="I7" s="15"/>
      <c r="J7" s="16"/>
      <c r="K7" s="16"/>
      <c r="L7" s="16">
        <v>6</v>
      </c>
      <c r="M7" s="16">
        <v>6</v>
      </c>
      <c r="N7" s="16"/>
      <c r="O7" s="16"/>
      <c r="P7" s="16"/>
      <c r="Q7" s="16"/>
      <c r="R7" s="16"/>
      <c r="S7" s="16"/>
      <c r="T7" s="16">
        <v>4</v>
      </c>
      <c r="U7" s="16"/>
      <c r="V7" s="16"/>
      <c r="W7" s="16">
        <v>15</v>
      </c>
      <c r="X7" s="16">
        <v>20</v>
      </c>
      <c r="Y7" s="16">
        <v>12</v>
      </c>
      <c r="Z7" s="16">
        <v>20</v>
      </c>
      <c r="AA7" s="17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R7" s="9"/>
      <c r="AT7" s="9"/>
      <c r="AU7" s="9"/>
    </row>
    <row r="8" spans="1:47" x14ac:dyDescent="0.3">
      <c r="A8" s="18"/>
      <c r="B8" s="19" t="s">
        <v>45</v>
      </c>
      <c r="C8" s="19" t="s">
        <v>46</v>
      </c>
      <c r="D8" s="19" t="s">
        <v>29</v>
      </c>
      <c r="E8" s="21">
        <f t="shared" si="0"/>
        <v>75</v>
      </c>
      <c r="F8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45</v>
      </c>
      <c r="G8" s="13">
        <f>SUM(racers[[#This Row],[RMCC - Hill Climb (B)]]+racers[[#This Row],[Tour de Bowness - Hill Climb (A)]]+racers[[#This Row],[CABC ITT Provincial Championships (A)]])</f>
        <v>15</v>
      </c>
      <c r="H8" s="14">
        <f>SUM(racers[[#This Row],[Tour de Bowness - Omnium (A)]]+racers[[#This Row],[RMCC - Omnium (B)]])</f>
        <v>15</v>
      </c>
      <c r="I8" s="15"/>
      <c r="J8" s="15"/>
      <c r="K8" s="15"/>
      <c r="L8" s="15"/>
      <c r="M8" s="15"/>
      <c r="N8" s="15"/>
      <c r="O8" s="16"/>
      <c r="P8" s="16"/>
      <c r="Q8" s="16"/>
      <c r="R8" s="16"/>
      <c r="S8" s="16"/>
      <c r="T8" s="16"/>
      <c r="U8" s="15">
        <v>8</v>
      </c>
      <c r="V8" s="16">
        <v>4</v>
      </c>
      <c r="W8" s="16">
        <v>8</v>
      </c>
      <c r="X8" s="16">
        <v>15</v>
      </c>
      <c r="Y8" s="16">
        <v>25</v>
      </c>
      <c r="Z8" s="16">
        <v>15</v>
      </c>
      <c r="AA8" s="17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R8" s="9"/>
      <c r="AT8" s="9"/>
      <c r="AU8" s="9"/>
    </row>
    <row r="9" spans="1:47" x14ac:dyDescent="0.3">
      <c r="A9" s="10"/>
      <c r="B9" s="19" t="s">
        <v>47</v>
      </c>
      <c r="C9" s="19" t="s">
        <v>48</v>
      </c>
      <c r="D9" s="19" t="s">
        <v>49</v>
      </c>
      <c r="E9" s="21">
        <f t="shared" si="0"/>
        <v>59</v>
      </c>
      <c r="F9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58</v>
      </c>
      <c r="G9" s="13">
        <f>SUM(racers[[#This Row],[RMCC - Hill Climb (B)]]+racers[[#This Row],[Tour de Bowness - Hill Climb (A)]]+racers[[#This Row],[CABC ITT Provincial Championships (A)]])</f>
        <v>0</v>
      </c>
      <c r="H9" s="14">
        <f>SUM(racers[[#This Row],[Tour de Bowness - Omnium (A)]]+racers[[#This Row],[RMCC - Omnium (B)]])</f>
        <v>1</v>
      </c>
      <c r="I9" s="15"/>
      <c r="J9" s="16"/>
      <c r="K9" s="16"/>
      <c r="L9" s="16"/>
      <c r="M9" s="16"/>
      <c r="N9" s="16">
        <v>8</v>
      </c>
      <c r="O9" s="16"/>
      <c r="P9" s="16">
        <v>12</v>
      </c>
      <c r="Q9" s="16"/>
      <c r="R9" s="16"/>
      <c r="S9" s="16"/>
      <c r="T9" s="16">
        <v>12</v>
      </c>
      <c r="U9" s="16">
        <v>1</v>
      </c>
      <c r="V9" s="16">
        <v>15</v>
      </c>
      <c r="W9" s="16"/>
      <c r="X9" s="16"/>
      <c r="Y9" s="16">
        <v>10</v>
      </c>
      <c r="Z9" s="16">
        <v>1</v>
      </c>
      <c r="AA9" s="17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R9" s="9"/>
      <c r="AT9" s="9"/>
      <c r="AU9" s="9"/>
    </row>
    <row r="10" spans="1:47" x14ac:dyDescent="0.3">
      <c r="A10" s="18"/>
      <c r="B10" s="19" t="s">
        <v>50</v>
      </c>
      <c r="C10" s="19" t="s">
        <v>51</v>
      </c>
      <c r="D10" s="19" t="s">
        <v>29</v>
      </c>
      <c r="E10" s="21">
        <f t="shared" si="0"/>
        <v>57</v>
      </c>
      <c r="F10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40</v>
      </c>
      <c r="G10" s="13">
        <f>SUM(racers[[#This Row],[RMCC - Hill Climb (B)]]+racers[[#This Row],[Tour de Bowness - Hill Climb (A)]]+racers[[#This Row],[CABC ITT Provincial Championships (A)]])</f>
        <v>15</v>
      </c>
      <c r="H10" s="14">
        <f>SUM(racers[[#This Row],[Tour de Bowness - Omnium (A)]]+racers[[#This Row],[RMCC - Omnium (B)]])</f>
        <v>2</v>
      </c>
      <c r="I10" s="15">
        <v>6</v>
      </c>
      <c r="J10" s="15"/>
      <c r="K10" s="15"/>
      <c r="L10" s="15">
        <v>2</v>
      </c>
      <c r="M10" s="15">
        <v>15</v>
      </c>
      <c r="N10" s="15"/>
      <c r="O10" s="15">
        <v>2</v>
      </c>
      <c r="P10" s="16"/>
      <c r="Q10" s="16"/>
      <c r="R10" s="16"/>
      <c r="S10" s="16"/>
      <c r="T10" s="16"/>
      <c r="U10" s="15">
        <v>20</v>
      </c>
      <c r="V10" s="16">
        <v>6</v>
      </c>
      <c r="W10" s="16">
        <v>6</v>
      </c>
      <c r="X10" s="16"/>
      <c r="Y10" s="16"/>
      <c r="Z10" s="16"/>
      <c r="AA10" s="17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R10" s="9"/>
      <c r="AT10" s="9"/>
      <c r="AU10" s="9"/>
    </row>
    <row r="11" spans="1:47" x14ac:dyDescent="0.3">
      <c r="A11" s="18"/>
      <c r="B11" s="19" t="s">
        <v>55</v>
      </c>
      <c r="C11" s="19" t="s">
        <v>56</v>
      </c>
      <c r="D11" s="19" t="s">
        <v>57</v>
      </c>
      <c r="E11" s="21">
        <f t="shared" si="0"/>
        <v>50</v>
      </c>
      <c r="F11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21</v>
      </c>
      <c r="G11" s="13">
        <f>SUM(racers[[#This Row],[RMCC - Hill Climb (B)]]+racers[[#This Row],[Tour de Bowness - Hill Climb (A)]]+racers[[#This Row],[CABC ITT Provincial Championships (A)]])</f>
        <v>29</v>
      </c>
      <c r="H11" s="14">
        <f>SUM(racers[[#This Row],[Tour de Bowness - Omnium (A)]]+racers[[#This Row],[RMCC - Omnium (B)]])</f>
        <v>0</v>
      </c>
      <c r="I11" s="15"/>
      <c r="J11" s="15"/>
      <c r="K11" s="15">
        <v>8</v>
      </c>
      <c r="L11" s="15"/>
      <c r="M11" s="15">
        <v>10</v>
      </c>
      <c r="N11" s="15"/>
      <c r="O11" s="15"/>
      <c r="P11" s="16"/>
      <c r="Q11" s="16"/>
      <c r="R11" s="16"/>
      <c r="S11" s="16">
        <v>12</v>
      </c>
      <c r="T11" s="16"/>
      <c r="U11" s="15"/>
      <c r="V11" s="16"/>
      <c r="W11" s="16">
        <v>1</v>
      </c>
      <c r="X11" s="16">
        <v>4</v>
      </c>
      <c r="Y11" s="16"/>
      <c r="Z11" s="16"/>
      <c r="AA11" s="17">
        <v>15</v>
      </c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R11" s="9"/>
      <c r="AT11" s="9"/>
      <c r="AU11" s="9"/>
    </row>
    <row r="12" spans="1:47" x14ac:dyDescent="0.3">
      <c r="A12" s="18"/>
      <c r="B12" s="19" t="s">
        <v>52</v>
      </c>
      <c r="C12" s="19" t="s">
        <v>53</v>
      </c>
      <c r="D12" s="19" t="s">
        <v>54</v>
      </c>
      <c r="E12" s="21">
        <f t="shared" si="0"/>
        <v>38</v>
      </c>
      <c r="F12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38</v>
      </c>
      <c r="G12" s="13">
        <f>SUM(racers[[#This Row],[RMCC - Hill Climb (B)]]+racers[[#This Row],[Tour de Bowness - Hill Climb (A)]]+racers[[#This Row],[CABC ITT Provincial Championships (A)]])</f>
        <v>0</v>
      </c>
      <c r="H12" s="14">
        <f>SUM(racers[[#This Row],[Tour de Bowness - Omnium (A)]]+racers[[#This Row],[RMCC - Omnium (B)]])</f>
        <v>0</v>
      </c>
      <c r="I12" s="15"/>
      <c r="J12" s="15"/>
      <c r="K12" s="15"/>
      <c r="L12" s="15"/>
      <c r="M12" s="15"/>
      <c r="N12" s="15"/>
      <c r="O12" s="16"/>
      <c r="P12" s="16"/>
      <c r="Q12" s="16"/>
      <c r="R12" s="16">
        <v>15</v>
      </c>
      <c r="S12" s="16">
        <v>15</v>
      </c>
      <c r="T12" s="16"/>
      <c r="U12" s="15"/>
      <c r="V12" s="16">
        <v>8</v>
      </c>
      <c r="W12" s="16"/>
      <c r="X12" s="16"/>
      <c r="Y12" s="16"/>
      <c r="Z12" s="16"/>
      <c r="AA12" s="17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R12" s="9"/>
      <c r="AT12" s="9"/>
      <c r="AU12" s="9"/>
    </row>
    <row r="13" spans="1:47" x14ac:dyDescent="0.3">
      <c r="A13" s="18"/>
      <c r="B13" s="19" t="s">
        <v>58</v>
      </c>
      <c r="C13" s="19" t="s">
        <v>59</v>
      </c>
      <c r="D13" s="20" t="s">
        <v>60</v>
      </c>
      <c r="E13" s="21">
        <f t="shared" si="0"/>
        <v>34</v>
      </c>
      <c r="F13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8</v>
      </c>
      <c r="G13" s="13">
        <f>SUM(racers[[#This Row],[RMCC - Hill Climb (B)]]+racers[[#This Row],[Tour de Bowness - Hill Climb (A)]]+racers[[#This Row],[CABC ITT Provincial Championships (A)]])</f>
        <v>20</v>
      </c>
      <c r="H13" s="14">
        <f>SUM(racers[[#This Row],[Tour de Bowness - Omnium (A)]]+racers[[#This Row],[RMCC - Omnium (B)]])</f>
        <v>6</v>
      </c>
      <c r="I13" s="15"/>
      <c r="J13" s="15"/>
      <c r="K13" s="15">
        <v>4</v>
      </c>
      <c r="L13" s="15">
        <v>4</v>
      </c>
      <c r="M13" s="15">
        <v>20</v>
      </c>
      <c r="N13" s="15"/>
      <c r="O13" s="15">
        <v>6</v>
      </c>
      <c r="P13" s="16"/>
      <c r="Q13" s="16"/>
      <c r="R13" s="16"/>
      <c r="S13" s="16"/>
      <c r="T13" s="16"/>
      <c r="U13" s="15"/>
      <c r="V13" s="16"/>
      <c r="W13" s="16"/>
      <c r="X13" s="16"/>
      <c r="Y13" s="16"/>
      <c r="Z13" s="16"/>
      <c r="AA13" s="17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R13" s="9"/>
      <c r="AT13" s="9"/>
      <c r="AU13" s="9"/>
    </row>
    <row r="14" spans="1:47" x14ac:dyDescent="0.3">
      <c r="A14" s="10"/>
      <c r="B14" s="11" t="s">
        <v>61</v>
      </c>
      <c r="C14" s="11" t="s">
        <v>62</v>
      </c>
      <c r="D14" s="11" t="s">
        <v>63</v>
      </c>
      <c r="E14" s="21">
        <f t="shared" si="0"/>
        <v>32</v>
      </c>
      <c r="F14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32</v>
      </c>
      <c r="G14" s="13">
        <f>SUM(racers[[#This Row],[RMCC - Hill Climb (B)]]+racers[[#This Row],[Tour de Bowness - Hill Climb (A)]]+racers[[#This Row],[CABC ITT Provincial Championships (A)]])</f>
        <v>0</v>
      </c>
      <c r="H14" s="14">
        <f>SUM(racers[[#This Row],[Tour de Bowness - Omnium (A)]]+racers[[#This Row],[RMCC - Omnium (B)]])</f>
        <v>0</v>
      </c>
      <c r="I14" s="15">
        <v>10</v>
      </c>
      <c r="J14" s="16">
        <v>10</v>
      </c>
      <c r="K14" s="16">
        <v>12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7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R14" s="9"/>
      <c r="AT14" s="9"/>
      <c r="AU14" s="9"/>
    </row>
    <row r="15" spans="1:47" x14ac:dyDescent="0.3">
      <c r="A15" s="18"/>
      <c r="B15" s="19" t="s">
        <v>82</v>
      </c>
      <c r="C15" s="19" t="s">
        <v>83</v>
      </c>
      <c r="D15" s="19" t="s">
        <v>79</v>
      </c>
      <c r="E15" s="21">
        <f t="shared" si="0"/>
        <v>32</v>
      </c>
      <c r="F15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20</v>
      </c>
      <c r="G15" s="13">
        <f>SUM(racers[[#This Row],[RMCC - Hill Climb (B)]]+racers[[#This Row],[Tour de Bowness - Hill Climb (A)]]+racers[[#This Row],[CABC ITT Provincial Championships (A)]])</f>
        <v>12</v>
      </c>
      <c r="H15" s="14">
        <f>SUM(racers[[#This Row],[Tour de Bowness - Omnium (A)]]+racers[[#This Row],[RMCC - Omnium (B)]])</f>
        <v>0</v>
      </c>
      <c r="I15" s="15"/>
      <c r="J15" s="15"/>
      <c r="K15" s="15"/>
      <c r="L15" s="15"/>
      <c r="M15" s="15"/>
      <c r="N15" s="15"/>
      <c r="O15" s="16"/>
      <c r="P15" s="16"/>
      <c r="Q15" s="16">
        <v>20</v>
      </c>
      <c r="R15" s="16"/>
      <c r="S15" s="16"/>
      <c r="T15" s="16"/>
      <c r="U15" s="15"/>
      <c r="V15" s="16"/>
      <c r="W15" s="16"/>
      <c r="X15" s="16"/>
      <c r="Y15" s="16"/>
      <c r="Z15" s="16"/>
      <c r="AA15" s="17">
        <v>12</v>
      </c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R15" s="9"/>
      <c r="AT15" s="9"/>
      <c r="AU15" s="9"/>
    </row>
    <row r="16" spans="1:47" x14ac:dyDescent="0.3">
      <c r="A16" s="18"/>
      <c r="B16" s="19" t="s">
        <v>64</v>
      </c>
      <c r="C16" s="19" t="s">
        <v>65</v>
      </c>
      <c r="D16" s="19" t="s">
        <v>66</v>
      </c>
      <c r="E16" s="21">
        <f t="shared" si="0"/>
        <v>30</v>
      </c>
      <c r="F16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30</v>
      </c>
      <c r="G16" s="13">
        <f>SUM(racers[[#This Row],[RMCC - Hill Climb (B)]]+racers[[#This Row],[Tour de Bowness - Hill Climb (A)]]+racers[[#This Row],[CABC ITT Provincial Championships (A)]])</f>
        <v>0</v>
      </c>
      <c r="H16" s="14">
        <f>SUM(racers[[#This Row],[Tour de Bowness - Omnium (A)]]+racers[[#This Row],[RMCC - Omnium (B)]])</f>
        <v>0</v>
      </c>
      <c r="I16" s="15"/>
      <c r="J16" s="15">
        <v>20</v>
      </c>
      <c r="K16" s="15"/>
      <c r="L16" s="15"/>
      <c r="M16" s="16"/>
      <c r="N16" s="16"/>
      <c r="O16" s="16"/>
      <c r="P16" s="16">
        <v>10</v>
      </c>
      <c r="Q16" s="16"/>
      <c r="R16" s="16"/>
      <c r="S16" s="16"/>
      <c r="T16" s="16"/>
      <c r="U16" s="15"/>
      <c r="V16" s="16"/>
      <c r="W16" s="16"/>
      <c r="X16" s="16"/>
      <c r="Y16" s="16"/>
      <c r="Z16" s="16"/>
      <c r="AA16" s="17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R16" s="9"/>
      <c r="AT16" s="9"/>
      <c r="AU16" s="9"/>
    </row>
    <row r="17" spans="1:47" x14ac:dyDescent="0.3">
      <c r="A17" s="18"/>
      <c r="B17" s="19" t="s">
        <v>67</v>
      </c>
      <c r="C17" s="19" t="s">
        <v>68</v>
      </c>
      <c r="D17" s="19" t="s">
        <v>69</v>
      </c>
      <c r="E17" s="21">
        <f t="shared" si="0"/>
        <v>26</v>
      </c>
      <c r="F17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18</v>
      </c>
      <c r="G17" s="13">
        <f>SUM(racers[[#This Row],[RMCC - Hill Climb (B)]]+racers[[#This Row],[Tour de Bowness - Hill Climb (A)]]+racers[[#This Row],[CABC ITT Provincial Championships (A)]])</f>
        <v>2</v>
      </c>
      <c r="H17" s="14">
        <f>SUM(racers[[#This Row],[Tour de Bowness - Omnium (A)]]+racers[[#This Row],[RMCC - Omnium (B)]])</f>
        <v>6</v>
      </c>
      <c r="I17" s="15"/>
      <c r="J17" s="15"/>
      <c r="K17" s="15"/>
      <c r="L17" s="15"/>
      <c r="M17" s="15"/>
      <c r="N17" s="15"/>
      <c r="O17" s="16"/>
      <c r="P17" s="16"/>
      <c r="Q17" s="16"/>
      <c r="R17" s="16"/>
      <c r="S17" s="16"/>
      <c r="T17" s="16"/>
      <c r="U17" s="15"/>
      <c r="V17" s="16"/>
      <c r="W17" s="16">
        <v>12</v>
      </c>
      <c r="X17" s="16">
        <v>2</v>
      </c>
      <c r="Y17" s="16">
        <v>6</v>
      </c>
      <c r="Z17" s="16">
        <v>6</v>
      </c>
      <c r="AA17" s="17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R17" s="9"/>
      <c r="AT17" s="9"/>
      <c r="AU17" s="9"/>
    </row>
    <row r="18" spans="1:47" x14ac:dyDescent="0.3">
      <c r="A18" s="18"/>
      <c r="B18" s="11" t="s">
        <v>70</v>
      </c>
      <c r="C18" s="11" t="s">
        <v>71</v>
      </c>
      <c r="D18" s="11" t="s">
        <v>72</v>
      </c>
      <c r="E18" s="21">
        <f t="shared" si="0"/>
        <v>25</v>
      </c>
      <c r="F18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25</v>
      </c>
      <c r="G18" s="13">
        <f>SUM(racers[[#This Row],[RMCC - Hill Climb (B)]]+racers[[#This Row],[Tour de Bowness - Hill Climb (A)]]+racers[[#This Row],[CABC ITT Provincial Championships (A)]])</f>
        <v>0</v>
      </c>
      <c r="H18" s="14">
        <f>SUM(racers[[#This Row],[Tour de Bowness - Omnium (A)]]+racers[[#This Row],[RMCC - Omnium (B)]])</f>
        <v>0</v>
      </c>
      <c r="I18" s="15"/>
      <c r="J18" s="16">
        <v>8</v>
      </c>
      <c r="K18" s="16">
        <v>6</v>
      </c>
      <c r="L18" s="16"/>
      <c r="M18" s="16"/>
      <c r="N18" s="16"/>
      <c r="O18" s="16"/>
      <c r="P18" s="16"/>
      <c r="Q18" s="16"/>
      <c r="R18" s="16"/>
      <c r="S18" s="16"/>
      <c r="T18" s="16"/>
      <c r="U18" s="16">
        <v>10</v>
      </c>
      <c r="V18" s="16">
        <v>1</v>
      </c>
      <c r="W18" s="16"/>
      <c r="X18" s="16"/>
      <c r="Y18" s="16"/>
      <c r="Z18" s="16"/>
      <c r="AA18" s="17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R18" s="9"/>
      <c r="AT18" s="9"/>
      <c r="AU18" s="9"/>
    </row>
    <row r="19" spans="1:47" x14ac:dyDescent="0.3">
      <c r="A19" s="18"/>
      <c r="B19" s="11" t="s">
        <v>73</v>
      </c>
      <c r="C19" s="11" t="s">
        <v>74</v>
      </c>
      <c r="D19" s="11" t="s">
        <v>75</v>
      </c>
      <c r="E19" s="21">
        <f t="shared" si="0"/>
        <v>24</v>
      </c>
      <c r="F19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24</v>
      </c>
      <c r="G19" s="13">
        <f>SUM(racers[[#This Row],[RMCC - Hill Climb (B)]]+racers[[#This Row],[Tour de Bowness - Hill Climb (A)]]+racers[[#This Row],[CABC ITT Provincial Championships (A)]])</f>
        <v>0</v>
      </c>
      <c r="H19" s="14">
        <f>SUM(racers[[#This Row],[Tour de Bowness - Omnium (A)]]+racers[[#This Row],[RMCC - Omnium (B)]])</f>
        <v>0</v>
      </c>
      <c r="I19" s="15"/>
      <c r="J19" s="16">
        <v>6</v>
      </c>
      <c r="K19" s="16"/>
      <c r="L19" s="16"/>
      <c r="M19" s="16"/>
      <c r="N19" s="16"/>
      <c r="O19" s="16"/>
      <c r="P19" s="16"/>
      <c r="Q19" s="16">
        <v>6</v>
      </c>
      <c r="R19" s="16">
        <v>12</v>
      </c>
      <c r="S19" s="16"/>
      <c r="T19" s="16"/>
      <c r="U19" s="16"/>
      <c r="V19" s="16"/>
      <c r="W19" s="16"/>
      <c r="X19" s="16"/>
      <c r="Y19" s="16"/>
      <c r="Z19" s="16"/>
      <c r="AA19" s="17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R19" s="9"/>
      <c r="AT19" s="9"/>
      <c r="AU19" s="9"/>
    </row>
    <row r="20" spans="1:47" x14ac:dyDescent="0.3">
      <c r="A20" s="10"/>
      <c r="B20" s="11" t="s">
        <v>76</v>
      </c>
      <c r="C20" s="11" t="s">
        <v>77</v>
      </c>
      <c r="D20" s="11" t="s">
        <v>38</v>
      </c>
      <c r="E20" s="21">
        <f t="shared" si="0"/>
        <v>23</v>
      </c>
      <c r="F20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23</v>
      </c>
      <c r="G20" s="13">
        <f>SUM(racers[[#This Row],[RMCC - Hill Climb (B)]]+racers[[#This Row],[Tour de Bowness - Hill Climb (A)]]+racers[[#This Row],[CABC ITT Provincial Championships (A)]])</f>
        <v>0</v>
      </c>
      <c r="H20" s="14">
        <f>SUM(racers[[#This Row],[Tour de Bowness - Omnium (A)]]+racers[[#This Row],[RMCC - Omnium (B)]])</f>
        <v>0</v>
      </c>
      <c r="I20" s="15"/>
      <c r="J20" s="16">
        <v>15</v>
      </c>
      <c r="K20" s="16"/>
      <c r="L20" s="16"/>
      <c r="M20" s="16"/>
      <c r="N20" s="16"/>
      <c r="O20" s="16"/>
      <c r="P20" s="16">
        <v>8</v>
      </c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7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R20" s="9"/>
      <c r="AT20" s="9"/>
      <c r="AU20" s="9"/>
    </row>
    <row r="21" spans="1:47" x14ac:dyDescent="0.3">
      <c r="A21" s="10"/>
      <c r="B21" s="11" t="s">
        <v>61</v>
      </c>
      <c r="C21" s="11" t="s">
        <v>78</v>
      </c>
      <c r="D21" s="11" t="s">
        <v>79</v>
      </c>
      <c r="E21" s="21">
        <f t="shared" si="0"/>
        <v>23</v>
      </c>
      <c r="F21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23</v>
      </c>
      <c r="G21" s="13">
        <f>SUM(racers[[#This Row],[RMCC - Hill Climb (B)]]+racers[[#This Row],[Tour de Bowness - Hill Climb (A)]]+racers[[#This Row],[CABC ITT Provincial Championships (A)]])</f>
        <v>0</v>
      </c>
      <c r="H21" s="14">
        <f>SUM(racers[[#This Row],[Tour de Bowness - Omnium (A)]]+racers[[#This Row],[RMCC - Omnium (B)]])</f>
        <v>0</v>
      </c>
      <c r="I21" s="15">
        <v>2</v>
      </c>
      <c r="J21" s="22"/>
      <c r="K21" s="16"/>
      <c r="L21" s="16"/>
      <c r="M21" s="16"/>
      <c r="N21" s="16"/>
      <c r="O21" s="16"/>
      <c r="P21" s="16">
        <v>6</v>
      </c>
      <c r="Q21" s="16">
        <v>15</v>
      </c>
      <c r="R21" s="16"/>
      <c r="S21" s="16"/>
      <c r="T21" s="16"/>
      <c r="U21" s="16"/>
      <c r="V21" s="16"/>
      <c r="W21" s="16"/>
      <c r="X21" s="16"/>
      <c r="Y21" s="16"/>
      <c r="Z21" s="16"/>
      <c r="AA21" s="17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R21" s="9"/>
      <c r="AT21" s="9"/>
      <c r="AU21" s="9"/>
    </row>
    <row r="22" spans="1:47" x14ac:dyDescent="0.3">
      <c r="A22" s="18"/>
      <c r="B22" s="19" t="s">
        <v>80</v>
      </c>
      <c r="C22" s="19" t="s">
        <v>81</v>
      </c>
      <c r="D22" s="19" t="s">
        <v>72</v>
      </c>
      <c r="E22" s="21">
        <f t="shared" si="0"/>
        <v>22</v>
      </c>
      <c r="F22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8</v>
      </c>
      <c r="G22" s="13">
        <f>SUM(racers[[#This Row],[RMCC - Hill Climb (B)]]+racers[[#This Row],[Tour de Bowness - Hill Climb (A)]]+racers[[#This Row],[CABC ITT Provincial Championships (A)]])</f>
        <v>10</v>
      </c>
      <c r="H22" s="14">
        <f>SUM(racers[[#This Row],[Tour de Bowness - Omnium (A)]]+racers[[#This Row],[RMCC - Omnium (B)]])</f>
        <v>4</v>
      </c>
      <c r="I22" s="15"/>
      <c r="J22" s="15"/>
      <c r="K22" s="15"/>
      <c r="L22" s="15"/>
      <c r="M22" s="15"/>
      <c r="N22" s="15">
        <v>4</v>
      </c>
      <c r="O22" s="16"/>
      <c r="P22" s="16"/>
      <c r="Q22" s="16"/>
      <c r="R22" s="16"/>
      <c r="S22" s="16"/>
      <c r="T22" s="16"/>
      <c r="U22" s="15"/>
      <c r="V22" s="16"/>
      <c r="W22" s="16"/>
      <c r="X22" s="16">
        <v>10</v>
      </c>
      <c r="Y22" s="16">
        <v>4</v>
      </c>
      <c r="Z22" s="16">
        <v>4</v>
      </c>
      <c r="AA22" s="17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R22" s="9"/>
      <c r="AT22" s="9"/>
      <c r="AU22" s="9"/>
    </row>
    <row r="23" spans="1:47" x14ac:dyDescent="0.3">
      <c r="A23" s="10"/>
      <c r="B23" s="19" t="s">
        <v>84</v>
      </c>
      <c r="C23" s="19" t="s">
        <v>28</v>
      </c>
      <c r="D23" s="19" t="s">
        <v>72</v>
      </c>
      <c r="E23" s="21">
        <f t="shared" si="0"/>
        <v>20</v>
      </c>
      <c r="F23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20</v>
      </c>
      <c r="G23" s="13">
        <f>SUM(racers[[#This Row],[RMCC - Hill Climb (B)]]+racers[[#This Row],[Tour de Bowness - Hill Climb (A)]]+racers[[#This Row],[CABC ITT Provincial Championships (A)]])</f>
        <v>0</v>
      </c>
      <c r="H23" s="14">
        <f>SUM(racers[[#This Row],[Tour de Bowness - Omnium (A)]]+racers[[#This Row],[RMCC - Omnium (B)]])</f>
        <v>0</v>
      </c>
      <c r="I23" s="15"/>
      <c r="J23" s="15"/>
      <c r="K23" s="15"/>
      <c r="L23" s="15"/>
      <c r="M23" s="16"/>
      <c r="N23" s="16"/>
      <c r="O23" s="16"/>
      <c r="P23" s="16"/>
      <c r="Q23" s="16"/>
      <c r="R23" s="16"/>
      <c r="S23" s="16"/>
      <c r="T23" s="16">
        <v>20</v>
      </c>
      <c r="U23" s="15"/>
      <c r="V23" s="16"/>
      <c r="W23" s="16"/>
      <c r="X23" s="16"/>
      <c r="Y23" s="16"/>
      <c r="Z23" s="16"/>
      <c r="AA23" s="17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R23" s="9"/>
      <c r="AT23" s="9"/>
      <c r="AU23" s="9"/>
    </row>
    <row r="24" spans="1:47" x14ac:dyDescent="0.3">
      <c r="A24" s="18"/>
      <c r="B24" s="11" t="s">
        <v>92</v>
      </c>
      <c r="C24" s="11" t="s">
        <v>93</v>
      </c>
      <c r="D24" s="11" t="s">
        <v>49</v>
      </c>
      <c r="E24" s="21">
        <f t="shared" si="0"/>
        <v>20</v>
      </c>
      <c r="F24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10</v>
      </c>
      <c r="G24" s="13">
        <f>SUM(racers[[#This Row],[RMCC - Hill Climb (B)]]+racers[[#This Row],[Tour de Bowness - Hill Climb (A)]]+racers[[#This Row],[CABC ITT Provincial Championships (A)]])</f>
        <v>10</v>
      </c>
      <c r="H24" s="14">
        <f>SUM(racers[[#This Row],[Tour de Bowness - Omnium (A)]]+racers[[#This Row],[RMCC - Omnium (B)]])</f>
        <v>0</v>
      </c>
      <c r="I24" s="15"/>
      <c r="J24" s="16"/>
      <c r="K24" s="16"/>
      <c r="L24" s="16"/>
      <c r="M24" s="16"/>
      <c r="N24" s="16"/>
      <c r="O24" s="16"/>
      <c r="P24" s="16"/>
      <c r="Q24" s="16"/>
      <c r="R24" s="16">
        <v>10</v>
      </c>
      <c r="S24" s="16"/>
      <c r="T24" s="16"/>
      <c r="U24" s="16"/>
      <c r="V24" s="16"/>
      <c r="W24" s="16"/>
      <c r="X24" s="16"/>
      <c r="Y24" s="16"/>
      <c r="Z24" s="16"/>
      <c r="AA24" s="17">
        <v>10</v>
      </c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R24" s="9"/>
      <c r="AT24" s="9"/>
      <c r="AU24" s="9"/>
    </row>
    <row r="25" spans="1:47" x14ac:dyDescent="0.3">
      <c r="A25" s="18"/>
      <c r="B25" s="19" t="s">
        <v>85</v>
      </c>
      <c r="C25" s="19" t="s">
        <v>86</v>
      </c>
      <c r="D25" s="19" t="s">
        <v>49</v>
      </c>
      <c r="E25" s="21">
        <f t="shared" si="0"/>
        <v>16</v>
      </c>
      <c r="F25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15</v>
      </c>
      <c r="G25" s="13">
        <f>SUM(racers[[#This Row],[RMCC - Hill Climb (B)]]+racers[[#This Row],[Tour de Bowness - Hill Climb (A)]]+racers[[#This Row],[CABC ITT Provincial Championships (A)]])</f>
        <v>1</v>
      </c>
      <c r="H25" s="14">
        <f>SUM(racers[[#This Row],[Tour de Bowness - Omnium (A)]]+racers[[#This Row],[RMCC - Omnium (B)]])</f>
        <v>0</v>
      </c>
      <c r="I25" s="15"/>
      <c r="J25" s="15"/>
      <c r="K25" s="15"/>
      <c r="L25" s="15"/>
      <c r="M25" s="15"/>
      <c r="N25" s="15"/>
      <c r="O25" s="16"/>
      <c r="P25" s="16"/>
      <c r="Q25" s="16"/>
      <c r="R25" s="16"/>
      <c r="S25" s="16"/>
      <c r="T25" s="16">
        <v>15</v>
      </c>
      <c r="U25" s="15"/>
      <c r="V25" s="16"/>
      <c r="W25" s="16"/>
      <c r="X25" s="16">
        <v>1</v>
      </c>
      <c r="Y25" s="16"/>
      <c r="Z25" s="16"/>
      <c r="AA25" s="17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R25" s="9"/>
      <c r="AT25" s="9"/>
      <c r="AU25" s="9"/>
    </row>
    <row r="26" spans="1:47" x14ac:dyDescent="0.3">
      <c r="A26" s="18"/>
      <c r="B26" s="19" t="s">
        <v>87</v>
      </c>
      <c r="C26" s="19" t="s">
        <v>88</v>
      </c>
      <c r="D26" s="19" t="s">
        <v>38</v>
      </c>
      <c r="E26" s="21">
        <f t="shared" si="0"/>
        <v>12</v>
      </c>
      <c r="F26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12</v>
      </c>
      <c r="G26" s="13">
        <f>SUM(racers[[#This Row],[RMCC - Hill Climb (B)]]+racers[[#This Row],[Tour de Bowness - Hill Climb (A)]]+racers[[#This Row],[CABC ITT Provincial Championships (A)]])</f>
        <v>0</v>
      </c>
      <c r="H26" s="14">
        <f>SUM(racers[[#This Row],[Tour de Bowness - Omnium (A)]]+racers[[#This Row],[RMCC - Omnium (B)]])</f>
        <v>0</v>
      </c>
      <c r="I26" s="15"/>
      <c r="J26" s="15"/>
      <c r="K26" s="15"/>
      <c r="L26" s="15"/>
      <c r="M26" s="15"/>
      <c r="N26" s="15"/>
      <c r="O26" s="15"/>
      <c r="P26" s="16"/>
      <c r="Q26" s="16">
        <v>4</v>
      </c>
      <c r="R26" s="16">
        <v>8</v>
      </c>
      <c r="S26" s="16"/>
      <c r="T26" s="16"/>
      <c r="U26" s="15"/>
      <c r="V26" s="16"/>
      <c r="W26" s="16"/>
      <c r="X26" s="16"/>
      <c r="Y26" s="16"/>
      <c r="Z26" s="16"/>
      <c r="AA26" s="17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R26" s="9"/>
      <c r="AT26" s="9"/>
      <c r="AU26" s="9"/>
    </row>
    <row r="27" spans="1:47" x14ac:dyDescent="0.3">
      <c r="A27" s="18"/>
      <c r="B27" s="11" t="s">
        <v>89</v>
      </c>
      <c r="C27" s="11" t="s">
        <v>48</v>
      </c>
      <c r="D27" s="11" t="s">
        <v>29</v>
      </c>
      <c r="E27" s="21">
        <f t="shared" si="0"/>
        <v>12</v>
      </c>
      <c r="F27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12</v>
      </c>
      <c r="G27" s="13">
        <f>SUM(racers[[#This Row],[RMCC - Hill Climb (B)]]+racers[[#This Row],[Tour de Bowness - Hill Climb (A)]]+racers[[#This Row],[CABC ITT Provincial Championships (A)]])</f>
        <v>0</v>
      </c>
      <c r="H27" s="14">
        <f>SUM(racers[[#This Row],[Tour de Bowness - Omnium (A)]]+racers[[#This Row],[RMCC - Omnium (B)]])</f>
        <v>0</v>
      </c>
      <c r="I27" s="15"/>
      <c r="J27" s="16"/>
      <c r="K27" s="16"/>
      <c r="L27" s="16"/>
      <c r="M27" s="16"/>
      <c r="N27" s="16">
        <v>2</v>
      </c>
      <c r="O27" s="16"/>
      <c r="P27" s="16"/>
      <c r="Q27" s="16"/>
      <c r="R27" s="16"/>
      <c r="S27" s="16"/>
      <c r="T27" s="16"/>
      <c r="U27" s="16">
        <v>6</v>
      </c>
      <c r="V27" s="16"/>
      <c r="W27" s="16">
        <v>4</v>
      </c>
      <c r="X27" s="16"/>
      <c r="Y27" s="16"/>
      <c r="Z27" s="16"/>
      <c r="AA27" s="17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R27" s="9"/>
      <c r="AT27" s="9"/>
      <c r="AU27" s="9"/>
    </row>
    <row r="28" spans="1:47" x14ac:dyDescent="0.3">
      <c r="A28" s="18"/>
      <c r="B28" s="19" t="s">
        <v>90</v>
      </c>
      <c r="C28" s="19" t="s">
        <v>91</v>
      </c>
      <c r="D28" s="19" t="s">
        <v>54</v>
      </c>
      <c r="E28" s="21">
        <f t="shared" si="0"/>
        <v>10</v>
      </c>
      <c r="F28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10</v>
      </c>
      <c r="G28" s="13">
        <f>SUM(racers[[#This Row],[RMCC - Hill Climb (B)]]+racers[[#This Row],[Tour de Bowness - Hill Climb (A)]]+racers[[#This Row],[CABC ITT Provincial Championships (A)]])</f>
        <v>0</v>
      </c>
      <c r="H28" s="14">
        <f>SUM(racers[[#This Row],[Tour de Bowness - Omnium (A)]]+racers[[#This Row],[RMCC - Omnium (B)]])</f>
        <v>0</v>
      </c>
      <c r="I28" s="15"/>
      <c r="J28" s="16"/>
      <c r="K28" s="16">
        <v>2</v>
      </c>
      <c r="L28" s="16"/>
      <c r="M28" s="16"/>
      <c r="N28" s="16"/>
      <c r="O28" s="16"/>
      <c r="P28" s="16"/>
      <c r="Q28" s="16">
        <v>8</v>
      </c>
      <c r="R28" s="16"/>
      <c r="S28" s="16"/>
      <c r="T28" s="16"/>
      <c r="U28" s="16"/>
      <c r="V28" s="16"/>
      <c r="W28" s="16"/>
      <c r="X28" s="16"/>
      <c r="Y28" s="16"/>
      <c r="Z28" s="16"/>
      <c r="AA28" s="17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R28" s="9"/>
      <c r="AT28" s="9"/>
      <c r="AU28" s="9"/>
    </row>
    <row r="29" spans="1:47" x14ac:dyDescent="0.3">
      <c r="A29" s="18"/>
      <c r="B29" s="19" t="s">
        <v>94</v>
      </c>
      <c r="C29" s="19" t="s">
        <v>95</v>
      </c>
      <c r="D29" s="19" t="s">
        <v>49</v>
      </c>
      <c r="E29" s="21">
        <f t="shared" si="0"/>
        <v>10</v>
      </c>
      <c r="F29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10</v>
      </c>
      <c r="G29" s="13">
        <f>SUM(racers[[#This Row],[RMCC - Hill Climb (B)]]+racers[[#This Row],[Tour de Bowness - Hill Climb (A)]]+racers[[#This Row],[CABC ITT Provincial Championships (A)]])</f>
        <v>0</v>
      </c>
      <c r="H29" s="14">
        <f>SUM(racers[[#This Row],[Tour de Bowness - Omnium (A)]]+racers[[#This Row],[RMCC - Omnium (B)]])</f>
        <v>0</v>
      </c>
      <c r="I29" s="15"/>
      <c r="J29" s="15"/>
      <c r="K29" s="15"/>
      <c r="L29" s="15"/>
      <c r="M29" s="15"/>
      <c r="N29" s="15"/>
      <c r="O29" s="16"/>
      <c r="P29" s="16"/>
      <c r="Q29" s="16"/>
      <c r="R29" s="16"/>
      <c r="S29" s="16"/>
      <c r="T29" s="16">
        <v>10</v>
      </c>
      <c r="U29" s="15"/>
      <c r="V29" s="16"/>
      <c r="W29" s="16"/>
      <c r="X29" s="16"/>
      <c r="Y29" s="16"/>
      <c r="Z29" s="16"/>
      <c r="AA29" s="17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R29" s="9"/>
      <c r="AT29" s="9"/>
      <c r="AU29" s="9"/>
    </row>
    <row r="30" spans="1:47" x14ac:dyDescent="0.3">
      <c r="A30" s="18"/>
      <c r="B30" s="19" t="s">
        <v>96</v>
      </c>
      <c r="C30" s="19" t="s">
        <v>97</v>
      </c>
      <c r="D30" s="19" t="s">
        <v>98</v>
      </c>
      <c r="E30" s="21">
        <f t="shared" si="0"/>
        <v>10</v>
      </c>
      <c r="F30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10</v>
      </c>
      <c r="G30" s="13">
        <f>SUM(racers[[#This Row],[RMCC - Hill Climb (B)]]+racers[[#This Row],[Tour de Bowness - Hill Climb (A)]]+racers[[#This Row],[CABC ITT Provincial Championships (A)]])</f>
        <v>0</v>
      </c>
      <c r="H30" s="14">
        <f>SUM(racers[[#This Row],[Tour de Bowness - Omnium (A)]]+racers[[#This Row],[RMCC - Omnium (B)]])</f>
        <v>0</v>
      </c>
      <c r="I30" s="15"/>
      <c r="J30" s="15"/>
      <c r="K30" s="15"/>
      <c r="L30" s="15"/>
      <c r="M30" s="15"/>
      <c r="N30" s="15"/>
      <c r="O30" s="16"/>
      <c r="P30" s="16"/>
      <c r="Q30" s="16"/>
      <c r="R30" s="16"/>
      <c r="S30" s="16"/>
      <c r="T30" s="16"/>
      <c r="U30" s="15"/>
      <c r="V30" s="16">
        <v>10</v>
      </c>
      <c r="W30" s="16"/>
      <c r="X30" s="16"/>
      <c r="Y30" s="16"/>
      <c r="Z30" s="16"/>
      <c r="AA30" s="17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R30" s="9"/>
      <c r="AT30" s="9"/>
      <c r="AU30" s="9"/>
    </row>
    <row r="31" spans="1:47" x14ac:dyDescent="0.3">
      <c r="A31" s="18"/>
      <c r="B31" s="19" t="s">
        <v>99</v>
      </c>
      <c r="C31" s="19" t="s">
        <v>100</v>
      </c>
      <c r="D31" s="19" t="s">
        <v>101</v>
      </c>
      <c r="E31" s="21">
        <f t="shared" si="0"/>
        <v>8</v>
      </c>
      <c r="F31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8</v>
      </c>
      <c r="G31" s="13">
        <f>SUM(racers[[#This Row],[RMCC - Hill Climb (B)]]+racers[[#This Row],[Tour de Bowness - Hill Climb (A)]]+racers[[#This Row],[CABC ITT Provincial Championships (A)]])</f>
        <v>0</v>
      </c>
      <c r="H31" s="14">
        <f>SUM(racers[[#This Row],[Tour de Bowness - Omnium (A)]]+racers[[#This Row],[RMCC - Omnium (B)]])</f>
        <v>0</v>
      </c>
      <c r="I31" s="15"/>
      <c r="J31" s="15"/>
      <c r="K31" s="15"/>
      <c r="L31" s="15"/>
      <c r="M31" s="15"/>
      <c r="N31" s="15"/>
      <c r="O31" s="16"/>
      <c r="P31" s="16"/>
      <c r="Q31" s="16"/>
      <c r="R31" s="16"/>
      <c r="S31" s="16"/>
      <c r="T31" s="16">
        <v>8</v>
      </c>
      <c r="U31" s="15"/>
      <c r="V31" s="16"/>
      <c r="W31" s="16"/>
      <c r="X31" s="16"/>
      <c r="Y31" s="16"/>
      <c r="Z31" s="16"/>
      <c r="AA31" s="17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R31" s="9"/>
      <c r="AT31" s="9"/>
      <c r="AU31" s="9"/>
    </row>
    <row r="32" spans="1:47" x14ac:dyDescent="0.3">
      <c r="A32" s="18"/>
      <c r="B32" s="19" t="s">
        <v>242</v>
      </c>
      <c r="C32" s="19" t="s">
        <v>243</v>
      </c>
      <c r="D32" s="19" t="s">
        <v>108</v>
      </c>
      <c r="E32" s="21">
        <f t="shared" si="0"/>
        <v>8</v>
      </c>
      <c r="F32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32" s="13">
        <f>SUM(racers[[#This Row],[RMCC - Hill Climb (B)]]+racers[[#This Row],[Tour de Bowness - Hill Climb (A)]]+racers[[#This Row],[CABC ITT Provincial Championships (A)]])</f>
        <v>8</v>
      </c>
      <c r="H32" s="14">
        <f>SUM(racers[[#This Row],[Tour de Bowness - Omnium (A)]]+racers[[#This Row],[RMCC - Omnium (B)]])</f>
        <v>0</v>
      </c>
      <c r="I32" s="15"/>
      <c r="J32" s="15"/>
      <c r="K32" s="15"/>
      <c r="L32" s="15"/>
      <c r="M32" s="15"/>
      <c r="N32" s="15"/>
      <c r="O32" s="16"/>
      <c r="P32" s="16"/>
      <c r="Q32" s="16"/>
      <c r="R32" s="16"/>
      <c r="S32" s="16"/>
      <c r="T32" s="16"/>
      <c r="U32" s="15"/>
      <c r="V32" s="16"/>
      <c r="W32" s="16"/>
      <c r="X32" s="16"/>
      <c r="Y32" s="16"/>
      <c r="Z32" s="16"/>
      <c r="AA32" s="17">
        <v>8</v>
      </c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R32" s="9"/>
      <c r="AT32" s="9"/>
      <c r="AU32" s="9"/>
    </row>
    <row r="33" spans="1:47" x14ac:dyDescent="0.3">
      <c r="A33" s="18"/>
      <c r="B33" s="19" t="s">
        <v>102</v>
      </c>
      <c r="C33" s="19" t="s">
        <v>103</v>
      </c>
      <c r="D33" s="19" t="s">
        <v>104</v>
      </c>
      <c r="E33" s="21">
        <f t="shared" si="0"/>
        <v>6</v>
      </c>
      <c r="F33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4</v>
      </c>
      <c r="G33" s="13">
        <f>SUM(racers[[#This Row],[RMCC - Hill Climb (B)]]+racers[[#This Row],[Tour de Bowness - Hill Climb (A)]]+racers[[#This Row],[CABC ITT Provincial Championships (A)]])</f>
        <v>0</v>
      </c>
      <c r="H33" s="14">
        <f>SUM(racers[[#This Row],[Tour de Bowness - Omnium (A)]]+racers[[#This Row],[RMCC - Omnium (B)]])</f>
        <v>2</v>
      </c>
      <c r="I33" s="15"/>
      <c r="J33" s="15"/>
      <c r="K33" s="15"/>
      <c r="L33" s="15"/>
      <c r="M33" s="15"/>
      <c r="N33" s="15"/>
      <c r="O33" s="16"/>
      <c r="P33" s="16"/>
      <c r="Q33" s="16"/>
      <c r="R33" s="16"/>
      <c r="S33" s="16"/>
      <c r="T33" s="16"/>
      <c r="U33" s="15"/>
      <c r="V33" s="16"/>
      <c r="W33" s="16">
        <v>2</v>
      </c>
      <c r="X33" s="16"/>
      <c r="Y33" s="16">
        <v>2</v>
      </c>
      <c r="Z33" s="16">
        <v>2</v>
      </c>
      <c r="AA33" s="17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R33" s="9"/>
      <c r="AT33" s="9"/>
      <c r="AU33" s="9"/>
    </row>
    <row r="34" spans="1:47" x14ac:dyDescent="0.3">
      <c r="A34" s="18"/>
      <c r="B34" s="19" t="s">
        <v>105</v>
      </c>
      <c r="C34" s="19" t="s">
        <v>106</v>
      </c>
      <c r="D34" s="19" t="s">
        <v>49</v>
      </c>
      <c r="E34" s="21">
        <f t="shared" si="0"/>
        <v>4</v>
      </c>
      <c r="F34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4</v>
      </c>
      <c r="G34" s="13">
        <f>SUM(racers[[#This Row],[RMCC - Hill Climb (B)]]+racers[[#This Row],[Tour de Bowness - Hill Climb (A)]]+racers[[#This Row],[CABC ITT Provincial Championships (A)]])</f>
        <v>0</v>
      </c>
      <c r="H34" s="14">
        <f>SUM(racers[[#This Row],[Tour de Bowness - Omnium (A)]]+racers[[#This Row],[RMCC - Omnium (B)]])</f>
        <v>0</v>
      </c>
      <c r="I34" s="15">
        <v>4</v>
      </c>
      <c r="J34" s="15"/>
      <c r="K34" s="15"/>
      <c r="L34" s="15"/>
      <c r="M34" s="15"/>
      <c r="N34" s="15"/>
      <c r="O34" s="15"/>
      <c r="P34" s="16"/>
      <c r="Q34" s="16"/>
      <c r="R34" s="16"/>
      <c r="S34" s="16"/>
      <c r="T34" s="16"/>
      <c r="U34" s="15"/>
      <c r="V34" s="16"/>
      <c r="W34" s="16"/>
      <c r="X34" s="16"/>
      <c r="Y34" s="16"/>
      <c r="Z34" s="16"/>
      <c r="AA34" s="17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R34" s="9"/>
      <c r="AT34" s="9"/>
      <c r="AU34" s="9"/>
    </row>
    <row r="35" spans="1:47" x14ac:dyDescent="0.3">
      <c r="A35" s="10"/>
      <c r="B35" s="11" t="s">
        <v>107</v>
      </c>
      <c r="C35" s="11" t="s">
        <v>68</v>
      </c>
      <c r="D35" s="11" t="s">
        <v>108</v>
      </c>
      <c r="E35" s="21">
        <f t="shared" si="0"/>
        <v>2</v>
      </c>
      <c r="F35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2</v>
      </c>
      <c r="G35" s="13">
        <f>SUM(racers[[#This Row],[RMCC - Hill Climb (B)]]+racers[[#This Row],[Tour de Bowness - Hill Climb (A)]]+racers[[#This Row],[CABC ITT Provincial Championships (A)]])</f>
        <v>0</v>
      </c>
      <c r="H35" s="14">
        <f>SUM(racers[[#This Row],[Tour de Bowness - Omnium (A)]]+racers[[#This Row],[RMCC - Omnium (B)]])</f>
        <v>0</v>
      </c>
      <c r="I35" s="15"/>
      <c r="J35" s="16">
        <v>2</v>
      </c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7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R35" s="9"/>
      <c r="AT35" s="9"/>
      <c r="AU35" s="9"/>
    </row>
    <row r="36" spans="1:47" x14ac:dyDescent="0.3">
      <c r="A36" s="18"/>
      <c r="B36" s="19" t="s">
        <v>109</v>
      </c>
      <c r="C36" s="19" t="s">
        <v>110</v>
      </c>
      <c r="D36" s="19" t="s">
        <v>75</v>
      </c>
      <c r="E36" s="21">
        <f t="shared" si="0"/>
        <v>2</v>
      </c>
      <c r="F36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2</v>
      </c>
      <c r="G36" s="13">
        <f>SUM(racers[[#This Row],[RMCC - Hill Climb (B)]]+racers[[#This Row],[Tour de Bowness - Hill Climb (A)]]+racers[[#This Row],[CABC ITT Provincial Championships (A)]])</f>
        <v>0</v>
      </c>
      <c r="H36" s="14">
        <f>SUM(racers[[#This Row],[Tour de Bowness - Omnium (A)]]+racers[[#This Row],[RMCC - Omnium (B)]])</f>
        <v>0</v>
      </c>
      <c r="I36" s="15"/>
      <c r="J36" s="15"/>
      <c r="K36" s="15"/>
      <c r="L36" s="15"/>
      <c r="M36" s="15"/>
      <c r="N36" s="15"/>
      <c r="O36" s="16"/>
      <c r="P36" s="16"/>
      <c r="Q36" s="16"/>
      <c r="R36" s="16"/>
      <c r="S36" s="16"/>
      <c r="T36" s="16"/>
      <c r="U36" s="15">
        <v>2</v>
      </c>
      <c r="V36" s="16"/>
      <c r="W36" s="16"/>
      <c r="X36" s="16"/>
      <c r="Y36" s="16"/>
      <c r="Z36" s="16"/>
      <c r="AA36" s="17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R36" s="9"/>
      <c r="AT36" s="9"/>
      <c r="AU36" s="9"/>
    </row>
    <row r="37" spans="1:47" x14ac:dyDescent="0.3">
      <c r="A37" s="18"/>
      <c r="B37" s="19" t="s">
        <v>111</v>
      </c>
      <c r="C37" s="19" t="s">
        <v>112</v>
      </c>
      <c r="D37" s="19" t="s">
        <v>32</v>
      </c>
      <c r="E37" s="21">
        <f t="shared" si="0"/>
        <v>2</v>
      </c>
      <c r="F37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2</v>
      </c>
      <c r="G37" s="13">
        <f>SUM(racers[[#This Row],[RMCC - Hill Climb (B)]]+racers[[#This Row],[Tour de Bowness - Hill Climb (A)]]+racers[[#This Row],[CABC ITT Provincial Championships (A)]])</f>
        <v>0</v>
      </c>
      <c r="H37" s="14">
        <f>SUM(racers[[#This Row],[Tour de Bowness - Omnium (A)]]+racers[[#This Row],[RMCC - Omnium (B)]])</f>
        <v>0</v>
      </c>
      <c r="I37" s="15"/>
      <c r="J37" s="15"/>
      <c r="K37" s="15"/>
      <c r="L37" s="15"/>
      <c r="M37" s="15"/>
      <c r="N37" s="15"/>
      <c r="O37" s="16"/>
      <c r="P37" s="16"/>
      <c r="Q37" s="16"/>
      <c r="R37" s="16"/>
      <c r="S37" s="16"/>
      <c r="T37" s="16"/>
      <c r="U37" s="15"/>
      <c r="V37" s="16">
        <v>2</v>
      </c>
      <c r="W37" s="16"/>
      <c r="X37" s="16"/>
      <c r="Y37" s="16"/>
      <c r="Z37" s="16"/>
      <c r="AA37" s="17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R37" s="9"/>
      <c r="AT37" s="9"/>
      <c r="AU37" s="9"/>
    </row>
    <row r="38" spans="1:47" x14ac:dyDescent="0.3">
      <c r="A38" s="18"/>
      <c r="B38" s="19" t="s">
        <v>113</v>
      </c>
      <c r="C38" s="19" t="s">
        <v>114</v>
      </c>
      <c r="D38" s="19" t="s">
        <v>108</v>
      </c>
      <c r="E38" s="21">
        <f t="shared" si="0"/>
        <v>1</v>
      </c>
      <c r="F38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1</v>
      </c>
      <c r="G38" s="13">
        <f>SUM(racers[[#This Row],[RMCC - Hill Climb (B)]]+racers[[#This Row],[Tour de Bowness - Hill Climb (A)]]+racers[[#This Row],[CABC ITT Provincial Championships (A)]])</f>
        <v>0</v>
      </c>
      <c r="H38" s="14">
        <f>SUM(racers[[#This Row],[Tour de Bowness - Omnium (A)]]+racers[[#This Row],[RMCC - Omnium (B)]])</f>
        <v>0</v>
      </c>
      <c r="I38" s="15"/>
      <c r="J38" s="15"/>
      <c r="K38" s="15"/>
      <c r="L38" s="15"/>
      <c r="M38" s="15"/>
      <c r="N38" s="15"/>
      <c r="O38" s="16"/>
      <c r="P38" s="16"/>
      <c r="Q38" s="16"/>
      <c r="R38" s="16"/>
      <c r="S38" s="16"/>
      <c r="T38" s="16"/>
      <c r="U38" s="15"/>
      <c r="V38" s="16"/>
      <c r="W38" s="16"/>
      <c r="X38" s="16"/>
      <c r="Y38" s="16">
        <v>1</v>
      </c>
      <c r="Z38" s="16"/>
      <c r="AA38" s="17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R38" s="9"/>
      <c r="AT38" s="9"/>
      <c r="AU38" s="9"/>
    </row>
    <row r="39" spans="1:47" x14ac:dyDescent="0.3">
      <c r="A39" s="10"/>
      <c r="B39" s="19" t="s">
        <v>115</v>
      </c>
      <c r="C39" s="19" t="s">
        <v>116</v>
      </c>
      <c r="D39" s="19" t="s">
        <v>49</v>
      </c>
      <c r="E39" s="21">
        <f t="shared" ref="E39:E70" si="1">SUM(F39,G39,H39)</f>
        <v>0</v>
      </c>
      <c r="F39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39" s="13">
        <f>SUM(racers[[#This Row],[RMCC - Hill Climb (B)]]+racers[[#This Row],[Tour de Bowness - Hill Climb (A)]]+racers[[#This Row],[CABC ITT Provincial Championships (A)]])</f>
        <v>0</v>
      </c>
      <c r="H39" s="14">
        <f>SUM(racers[[#This Row],[Tour de Bowness - Omnium (A)]]+racers[[#This Row],[RMCC - Omnium (B)]])</f>
        <v>0</v>
      </c>
      <c r="I39" s="15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7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R39" s="9"/>
      <c r="AT39" s="9"/>
      <c r="AU39" s="9"/>
    </row>
    <row r="40" spans="1:47" x14ac:dyDescent="0.3">
      <c r="A40" s="18"/>
      <c r="B40" s="19" t="s">
        <v>117</v>
      </c>
      <c r="C40" s="19" t="s">
        <v>118</v>
      </c>
      <c r="D40" s="19" t="s">
        <v>49</v>
      </c>
      <c r="E40" s="21">
        <f t="shared" si="1"/>
        <v>0</v>
      </c>
      <c r="F40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0" s="13">
        <f>SUM(racers[[#This Row],[RMCC - Hill Climb (B)]]+racers[[#This Row],[Tour de Bowness - Hill Climb (A)]]+racers[[#This Row],[CABC ITT Provincial Championships (A)]])</f>
        <v>0</v>
      </c>
      <c r="H40" s="14">
        <f>SUM(racers[[#This Row],[Tour de Bowness - Omnium (A)]]+racers[[#This Row],[RMCC - Omnium (B)]])</f>
        <v>0</v>
      </c>
      <c r="I40" s="15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7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R40" s="9"/>
      <c r="AT40" s="9"/>
      <c r="AU40" s="9"/>
    </row>
    <row r="41" spans="1:47" x14ac:dyDescent="0.3">
      <c r="A41" s="10"/>
      <c r="B41" s="19" t="s">
        <v>119</v>
      </c>
      <c r="C41" s="19" t="s">
        <v>120</v>
      </c>
      <c r="D41" s="19" t="s">
        <v>49</v>
      </c>
      <c r="E41" s="21">
        <f t="shared" si="1"/>
        <v>0</v>
      </c>
      <c r="F41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1" s="13">
        <f>SUM(racers[[#This Row],[RMCC - Hill Climb (B)]]+racers[[#This Row],[Tour de Bowness - Hill Climb (A)]]+racers[[#This Row],[CABC ITT Provincial Championships (A)]])</f>
        <v>0</v>
      </c>
      <c r="H41" s="14">
        <f>SUM(racers[[#This Row],[Tour de Bowness - Omnium (A)]]+racers[[#This Row],[RMCC - Omnium (B)]])</f>
        <v>0</v>
      </c>
      <c r="I41" s="15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7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R41" s="9"/>
      <c r="AT41" s="9"/>
      <c r="AU41" s="9"/>
    </row>
    <row r="42" spans="1:47" x14ac:dyDescent="0.3">
      <c r="A42" s="18"/>
      <c r="B42" s="11" t="s">
        <v>121</v>
      </c>
      <c r="C42" s="11" t="s">
        <v>122</v>
      </c>
      <c r="D42" s="11" t="s">
        <v>69</v>
      </c>
      <c r="E42" s="21">
        <f t="shared" si="1"/>
        <v>0</v>
      </c>
      <c r="F42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2" s="13">
        <f>SUM(racers[[#This Row],[RMCC - Hill Climb (B)]]+racers[[#This Row],[Tour de Bowness - Hill Climb (A)]]+racers[[#This Row],[CABC ITT Provincial Championships (A)]])</f>
        <v>0</v>
      </c>
      <c r="H42" s="14">
        <f>SUM(racers[[#This Row],[Tour de Bowness - Omnium (A)]]+racers[[#This Row],[RMCC - Omnium (B)]])</f>
        <v>0</v>
      </c>
      <c r="I42" s="15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7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R42" s="9"/>
      <c r="AT42" s="9"/>
      <c r="AU42" s="9"/>
    </row>
    <row r="43" spans="1:47" x14ac:dyDescent="0.3">
      <c r="A43" s="10"/>
      <c r="B43" s="19" t="s">
        <v>123</v>
      </c>
      <c r="C43" s="19" t="s">
        <v>124</v>
      </c>
      <c r="D43" s="19" t="s">
        <v>125</v>
      </c>
      <c r="E43" s="21">
        <f t="shared" si="1"/>
        <v>0</v>
      </c>
      <c r="F43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3" s="13">
        <f>SUM(racers[[#This Row],[RMCC - Hill Climb (B)]]+racers[[#This Row],[Tour de Bowness - Hill Climb (A)]]+racers[[#This Row],[CABC ITT Provincial Championships (A)]])</f>
        <v>0</v>
      </c>
      <c r="H43" s="14">
        <f>SUM(racers[[#This Row],[Tour de Bowness - Omnium (A)]]+racers[[#This Row],[RMCC - Omnium (B)]])</f>
        <v>0</v>
      </c>
      <c r="I43" s="15"/>
      <c r="J43" s="15"/>
      <c r="K43" s="15"/>
      <c r="L43" s="15"/>
      <c r="M43" s="16"/>
      <c r="N43" s="16"/>
      <c r="O43" s="16"/>
      <c r="P43" s="16"/>
      <c r="Q43" s="16"/>
      <c r="R43" s="16"/>
      <c r="S43" s="16"/>
      <c r="T43" s="16"/>
      <c r="U43" s="15"/>
      <c r="V43" s="16"/>
      <c r="W43" s="16"/>
      <c r="X43" s="16"/>
      <c r="Y43" s="16"/>
      <c r="Z43" s="16"/>
      <c r="AA43" s="17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R43" s="9"/>
      <c r="AT43" s="9"/>
      <c r="AU43" s="9"/>
    </row>
    <row r="44" spans="1:47" x14ac:dyDescent="0.3">
      <c r="A44" s="10"/>
      <c r="B44" s="11" t="s">
        <v>126</v>
      </c>
      <c r="C44" s="11" t="s">
        <v>127</v>
      </c>
      <c r="D44" s="11" t="s">
        <v>49</v>
      </c>
      <c r="E44" s="21">
        <f t="shared" si="1"/>
        <v>0</v>
      </c>
      <c r="F44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4" s="13">
        <f>SUM(racers[[#This Row],[RMCC - Hill Climb (B)]]+racers[[#This Row],[Tour de Bowness - Hill Climb (A)]]+racers[[#This Row],[CABC ITT Provincial Championships (A)]])</f>
        <v>0</v>
      </c>
      <c r="H44" s="14">
        <f>SUM(racers[[#This Row],[Tour de Bowness - Omnium (A)]]+racers[[#This Row],[RMCC - Omnium (B)]])</f>
        <v>0</v>
      </c>
      <c r="I44" s="15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7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R44" s="9"/>
      <c r="AT44" s="9"/>
      <c r="AU44" s="9"/>
    </row>
    <row r="45" spans="1:47" x14ac:dyDescent="0.3">
      <c r="A45" s="18"/>
      <c r="B45" s="19" t="s">
        <v>39</v>
      </c>
      <c r="C45" s="19" t="s">
        <v>128</v>
      </c>
      <c r="D45" s="19" t="s">
        <v>108</v>
      </c>
      <c r="E45" s="21">
        <f t="shared" si="1"/>
        <v>0</v>
      </c>
      <c r="F45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5" s="13">
        <f>SUM(racers[[#This Row],[RMCC - Hill Climb (B)]]+racers[[#This Row],[Tour de Bowness - Hill Climb (A)]]+racers[[#This Row],[CABC ITT Provincial Championships (A)]])</f>
        <v>0</v>
      </c>
      <c r="H45" s="14">
        <f>SUM(racers[[#This Row],[Tour de Bowness - Omnium (A)]]+racers[[#This Row],[RMCC - Omnium (B)]])</f>
        <v>0</v>
      </c>
      <c r="I45" s="15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7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R45" s="9"/>
      <c r="AT45" s="9"/>
      <c r="AU45" s="9"/>
    </row>
    <row r="46" spans="1:47" x14ac:dyDescent="0.3">
      <c r="A46" s="18"/>
      <c r="B46" s="11" t="s">
        <v>129</v>
      </c>
      <c r="C46" s="11" t="s">
        <v>130</v>
      </c>
      <c r="D46" s="11" t="s">
        <v>75</v>
      </c>
      <c r="E46" s="21">
        <f t="shared" si="1"/>
        <v>0</v>
      </c>
      <c r="F46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6" s="13">
        <f>SUM(racers[[#This Row],[RMCC - Hill Climb (B)]]+racers[[#This Row],[Tour de Bowness - Hill Climb (A)]]+racers[[#This Row],[CABC ITT Provincial Championships (A)]])</f>
        <v>0</v>
      </c>
      <c r="H46" s="14">
        <f>SUM(racers[[#This Row],[Tour de Bowness - Omnium (A)]]+racers[[#This Row],[RMCC - Omnium (B)]])</f>
        <v>0</v>
      </c>
      <c r="I46" s="15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7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R46" s="9"/>
      <c r="AT46" s="9"/>
      <c r="AU46" s="9"/>
    </row>
    <row r="47" spans="1:47" x14ac:dyDescent="0.3">
      <c r="A47" s="10"/>
      <c r="B47" s="11" t="s">
        <v>131</v>
      </c>
      <c r="C47" s="11" t="s">
        <v>132</v>
      </c>
      <c r="D47" s="11" t="s">
        <v>108</v>
      </c>
      <c r="E47" s="21">
        <f t="shared" si="1"/>
        <v>0</v>
      </c>
      <c r="F47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7" s="13">
        <f>SUM(racers[[#This Row],[RMCC - Hill Climb (B)]]+racers[[#This Row],[Tour de Bowness - Hill Climb (A)]]+racers[[#This Row],[CABC ITT Provincial Championships (A)]])</f>
        <v>0</v>
      </c>
      <c r="H47" s="14">
        <f>SUM(racers[[#This Row],[Tour de Bowness - Omnium (A)]]+racers[[#This Row],[RMCC - Omnium (B)]])</f>
        <v>0</v>
      </c>
      <c r="I47" s="15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7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R47" s="9"/>
      <c r="AT47" s="9"/>
      <c r="AU47" s="9"/>
    </row>
    <row r="48" spans="1:47" x14ac:dyDescent="0.3">
      <c r="A48" s="18"/>
      <c r="B48" s="11" t="s">
        <v>133</v>
      </c>
      <c r="C48" s="11" t="s">
        <v>134</v>
      </c>
      <c r="D48" s="11" t="s">
        <v>108</v>
      </c>
      <c r="E48" s="21">
        <f t="shared" si="1"/>
        <v>0</v>
      </c>
      <c r="F48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8" s="13">
        <f>SUM(racers[[#This Row],[RMCC - Hill Climb (B)]]+racers[[#This Row],[Tour de Bowness - Hill Climb (A)]]+racers[[#This Row],[CABC ITT Provincial Championships (A)]])</f>
        <v>0</v>
      </c>
      <c r="H48" s="14">
        <f>SUM(racers[[#This Row],[Tour de Bowness - Omnium (A)]]+racers[[#This Row],[RMCC - Omnium (B)]])</f>
        <v>0</v>
      </c>
      <c r="I48" s="15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7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R48" s="9"/>
      <c r="AT48" s="9"/>
      <c r="AU48" s="9"/>
    </row>
    <row r="49" spans="1:47" x14ac:dyDescent="0.3">
      <c r="A49" s="10"/>
      <c r="B49" s="11" t="s">
        <v>135</v>
      </c>
      <c r="C49" s="11" t="s">
        <v>136</v>
      </c>
      <c r="D49" s="11" t="s">
        <v>32</v>
      </c>
      <c r="E49" s="21">
        <f t="shared" si="1"/>
        <v>0</v>
      </c>
      <c r="F49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49" s="13">
        <f>SUM(racers[[#This Row],[RMCC - Hill Climb (B)]]+racers[[#This Row],[Tour de Bowness - Hill Climb (A)]]+racers[[#This Row],[CABC ITT Provincial Championships (A)]])</f>
        <v>0</v>
      </c>
      <c r="H49" s="14">
        <f>SUM(racers[[#This Row],[Tour de Bowness - Omnium (A)]]+racers[[#This Row],[RMCC - Omnium (B)]])</f>
        <v>0</v>
      </c>
      <c r="I49" s="15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7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R49" s="9"/>
      <c r="AT49" s="9"/>
      <c r="AU49" s="9"/>
    </row>
    <row r="50" spans="1:47" x14ac:dyDescent="0.3">
      <c r="A50" s="18"/>
      <c r="B50" s="19" t="s">
        <v>137</v>
      </c>
      <c r="C50" s="19" t="s">
        <v>138</v>
      </c>
      <c r="D50" s="19" t="s">
        <v>108</v>
      </c>
      <c r="E50" s="21">
        <f t="shared" si="1"/>
        <v>0</v>
      </c>
      <c r="F50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0" s="13">
        <f>SUM(racers[[#This Row],[RMCC - Hill Climb (B)]]+racers[[#This Row],[Tour de Bowness - Hill Climb (A)]]+racers[[#This Row],[CABC ITT Provincial Championships (A)]])</f>
        <v>0</v>
      </c>
      <c r="H50" s="14">
        <f>SUM(racers[[#This Row],[Tour de Bowness - Omnium (A)]]+racers[[#This Row],[RMCC - Omnium (B)]])</f>
        <v>0</v>
      </c>
      <c r="I50" s="15"/>
      <c r="J50" s="15"/>
      <c r="K50" s="15"/>
      <c r="L50" s="15"/>
      <c r="M50" s="16"/>
      <c r="N50" s="16"/>
      <c r="O50" s="16"/>
      <c r="P50" s="16"/>
      <c r="Q50" s="16"/>
      <c r="R50" s="16"/>
      <c r="S50" s="16"/>
      <c r="T50" s="16"/>
      <c r="U50" s="15"/>
      <c r="V50" s="16"/>
      <c r="W50" s="16"/>
      <c r="X50" s="16"/>
      <c r="Y50" s="16"/>
      <c r="Z50" s="16"/>
      <c r="AA50" s="17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R50" s="9"/>
      <c r="AT50" s="9"/>
      <c r="AU50" s="9"/>
    </row>
    <row r="51" spans="1:47" x14ac:dyDescent="0.3">
      <c r="A51" s="18"/>
      <c r="B51" s="19" t="s">
        <v>84</v>
      </c>
      <c r="C51" s="19" t="s">
        <v>139</v>
      </c>
      <c r="D51" s="19" t="s">
        <v>140</v>
      </c>
      <c r="E51" s="21">
        <f t="shared" si="1"/>
        <v>0</v>
      </c>
      <c r="F51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1" s="13">
        <f>SUM(racers[[#This Row],[RMCC - Hill Climb (B)]]+racers[[#This Row],[Tour de Bowness - Hill Climb (A)]]+racers[[#This Row],[CABC ITT Provincial Championships (A)]])</f>
        <v>0</v>
      </c>
      <c r="H51" s="14">
        <f>SUM(racers[[#This Row],[Tour de Bowness - Omnium (A)]]+racers[[#This Row],[RMCC - Omnium (B)]])</f>
        <v>0</v>
      </c>
      <c r="I51" s="15"/>
      <c r="J51" s="22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7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R51" s="9"/>
      <c r="AT51" s="9"/>
      <c r="AU51" s="9"/>
    </row>
    <row r="52" spans="1:47" x14ac:dyDescent="0.3">
      <c r="A52" s="10"/>
      <c r="B52" s="11" t="s">
        <v>141</v>
      </c>
      <c r="C52" s="11" t="s">
        <v>142</v>
      </c>
      <c r="D52" s="11" t="s">
        <v>140</v>
      </c>
      <c r="E52" s="21">
        <f t="shared" si="1"/>
        <v>0</v>
      </c>
      <c r="F52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2" s="13">
        <f>SUM(racers[[#This Row],[RMCC - Hill Climb (B)]]+racers[[#This Row],[Tour de Bowness - Hill Climb (A)]]+racers[[#This Row],[CABC ITT Provincial Championships (A)]])</f>
        <v>0</v>
      </c>
      <c r="H52" s="14">
        <f>SUM(racers[[#This Row],[Tour de Bowness - Omnium (A)]]+racers[[#This Row],[RMCC - Omnium (B)]])</f>
        <v>0</v>
      </c>
      <c r="I52" s="15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7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R52" s="9"/>
      <c r="AT52" s="9"/>
      <c r="AU52" s="9"/>
    </row>
    <row r="53" spans="1:47" x14ac:dyDescent="0.3">
      <c r="A53" s="10"/>
      <c r="B53" s="11" t="s">
        <v>143</v>
      </c>
      <c r="C53" s="11" t="s">
        <v>144</v>
      </c>
      <c r="D53" s="11" t="s">
        <v>145</v>
      </c>
      <c r="E53" s="21">
        <f t="shared" si="1"/>
        <v>0</v>
      </c>
      <c r="F53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3" s="13">
        <f>SUM(racers[[#This Row],[RMCC - Hill Climb (B)]]+racers[[#This Row],[Tour de Bowness - Hill Climb (A)]]+racers[[#This Row],[CABC ITT Provincial Championships (A)]])</f>
        <v>0</v>
      </c>
      <c r="H53" s="14">
        <f>SUM(racers[[#This Row],[Tour de Bowness - Omnium (A)]]+racers[[#This Row],[RMCC - Omnium (B)]])</f>
        <v>0</v>
      </c>
      <c r="I53" s="15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7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R53" s="9"/>
      <c r="AT53" s="9"/>
      <c r="AU53" s="9"/>
    </row>
    <row r="54" spans="1:47" x14ac:dyDescent="0.3">
      <c r="A54" s="23"/>
      <c r="B54" s="33" t="s">
        <v>146</v>
      </c>
      <c r="C54" s="33" t="s">
        <v>147</v>
      </c>
      <c r="D54" s="33" t="s">
        <v>32</v>
      </c>
      <c r="E54" s="25">
        <f t="shared" si="1"/>
        <v>0</v>
      </c>
      <c r="F54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4" s="27">
        <f>SUM(racers[[#This Row],[RMCC - Hill Climb (B)]]+racers[[#This Row],[Tour de Bowness - Hill Climb (A)]]+racers[[#This Row],[CABC ITT Provincial Championships (A)]])</f>
        <v>0</v>
      </c>
      <c r="H54" s="28">
        <f>SUM(racers[[#This Row],[Tour de Bowness - Omnium (A)]]+racers[[#This Row],[RMCC - Omnium (B)]])</f>
        <v>0</v>
      </c>
      <c r="I54" s="29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1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R54" s="9"/>
      <c r="AT54" s="9"/>
      <c r="AU54" s="9"/>
    </row>
    <row r="55" spans="1:47" x14ac:dyDescent="0.3">
      <c r="A55" s="18"/>
      <c r="B55" s="11" t="s">
        <v>148</v>
      </c>
      <c r="C55" s="11" t="s">
        <v>149</v>
      </c>
      <c r="D55" s="11" t="s">
        <v>72</v>
      </c>
      <c r="E55" s="21">
        <f t="shared" si="1"/>
        <v>0</v>
      </c>
      <c r="F55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5" s="13">
        <f>SUM(racers[[#This Row],[RMCC - Hill Climb (B)]]+racers[[#This Row],[Tour de Bowness - Hill Climb (A)]]+racers[[#This Row],[CABC ITT Provincial Championships (A)]])</f>
        <v>0</v>
      </c>
      <c r="H55" s="14">
        <f>SUM(racers[[#This Row],[Tour de Bowness - Omnium (A)]]+racers[[#This Row],[RMCC - Omnium (B)]])</f>
        <v>0</v>
      </c>
      <c r="I55" s="15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7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R55" s="9"/>
      <c r="AT55" s="9"/>
      <c r="AU55" s="9"/>
    </row>
    <row r="56" spans="1:47" x14ac:dyDescent="0.3">
      <c r="A56" s="23"/>
      <c r="B56" s="24" t="s">
        <v>150</v>
      </c>
      <c r="C56" s="24" t="s">
        <v>151</v>
      </c>
      <c r="D56" s="24" t="s">
        <v>38</v>
      </c>
      <c r="E56" s="25">
        <f t="shared" si="1"/>
        <v>0</v>
      </c>
      <c r="F56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6" s="27">
        <f>SUM(racers[[#This Row],[RMCC - Hill Climb (B)]]+racers[[#This Row],[Tour de Bowness - Hill Climb (A)]]+racers[[#This Row],[CABC ITT Provincial Championships (A)]])</f>
        <v>0</v>
      </c>
      <c r="H56" s="28">
        <f>SUM(racers[[#This Row],[Tour de Bowness - Omnium (A)]]+racers[[#This Row],[RMCC - Omnium (B)]])</f>
        <v>0</v>
      </c>
      <c r="I56" s="29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1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R56" s="9"/>
      <c r="AT56" s="9"/>
      <c r="AU56" s="9"/>
    </row>
    <row r="57" spans="1:47" x14ac:dyDescent="0.3">
      <c r="A57" s="23"/>
      <c r="B57" s="24" t="s">
        <v>152</v>
      </c>
      <c r="C57" s="24" t="s">
        <v>153</v>
      </c>
      <c r="D57" s="24" t="s">
        <v>79</v>
      </c>
      <c r="E57" s="25">
        <f t="shared" si="1"/>
        <v>0</v>
      </c>
      <c r="F57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7" s="27">
        <f>SUM(racers[[#This Row],[RMCC - Hill Climb (B)]]+racers[[#This Row],[Tour de Bowness - Hill Climb (A)]]+racers[[#This Row],[CABC ITT Provincial Championships (A)]])</f>
        <v>0</v>
      </c>
      <c r="H57" s="28">
        <f>SUM(racers[[#This Row],[Tour de Bowness - Omnium (A)]]+racers[[#This Row],[RMCC - Omnium (B)]])</f>
        <v>0</v>
      </c>
      <c r="I57" s="29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1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R57" s="9"/>
      <c r="AT57" s="9"/>
      <c r="AU57" s="9"/>
    </row>
    <row r="58" spans="1:47" x14ac:dyDescent="0.3">
      <c r="A58" s="10"/>
      <c r="B58" s="11" t="s">
        <v>154</v>
      </c>
      <c r="C58" s="11" t="s">
        <v>155</v>
      </c>
      <c r="D58" s="11" t="s">
        <v>140</v>
      </c>
      <c r="E58" s="21">
        <f t="shared" si="1"/>
        <v>0</v>
      </c>
      <c r="F58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8" s="13">
        <f>SUM(racers[[#This Row],[RMCC - Hill Climb (B)]]+racers[[#This Row],[Tour de Bowness - Hill Climb (A)]]+racers[[#This Row],[CABC ITT Provincial Championships (A)]])</f>
        <v>0</v>
      </c>
      <c r="H58" s="14">
        <f>SUM(racers[[#This Row],[Tour de Bowness - Omnium (A)]]+racers[[#This Row],[RMCC - Omnium (B)]])</f>
        <v>0</v>
      </c>
      <c r="I58" s="15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7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R58" s="9"/>
      <c r="AT58" s="9"/>
      <c r="AU58" s="9"/>
    </row>
    <row r="59" spans="1:47" x14ac:dyDescent="0.3">
      <c r="A59" s="23"/>
      <c r="B59" s="24" t="s">
        <v>156</v>
      </c>
      <c r="C59" s="24" t="s">
        <v>157</v>
      </c>
      <c r="D59" s="24" t="s">
        <v>79</v>
      </c>
      <c r="E59" s="25">
        <f t="shared" si="1"/>
        <v>0</v>
      </c>
      <c r="F59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59" s="27">
        <f>SUM(racers[[#This Row],[RMCC - Hill Climb (B)]]+racers[[#This Row],[Tour de Bowness - Hill Climb (A)]]+racers[[#This Row],[CABC ITT Provincial Championships (A)]])</f>
        <v>0</v>
      </c>
      <c r="H59" s="28">
        <f>SUM(racers[[#This Row],[Tour de Bowness - Omnium (A)]]+racers[[#This Row],[RMCC - Omnium (B)]])</f>
        <v>0</v>
      </c>
      <c r="I59" s="29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1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R59" s="9"/>
      <c r="AT59" s="9"/>
      <c r="AU59" s="9"/>
    </row>
    <row r="60" spans="1:47" x14ac:dyDescent="0.3">
      <c r="A60" s="32"/>
      <c r="B60" s="24" t="s">
        <v>158</v>
      </c>
      <c r="C60" s="24" t="s">
        <v>159</v>
      </c>
      <c r="D60" s="24" t="s">
        <v>108</v>
      </c>
      <c r="E60" s="25">
        <f t="shared" si="1"/>
        <v>0</v>
      </c>
      <c r="F60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0" s="27">
        <f>SUM(racers[[#This Row],[RMCC - Hill Climb (B)]]+racers[[#This Row],[Tour de Bowness - Hill Climb (A)]]+racers[[#This Row],[CABC ITT Provincial Championships (A)]])</f>
        <v>0</v>
      </c>
      <c r="H60" s="28">
        <f>SUM(racers[[#This Row],[Tour de Bowness - Omnium (A)]]+racers[[#This Row],[RMCC - Omnium (B)]])</f>
        <v>0</v>
      </c>
      <c r="I60" s="29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1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R60" s="9"/>
      <c r="AT60" s="9"/>
      <c r="AU60" s="9"/>
    </row>
    <row r="61" spans="1:47" x14ac:dyDescent="0.3">
      <c r="A61" s="32"/>
      <c r="B61" s="33" t="s">
        <v>160</v>
      </c>
      <c r="C61" s="33" t="s">
        <v>161</v>
      </c>
      <c r="D61" s="33" t="s">
        <v>32</v>
      </c>
      <c r="E61" s="25">
        <f t="shared" si="1"/>
        <v>0</v>
      </c>
      <c r="F61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1" s="27">
        <f>SUM(racers[[#This Row],[RMCC - Hill Climb (B)]]+racers[[#This Row],[Tour de Bowness - Hill Climb (A)]]+racers[[#This Row],[CABC ITT Provincial Championships (A)]])</f>
        <v>0</v>
      </c>
      <c r="H61" s="28">
        <f>SUM(racers[[#This Row],[Tour de Bowness - Omnium (A)]]+racers[[#This Row],[RMCC - Omnium (B)]])</f>
        <v>0</v>
      </c>
      <c r="I61" s="29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1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R61" s="9"/>
      <c r="AT61" s="9"/>
      <c r="AU61" s="9"/>
    </row>
    <row r="62" spans="1:47" x14ac:dyDescent="0.3">
      <c r="A62" s="23"/>
      <c r="B62" s="24" t="s">
        <v>162</v>
      </c>
      <c r="C62" s="24" t="s">
        <v>163</v>
      </c>
      <c r="D62" s="24" t="s">
        <v>79</v>
      </c>
      <c r="E62" s="25">
        <f t="shared" si="1"/>
        <v>0</v>
      </c>
      <c r="F62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2" s="27">
        <f>SUM(racers[[#This Row],[RMCC - Hill Climb (B)]]+racers[[#This Row],[Tour de Bowness - Hill Climb (A)]]+racers[[#This Row],[CABC ITT Provincial Championships (A)]])</f>
        <v>0</v>
      </c>
      <c r="H62" s="28">
        <f>SUM(racers[[#This Row],[Tour de Bowness - Omnium (A)]]+racers[[#This Row],[RMCC - Omnium (B)]])</f>
        <v>0</v>
      </c>
      <c r="I62" s="29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1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R62" s="9"/>
      <c r="AT62" s="9"/>
      <c r="AU62" s="9"/>
    </row>
    <row r="63" spans="1:47" x14ac:dyDescent="0.3">
      <c r="A63" s="18"/>
      <c r="B63" s="19" t="s">
        <v>164</v>
      </c>
      <c r="C63" s="19" t="s">
        <v>165</v>
      </c>
      <c r="D63" s="19" t="s">
        <v>75</v>
      </c>
      <c r="E63" s="21">
        <f t="shared" si="1"/>
        <v>0</v>
      </c>
      <c r="F63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3" s="13">
        <f>SUM(racers[[#This Row],[RMCC - Hill Climb (B)]]+racers[[#This Row],[Tour de Bowness - Hill Climb (A)]]+racers[[#This Row],[CABC ITT Provincial Championships (A)]])</f>
        <v>0</v>
      </c>
      <c r="H63" s="14">
        <f>SUM(racers[[#This Row],[Tour de Bowness - Omnium (A)]]+racers[[#This Row],[RMCC - Omnium (B)]])</f>
        <v>0</v>
      </c>
      <c r="I63" s="15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7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R63" s="9"/>
      <c r="AT63" s="9"/>
      <c r="AU63" s="9"/>
    </row>
    <row r="64" spans="1:47" x14ac:dyDescent="0.3">
      <c r="A64" s="23"/>
      <c r="B64" s="33" t="s">
        <v>166</v>
      </c>
      <c r="C64" s="33" t="s">
        <v>167</v>
      </c>
      <c r="D64" s="33" t="s">
        <v>49</v>
      </c>
      <c r="E64" s="25">
        <f t="shared" si="1"/>
        <v>0</v>
      </c>
      <c r="F64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4" s="27">
        <f>SUM(racers[[#This Row],[RMCC - Hill Climb (B)]]+racers[[#This Row],[Tour de Bowness - Hill Climb (A)]]+racers[[#This Row],[CABC ITT Provincial Championships (A)]])</f>
        <v>0</v>
      </c>
      <c r="H64" s="28">
        <f>SUM(racers[[#This Row],[Tour de Bowness - Omnium (A)]]+racers[[#This Row],[RMCC - Omnium (B)]])</f>
        <v>0</v>
      </c>
      <c r="I64" s="29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1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R64" s="9"/>
      <c r="AT64" s="9"/>
      <c r="AU64" s="9"/>
    </row>
    <row r="65" spans="1:47" x14ac:dyDescent="0.3">
      <c r="A65" s="18"/>
      <c r="B65" s="19" t="s">
        <v>168</v>
      </c>
      <c r="C65" s="19" t="s">
        <v>103</v>
      </c>
      <c r="D65" s="19" t="s">
        <v>169</v>
      </c>
      <c r="E65" s="21">
        <f t="shared" si="1"/>
        <v>0</v>
      </c>
      <c r="F65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5" s="13">
        <f>SUM(racers[[#This Row],[RMCC - Hill Climb (B)]]+racers[[#This Row],[Tour de Bowness - Hill Climb (A)]]+racers[[#This Row],[CABC ITT Provincial Championships (A)]])</f>
        <v>0</v>
      </c>
      <c r="H65" s="14">
        <f>SUM(racers[[#This Row],[Tour de Bowness - Omnium (A)]]+racers[[#This Row],[RMCC - Omnium (B)]])</f>
        <v>0</v>
      </c>
      <c r="I65" s="15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7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R65" s="9"/>
      <c r="AT65" s="9"/>
      <c r="AU65" s="9"/>
    </row>
    <row r="66" spans="1:47" x14ac:dyDescent="0.3">
      <c r="A66" s="23"/>
      <c r="B66" s="33" t="s">
        <v>170</v>
      </c>
      <c r="C66" s="33" t="s">
        <v>171</v>
      </c>
      <c r="D66" s="33" t="s">
        <v>44</v>
      </c>
      <c r="E66" s="25">
        <f t="shared" si="1"/>
        <v>0</v>
      </c>
      <c r="F66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6" s="27">
        <f>SUM(racers[[#This Row],[RMCC - Hill Climb (B)]]+racers[[#This Row],[Tour de Bowness - Hill Climb (A)]]+racers[[#This Row],[CABC ITT Provincial Championships (A)]])</f>
        <v>0</v>
      </c>
      <c r="H66" s="28">
        <f>SUM(racers[[#This Row],[Tour de Bowness - Omnium (A)]]+racers[[#This Row],[RMCC - Omnium (B)]])</f>
        <v>0</v>
      </c>
      <c r="I66" s="29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1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R66" s="9"/>
      <c r="AT66" s="9"/>
      <c r="AU66" s="9"/>
    </row>
    <row r="67" spans="1:47" x14ac:dyDescent="0.3">
      <c r="A67" s="23"/>
      <c r="B67" s="24" t="s">
        <v>172</v>
      </c>
      <c r="C67" s="24" t="s">
        <v>173</v>
      </c>
      <c r="D67" s="24" t="s">
        <v>75</v>
      </c>
      <c r="E67" s="25">
        <f t="shared" si="1"/>
        <v>0</v>
      </c>
      <c r="F67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7" s="27">
        <f>SUM(racers[[#This Row],[RMCC - Hill Climb (B)]]+racers[[#This Row],[Tour de Bowness - Hill Climb (A)]]+racers[[#This Row],[CABC ITT Provincial Championships (A)]])</f>
        <v>0</v>
      </c>
      <c r="H67" s="28">
        <f>SUM(racers[[#This Row],[Tour de Bowness - Omnium (A)]]+racers[[#This Row],[RMCC - Omnium (B)]])</f>
        <v>0</v>
      </c>
      <c r="I67" s="29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1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R67" s="9"/>
      <c r="AT67" s="9"/>
      <c r="AU67" s="9"/>
    </row>
    <row r="68" spans="1:47" x14ac:dyDescent="0.3">
      <c r="A68" s="32"/>
      <c r="B68" s="24" t="s">
        <v>174</v>
      </c>
      <c r="C68" s="24" t="s">
        <v>175</v>
      </c>
      <c r="D68" s="24" t="s">
        <v>79</v>
      </c>
      <c r="E68" s="25">
        <f t="shared" si="1"/>
        <v>0</v>
      </c>
      <c r="F68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8" s="27">
        <f>SUM(racers[[#This Row],[RMCC - Hill Climb (B)]]+racers[[#This Row],[Tour de Bowness - Hill Climb (A)]]+racers[[#This Row],[CABC ITT Provincial Championships (A)]])</f>
        <v>0</v>
      </c>
      <c r="H68" s="28">
        <f>SUM(racers[[#This Row],[Tour de Bowness - Omnium (A)]]+racers[[#This Row],[RMCC - Omnium (B)]])</f>
        <v>0</v>
      </c>
      <c r="I68" s="29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1"/>
      <c r="AC68" s="34"/>
      <c r="AD68" s="35"/>
      <c r="AE68" s="35"/>
      <c r="AG68" s="36"/>
      <c r="AH68" s="9"/>
      <c r="AI68" s="35"/>
      <c r="AJ68" s="9"/>
      <c r="AK68" s="34"/>
      <c r="AL68"/>
      <c r="AM68" s="9"/>
      <c r="AN68" s="9"/>
      <c r="AO68" s="9"/>
      <c r="AP68" s="9"/>
      <c r="AR68" s="9"/>
      <c r="AT68" s="9"/>
      <c r="AU68" s="9"/>
    </row>
    <row r="69" spans="1:47" x14ac:dyDescent="0.3">
      <c r="A69" s="23"/>
      <c r="B69" s="24" t="s">
        <v>176</v>
      </c>
      <c r="C69" s="24" t="s">
        <v>177</v>
      </c>
      <c r="D69" s="24" t="s">
        <v>178</v>
      </c>
      <c r="E69" s="25">
        <f t="shared" si="1"/>
        <v>0</v>
      </c>
      <c r="F69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69" s="27">
        <f>SUM(racers[[#This Row],[RMCC - Hill Climb (B)]]+racers[[#This Row],[Tour de Bowness - Hill Climb (A)]]+racers[[#This Row],[CABC ITT Provincial Championships (A)]])</f>
        <v>0</v>
      </c>
      <c r="H69" s="28">
        <f>SUM(racers[[#This Row],[Tour de Bowness - Omnium (A)]]+racers[[#This Row],[RMCC - Omnium (B)]])</f>
        <v>0</v>
      </c>
      <c r="I69" s="29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1"/>
      <c r="AC69" s="34"/>
      <c r="AD69" s="35"/>
      <c r="AE69" s="35"/>
      <c r="AG69" s="36"/>
      <c r="AH69" s="9"/>
      <c r="AI69" s="35"/>
      <c r="AJ69" s="9"/>
      <c r="AK69" s="34"/>
      <c r="AL69"/>
      <c r="AM69" s="9"/>
      <c r="AN69" s="9"/>
      <c r="AO69" s="9"/>
      <c r="AP69" s="9"/>
      <c r="AR69" s="9"/>
      <c r="AT69" s="9"/>
      <c r="AU69" s="9"/>
    </row>
    <row r="70" spans="1:47" x14ac:dyDescent="0.3">
      <c r="A70" s="23"/>
      <c r="B70" s="24" t="s">
        <v>179</v>
      </c>
      <c r="C70" s="24" t="s">
        <v>155</v>
      </c>
      <c r="D70" s="24" t="s">
        <v>180</v>
      </c>
      <c r="E70" s="25">
        <f t="shared" si="1"/>
        <v>0</v>
      </c>
      <c r="F70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0" s="27">
        <f>SUM(racers[[#This Row],[RMCC - Hill Climb (B)]]+racers[[#This Row],[Tour de Bowness - Hill Climb (A)]]+racers[[#This Row],[CABC ITT Provincial Championships (A)]])</f>
        <v>0</v>
      </c>
      <c r="H70" s="28">
        <f>SUM(racers[[#This Row],[Tour de Bowness - Omnium (A)]]+racers[[#This Row],[RMCC - Omnium (B)]])</f>
        <v>0</v>
      </c>
      <c r="I70" s="29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1"/>
      <c r="AC70" s="34"/>
      <c r="AD70" s="35"/>
      <c r="AE70" s="35"/>
      <c r="AG70" s="36"/>
      <c r="AH70" s="9"/>
      <c r="AI70" s="35"/>
      <c r="AJ70" s="9"/>
      <c r="AK70" s="34"/>
      <c r="AL70"/>
      <c r="AM70" s="9"/>
      <c r="AN70" s="9"/>
      <c r="AO70" s="9"/>
      <c r="AP70" s="9"/>
      <c r="AR70" s="9"/>
      <c r="AT70" s="9"/>
      <c r="AU70" s="9"/>
    </row>
    <row r="71" spans="1:47" x14ac:dyDescent="0.3">
      <c r="A71" s="23"/>
      <c r="B71" s="24" t="s">
        <v>181</v>
      </c>
      <c r="C71" s="24" t="s">
        <v>182</v>
      </c>
      <c r="D71" s="24" t="s">
        <v>180</v>
      </c>
      <c r="E71" s="25">
        <f t="shared" ref="E71:E102" si="2">SUM(F71,G71,H71)</f>
        <v>0</v>
      </c>
      <c r="F71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1" s="27">
        <f>SUM(racers[[#This Row],[RMCC - Hill Climb (B)]]+racers[[#This Row],[Tour de Bowness - Hill Climb (A)]]+racers[[#This Row],[CABC ITT Provincial Championships (A)]])</f>
        <v>0</v>
      </c>
      <c r="H71" s="28">
        <f>SUM(racers[[#This Row],[Tour de Bowness - Omnium (A)]]+racers[[#This Row],[RMCC - Omnium (B)]])</f>
        <v>0</v>
      </c>
      <c r="I71" s="29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1"/>
      <c r="AC71" s="34"/>
      <c r="AD71" s="35"/>
      <c r="AE71" s="35"/>
      <c r="AG71" s="36"/>
      <c r="AH71" s="9"/>
      <c r="AI71" s="35"/>
      <c r="AJ71" s="9"/>
      <c r="AK71" s="34"/>
      <c r="AL71"/>
      <c r="AM71" s="9"/>
      <c r="AN71" s="9"/>
      <c r="AO71" s="9"/>
      <c r="AP71" s="9"/>
      <c r="AR71" s="9"/>
      <c r="AT71" s="9"/>
      <c r="AU71" s="9"/>
    </row>
    <row r="72" spans="1:47" x14ac:dyDescent="0.3">
      <c r="A72" s="23"/>
      <c r="B72" s="24" t="s">
        <v>183</v>
      </c>
      <c r="C72" s="24" t="s">
        <v>184</v>
      </c>
      <c r="D72" s="24" t="s">
        <v>75</v>
      </c>
      <c r="E72" s="25">
        <f t="shared" si="2"/>
        <v>0</v>
      </c>
      <c r="F72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2" s="27">
        <f>SUM(racers[[#This Row],[RMCC - Hill Climb (B)]]+racers[[#This Row],[Tour de Bowness - Hill Climb (A)]]+racers[[#This Row],[CABC ITT Provincial Championships (A)]])</f>
        <v>0</v>
      </c>
      <c r="H72" s="28">
        <f>SUM(racers[[#This Row],[Tour de Bowness - Omnium (A)]]+racers[[#This Row],[RMCC - Omnium (B)]])</f>
        <v>0</v>
      </c>
      <c r="I72" s="29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1"/>
      <c r="AC72" s="34"/>
      <c r="AD72" s="35"/>
      <c r="AE72" s="35"/>
      <c r="AG72" s="36"/>
      <c r="AH72" s="9"/>
      <c r="AI72" s="35"/>
      <c r="AJ72" s="9"/>
      <c r="AK72" s="34"/>
      <c r="AL72"/>
      <c r="AM72" s="9"/>
      <c r="AN72" s="9"/>
      <c r="AO72" s="9"/>
      <c r="AP72" s="9"/>
      <c r="AR72" s="9"/>
      <c r="AT72" s="9"/>
      <c r="AU72" s="9"/>
    </row>
    <row r="73" spans="1:47" x14ac:dyDescent="0.3">
      <c r="A73" s="32"/>
      <c r="B73" s="33" t="s">
        <v>185</v>
      </c>
      <c r="C73" s="33" t="s">
        <v>186</v>
      </c>
      <c r="D73" s="33" t="s">
        <v>140</v>
      </c>
      <c r="E73" s="25">
        <f t="shared" si="2"/>
        <v>0</v>
      </c>
      <c r="F73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3" s="27">
        <f>SUM(racers[[#This Row],[RMCC - Hill Climb (B)]]+racers[[#This Row],[Tour de Bowness - Hill Climb (A)]]+racers[[#This Row],[CABC ITT Provincial Championships (A)]])</f>
        <v>0</v>
      </c>
      <c r="H73" s="28">
        <f>SUM(racers[[#This Row],[Tour de Bowness - Omnium (A)]]+racers[[#This Row],[RMCC - Omnium (B)]])</f>
        <v>0</v>
      </c>
      <c r="I73" s="29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1"/>
      <c r="AC73" s="34"/>
      <c r="AD73" s="35"/>
      <c r="AE73" s="35"/>
      <c r="AG73" s="36"/>
      <c r="AH73" s="9"/>
      <c r="AI73" s="35"/>
      <c r="AJ73" s="9"/>
      <c r="AK73" s="34"/>
      <c r="AL73"/>
      <c r="AM73" s="9"/>
      <c r="AN73" s="9"/>
      <c r="AO73" s="9"/>
      <c r="AP73" s="9"/>
      <c r="AR73" s="9"/>
      <c r="AT73" s="9"/>
      <c r="AU73" s="9"/>
    </row>
    <row r="74" spans="1:47" x14ac:dyDescent="0.3">
      <c r="A74" s="18"/>
      <c r="B74" s="11" t="s">
        <v>187</v>
      </c>
      <c r="C74" s="11" t="s">
        <v>188</v>
      </c>
      <c r="D74" s="11" t="s">
        <v>75</v>
      </c>
      <c r="E74" s="21">
        <f t="shared" si="2"/>
        <v>0</v>
      </c>
      <c r="F74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4" s="13">
        <f>SUM(racers[[#This Row],[RMCC - Hill Climb (B)]]+racers[[#This Row],[Tour de Bowness - Hill Climb (A)]]+racers[[#This Row],[CABC ITT Provincial Championships (A)]])</f>
        <v>0</v>
      </c>
      <c r="H74" s="14">
        <f>SUM(racers[[#This Row],[Tour de Bowness - Omnium (A)]]+racers[[#This Row],[RMCC - Omnium (B)]])</f>
        <v>0</v>
      </c>
      <c r="I74" s="15"/>
      <c r="J74" s="30"/>
      <c r="K74" s="30"/>
      <c r="L74" s="16"/>
      <c r="M74" s="16"/>
      <c r="N74" s="16"/>
      <c r="O74" s="30"/>
      <c r="P74" s="30"/>
      <c r="Q74" s="30"/>
      <c r="R74" s="30"/>
      <c r="S74" s="30"/>
      <c r="T74" s="30"/>
      <c r="U74" s="30"/>
      <c r="V74" s="30"/>
      <c r="W74" s="16"/>
      <c r="X74" s="16"/>
      <c r="Y74" s="16"/>
      <c r="Z74" s="16"/>
      <c r="AA74" s="31"/>
      <c r="AC74" s="34"/>
      <c r="AD74" s="35"/>
      <c r="AE74" s="35"/>
      <c r="AG74" s="36"/>
      <c r="AH74" s="9"/>
      <c r="AI74" s="35"/>
      <c r="AJ74" s="9"/>
      <c r="AK74" s="34"/>
      <c r="AL74"/>
      <c r="AM74" s="9"/>
      <c r="AN74" s="9"/>
      <c r="AO74" s="9"/>
      <c r="AP74" s="9"/>
      <c r="AR74" s="9"/>
      <c r="AT74" s="9"/>
      <c r="AU74" s="9"/>
    </row>
    <row r="75" spans="1:47" x14ac:dyDescent="0.3">
      <c r="A75" s="10"/>
      <c r="B75" s="19" t="s">
        <v>189</v>
      </c>
      <c r="C75" s="19" t="s">
        <v>190</v>
      </c>
      <c r="D75" s="19" t="s">
        <v>191</v>
      </c>
      <c r="E75" s="21">
        <f t="shared" si="2"/>
        <v>0</v>
      </c>
      <c r="F75" s="12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5" s="13">
        <f>SUM(racers[[#This Row],[RMCC - Hill Climb (B)]]+racers[[#This Row],[Tour de Bowness - Hill Climb (A)]]+racers[[#This Row],[CABC ITT Provincial Championships (A)]])</f>
        <v>0</v>
      </c>
      <c r="H75" s="14">
        <f>SUM(racers[[#This Row],[Tour de Bowness - Omnium (A)]]+racers[[#This Row],[RMCC - Omnium (B)]])</f>
        <v>0</v>
      </c>
      <c r="I75" s="15"/>
      <c r="J75" s="30"/>
      <c r="K75" s="30"/>
      <c r="L75" s="16"/>
      <c r="M75" s="16"/>
      <c r="N75" s="16"/>
      <c r="O75" s="30"/>
      <c r="P75" s="30"/>
      <c r="Q75" s="30"/>
      <c r="R75" s="30"/>
      <c r="S75" s="30"/>
      <c r="T75" s="30"/>
      <c r="U75" s="30"/>
      <c r="V75" s="30"/>
      <c r="W75" s="16"/>
      <c r="X75" s="16"/>
      <c r="Y75" s="16"/>
      <c r="Z75" s="16"/>
      <c r="AA75" s="31"/>
      <c r="AC75" s="34"/>
      <c r="AD75" s="35"/>
      <c r="AE75" s="35"/>
      <c r="AG75" s="36"/>
      <c r="AH75" s="9"/>
      <c r="AI75" s="35"/>
      <c r="AJ75" s="9"/>
      <c r="AK75" s="34"/>
      <c r="AL75"/>
      <c r="AM75" s="9"/>
      <c r="AN75" s="9"/>
      <c r="AO75" s="9"/>
      <c r="AP75" s="9"/>
      <c r="AR75" s="9"/>
      <c r="AT75" s="9"/>
      <c r="AU75" s="9"/>
    </row>
    <row r="76" spans="1:47" x14ac:dyDescent="0.3">
      <c r="A76" s="23"/>
      <c r="B76" s="24" t="s">
        <v>192</v>
      </c>
      <c r="C76" s="24" t="s">
        <v>34</v>
      </c>
      <c r="D76" s="24" t="s">
        <v>69</v>
      </c>
      <c r="E76" s="25">
        <f t="shared" si="2"/>
        <v>0</v>
      </c>
      <c r="F76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6" s="27">
        <f>SUM(racers[[#This Row],[RMCC - Hill Climb (B)]]+racers[[#This Row],[Tour de Bowness - Hill Climb (A)]]+racers[[#This Row],[CABC ITT Provincial Championships (A)]])</f>
        <v>0</v>
      </c>
      <c r="H76" s="28">
        <f>SUM(racers[[#This Row],[Tour de Bowness - Omnium (A)]]+racers[[#This Row],[RMCC - Omnium (B)]])</f>
        <v>0</v>
      </c>
      <c r="I76" s="29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1"/>
      <c r="AC76" s="34"/>
      <c r="AD76" s="35"/>
      <c r="AE76" s="35"/>
      <c r="AG76" s="36"/>
      <c r="AH76" s="9"/>
      <c r="AI76" s="35"/>
      <c r="AJ76" s="9"/>
      <c r="AK76" s="34"/>
      <c r="AL76"/>
      <c r="AM76" s="9"/>
      <c r="AN76" s="9"/>
      <c r="AO76" s="9"/>
      <c r="AP76" s="9"/>
      <c r="AR76" s="9"/>
      <c r="AT76" s="9"/>
      <c r="AU76" s="9"/>
    </row>
    <row r="77" spans="1:47" x14ac:dyDescent="0.3">
      <c r="A77" s="23"/>
      <c r="B77" s="24" t="s">
        <v>193</v>
      </c>
      <c r="C77" s="24" t="s">
        <v>97</v>
      </c>
      <c r="D77" s="24" t="s">
        <v>194</v>
      </c>
      <c r="E77" s="25">
        <f t="shared" si="2"/>
        <v>0</v>
      </c>
      <c r="F77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7" s="27">
        <f>SUM(racers[[#This Row],[RMCC - Hill Climb (B)]]+racers[[#This Row],[Tour de Bowness - Hill Climb (A)]]+racers[[#This Row],[CABC ITT Provincial Championships (A)]])</f>
        <v>0</v>
      </c>
      <c r="H77" s="28">
        <f>SUM(racers[[#This Row],[Tour de Bowness - Omnium (A)]]+racers[[#This Row],[RMCC - Omnium (B)]])</f>
        <v>0</v>
      </c>
      <c r="I77" s="29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1"/>
      <c r="AC77" s="34"/>
      <c r="AD77" s="35"/>
      <c r="AE77" s="35"/>
      <c r="AG77" s="36"/>
      <c r="AH77" s="9"/>
      <c r="AI77" s="35"/>
      <c r="AJ77" s="9"/>
      <c r="AK77" s="34"/>
      <c r="AL77"/>
      <c r="AM77" s="9"/>
      <c r="AN77" s="9"/>
      <c r="AO77" s="9"/>
      <c r="AP77" s="9"/>
      <c r="AR77" s="9"/>
      <c r="AT77" s="9"/>
      <c r="AU77" s="9"/>
    </row>
    <row r="78" spans="1:47" x14ac:dyDescent="0.3">
      <c r="A78" s="32"/>
      <c r="B78" s="24" t="s">
        <v>195</v>
      </c>
      <c r="C78" s="24" t="s">
        <v>196</v>
      </c>
      <c r="D78" s="24" t="s">
        <v>72</v>
      </c>
      <c r="E78" s="25">
        <f t="shared" si="2"/>
        <v>0</v>
      </c>
      <c r="F78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8" s="27">
        <f>SUM(racers[[#This Row],[RMCC - Hill Climb (B)]]+racers[[#This Row],[Tour de Bowness - Hill Climb (A)]]+racers[[#This Row],[CABC ITT Provincial Championships (A)]])</f>
        <v>0</v>
      </c>
      <c r="H78" s="28">
        <f>SUM(racers[[#This Row],[Tour de Bowness - Omnium (A)]]+racers[[#This Row],[RMCC - Omnium (B)]])</f>
        <v>0</v>
      </c>
      <c r="I78" s="29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1"/>
      <c r="AC78"/>
      <c r="AE78" s="34"/>
      <c r="AF78"/>
      <c r="AH78" s="34"/>
      <c r="AJ78" s="35"/>
      <c r="AK78" s="34"/>
      <c r="AL78" s="35"/>
      <c r="AN78" s="34"/>
      <c r="AO78" s="36"/>
      <c r="AP78" s="9"/>
      <c r="AQ78" s="35"/>
      <c r="AR78" s="9"/>
      <c r="AS78" s="34"/>
      <c r="AT78"/>
      <c r="AU78" s="9"/>
    </row>
    <row r="79" spans="1:47" x14ac:dyDescent="0.3">
      <c r="A79" s="23"/>
      <c r="B79" s="33" t="s">
        <v>197</v>
      </c>
      <c r="C79" s="33" t="s">
        <v>103</v>
      </c>
      <c r="D79" s="33" t="s">
        <v>180</v>
      </c>
      <c r="E79" s="25">
        <f t="shared" si="2"/>
        <v>0</v>
      </c>
      <c r="F79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79" s="27">
        <f>SUM(racers[[#This Row],[RMCC - Hill Climb (B)]]+racers[[#This Row],[Tour de Bowness - Hill Climb (A)]]+racers[[#This Row],[CABC ITT Provincial Championships (A)]])</f>
        <v>0</v>
      </c>
      <c r="H79" s="28">
        <f>SUM(racers[[#This Row],[Tour de Bowness - Omnium (A)]]+racers[[#This Row],[RMCC - Omnium (B)]])</f>
        <v>0</v>
      </c>
      <c r="I79" s="29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1"/>
      <c r="AC79"/>
      <c r="AE79" s="34"/>
      <c r="AF79"/>
      <c r="AH79" s="34"/>
      <c r="AJ79" s="35"/>
      <c r="AK79" s="34"/>
      <c r="AL79" s="35"/>
      <c r="AN79" s="34"/>
      <c r="AO79" s="36"/>
      <c r="AP79" s="9"/>
      <c r="AQ79" s="35"/>
      <c r="AR79" s="9"/>
      <c r="AS79" s="34"/>
      <c r="AT79"/>
      <c r="AU79" s="9"/>
    </row>
    <row r="80" spans="1:47" x14ac:dyDescent="0.3">
      <c r="A80" s="32"/>
      <c r="B80" s="24" t="s">
        <v>198</v>
      </c>
      <c r="C80" s="24" t="s">
        <v>199</v>
      </c>
      <c r="D80" s="24" t="s">
        <v>200</v>
      </c>
      <c r="E80" s="25">
        <f t="shared" si="2"/>
        <v>0</v>
      </c>
      <c r="F80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80" s="27">
        <f>SUM(racers[[#This Row],[RMCC - Hill Climb (B)]]+racers[[#This Row],[Tour de Bowness - Hill Climb (A)]]+racers[[#This Row],[CABC ITT Provincial Championships (A)]])</f>
        <v>0</v>
      </c>
      <c r="H80" s="28">
        <f>SUM(racers[[#This Row],[Tour de Bowness - Omnium (A)]]+racers[[#This Row],[RMCC - Omnium (B)]])</f>
        <v>0</v>
      </c>
      <c r="I80" s="29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1"/>
      <c r="AC80"/>
      <c r="AE80" s="34"/>
      <c r="AF80"/>
      <c r="AH80" s="34"/>
      <c r="AJ80" s="35"/>
      <c r="AK80" s="34"/>
      <c r="AL80" s="35"/>
      <c r="AN80" s="34"/>
      <c r="AO80" s="36"/>
      <c r="AP80" s="9"/>
      <c r="AQ80" s="35"/>
      <c r="AR80" s="9"/>
      <c r="AS80" s="34"/>
      <c r="AT80"/>
      <c r="AU80" s="9"/>
    </row>
    <row r="81" spans="1:47" x14ac:dyDescent="0.3">
      <c r="A81" s="23"/>
      <c r="B81" s="24" t="s">
        <v>201</v>
      </c>
      <c r="C81" s="24" t="s">
        <v>202</v>
      </c>
      <c r="D81" s="24" t="s">
        <v>203</v>
      </c>
      <c r="E81" s="25">
        <f t="shared" si="2"/>
        <v>0</v>
      </c>
      <c r="F81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81" s="27">
        <f>SUM(racers[[#This Row],[RMCC - Hill Climb (B)]]+racers[[#This Row],[Tour de Bowness - Hill Climb (A)]]+racers[[#This Row],[CABC ITT Provincial Championships (A)]])</f>
        <v>0</v>
      </c>
      <c r="H81" s="28">
        <f>SUM(racers[[#This Row],[Tour de Bowness - Omnium (A)]]+racers[[#This Row],[RMCC - Omnium (B)]])</f>
        <v>0</v>
      </c>
      <c r="I81" s="29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1"/>
      <c r="AC81"/>
      <c r="AE81" s="34"/>
      <c r="AF81"/>
      <c r="AH81" s="34"/>
      <c r="AJ81" s="35"/>
      <c r="AK81" s="34"/>
      <c r="AL81" s="35"/>
      <c r="AN81" s="34"/>
      <c r="AO81" s="36"/>
      <c r="AP81" s="9"/>
      <c r="AQ81" s="35"/>
      <c r="AR81" s="9"/>
      <c r="AS81" s="34"/>
      <c r="AT81"/>
      <c r="AU81" s="9"/>
    </row>
    <row r="82" spans="1:47" x14ac:dyDescent="0.3">
      <c r="A82" s="23"/>
      <c r="B82" s="24" t="s">
        <v>204</v>
      </c>
      <c r="C82" s="24" t="s">
        <v>205</v>
      </c>
      <c r="D82" s="24" t="s">
        <v>200</v>
      </c>
      <c r="E82" s="25">
        <f t="shared" si="2"/>
        <v>0</v>
      </c>
      <c r="F82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82" s="27">
        <f>SUM(racers[[#This Row],[RMCC - Hill Climb (B)]]+racers[[#This Row],[Tour de Bowness - Hill Climb (A)]]+racers[[#This Row],[CABC ITT Provincial Championships (A)]])</f>
        <v>0</v>
      </c>
      <c r="H82" s="28">
        <f>SUM(racers[[#This Row],[Tour de Bowness - Omnium (A)]]+racers[[#This Row],[RMCC - Omnium (B)]])</f>
        <v>0</v>
      </c>
      <c r="I82" s="29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1"/>
      <c r="AC82"/>
      <c r="AE82" s="34"/>
      <c r="AF82"/>
      <c r="AH82" s="34"/>
      <c r="AJ82" s="35"/>
      <c r="AK82" s="34"/>
      <c r="AL82" s="35"/>
      <c r="AN82" s="34"/>
      <c r="AO82" s="36"/>
      <c r="AP82" s="9"/>
      <c r="AQ82" s="35"/>
      <c r="AR82" s="9"/>
      <c r="AS82" s="34"/>
      <c r="AT82"/>
      <c r="AU82" s="9"/>
    </row>
    <row r="83" spans="1:47" x14ac:dyDescent="0.3">
      <c r="A83" s="32"/>
      <c r="B83" s="33" t="s">
        <v>206</v>
      </c>
      <c r="C83" s="33" t="s">
        <v>207</v>
      </c>
      <c r="D83" s="33" t="s">
        <v>79</v>
      </c>
      <c r="E83" s="25">
        <f t="shared" si="2"/>
        <v>0</v>
      </c>
      <c r="F83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83" s="27">
        <f>SUM(racers[[#This Row],[RMCC - Hill Climb (B)]]+racers[[#This Row],[Tour de Bowness - Hill Climb (A)]]+racers[[#This Row],[CABC ITT Provincial Championships (A)]])</f>
        <v>0</v>
      </c>
      <c r="H83" s="28">
        <f>SUM(racers[[#This Row],[Tour de Bowness - Omnium (A)]]+racers[[#This Row],[RMCC - Omnium (B)]])</f>
        <v>0</v>
      </c>
      <c r="I83" s="29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1"/>
      <c r="AC83"/>
      <c r="AE83" s="34"/>
      <c r="AF83"/>
      <c r="AH83" s="34"/>
      <c r="AJ83" s="35"/>
      <c r="AK83" s="34"/>
      <c r="AL83" s="35"/>
      <c r="AN83" s="34"/>
      <c r="AO83" s="36"/>
      <c r="AP83" s="9"/>
      <c r="AQ83" s="35"/>
      <c r="AR83" s="9"/>
      <c r="AS83" s="34"/>
      <c r="AT83"/>
      <c r="AU83" s="9"/>
    </row>
    <row r="84" spans="1:47" x14ac:dyDescent="0.3">
      <c r="A84" s="32"/>
      <c r="B84" s="33" t="s">
        <v>208</v>
      </c>
      <c r="C84" s="33" t="s">
        <v>209</v>
      </c>
      <c r="D84" s="33" t="s">
        <v>140</v>
      </c>
      <c r="E84" s="25">
        <f t="shared" si="2"/>
        <v>0</v>
      </c>
      <c r="F84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84" s="27">
        <f>SUM(racers[[#This Row],[RMCC - Hill Climb (B)]]+racers[[#This Row],[Tour de Bowness - Hill Climb (A)]]+racers[[#This Row],[CABC ITT Provincial Championships (A)]])</f>
        <v>0</v>
      </c>
      <c r="H84" s="28">
        <f>SUM(racers[[#This Row],[Tour de Bowness - Omnium (A)]]+racers[[#This Row],[RMCC - Omnium (B)]])</f>
        <v>0</v>
      </c>
      <c r="I84" s="29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1"/>
      <c r="AC84"/>
      <c r="AE84" s="34"/>
      <c r="AF84"/>
      <c r="AH84" s="34"/>
      <c r="AJ84" s="35"/>
      <c r="AK84" s="34"/>
      <c r="AL84" s="35"/>
      <c r="AN84" s="34"/>
      <c r="AO84" s="36"/>
      <c r="AP84" s="9"/>
      <c r="AQ84" s="35"/>
      <c r="AR84" s="9"/>
      <c r="AS84" s="34"/>
      <c r="AT84"/>
      <c r="AU84" s="9"/>
    </row>
    <row r="85" spans="1:47" x14ac:dyDescent="0.3">
      <c r="A85" s="23"/>
      <c r="B85" s="33" t="s">
        <v>210</v>
      </c>
      <c r="C85" s="33" t="s">
        <v>103</v>
      </c>
      <c r="D85" s="33" t="s">
        <v>49</v>
      </c>
      <c r="E85" s="25">
        <f t="shared" si="2"/>
        <v>0</v>
      </c>
      <c r="F85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85" s="27">
        <f>SUM(racers[[#This Row],[RMCC - Hill Climb (B)]]+racers[[#This Row],[Tour de Bowness - Hill Climb (A)]]+racers[[#This Row],[CABC ITT Provincial Championships (A)]])</f>
        <v>0</v>
      </c>
      <c r="H85" s="28">
        <f>SUM(racers[[#This Row],[Tour de Bowness - Omnium (A)]]+racers[[#This Row],[RMCC - Omnium (B)]])</f>
        <v>0</v>
      </c>
      <c r="I85" s="29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1"/>
      <c r="AC85"/>
      <c r="AE85" s="34"/>
      <c r="AF85"/>
      <c r="AH85" s="34"/>
      <c r="AJ85" s="35"/>
      <c r="AK85" s="34"/>
      <c r="AL85" s="35"/>
      <c r="AN85" s="34"/>
      <c r="AO85" s="36"/>
      <c r="AP85" s="9"/>
      <c r="AQ85" s="35"/>
      <c r="AR85" s="9"/>
      <c r="AS85" s="34"/>
      <c r="AT85"/>
      <c r="AU85" s="9"/>
    </row>
    <row r="86" spans="1:47" x14ac:dyDescent="0.3">
      <c r="A86" s="32"/>
      <c r="B86" s="33" t="s">
        <v>211</v>
      </c>
      <c r="C86" s="33" t="s">
        <v>212</v>
      </c>
      <c r="D86" s="33" t="s">
        <v>38</v>
      </c>
      <c r="E86" s="25">
        <f t="shared" si="2"/>
        <v>0</v>
      </c>
      <c r="F86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86" s="27">
        <f>SUM(racers[[#This Row],[RMCC - Hill Climb (B)]]+racers[[#This Row],[Tour de Bowness - Hill Climb (A)]]+racers[[#This Row],[CABC ITT Provincial Championships (A)]])</f>
        <v>0</v>
      </c>
      <c r="H86" s="28">
        <f>SUM(racers[[#This Row],[Tour de Bowness - Omnium (A)]]+racers[[#This Row],[RMCC - Omnium (B)]])</f>
        <v>0</v>
      </c>
      <c r="I86" s="29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1"/>
      <c r="AC86"/>
      <c r="AE86" s="34"/>
      <c r="AF86"/>
      <c r="AH86" s="34"/>
      <c r="AJ86" s="35"/>
      <c r="AK86" s="34"/>
      <c r="AL86" s="35"/>
      <c r="AN86" s="34"/>
      <c r="AO86" s="36"/>
      <c r="AP86" s="9"/>
      <c r="AQ86" s="35"/>
      <c r="AR86" s="9"/>
      <c r="AS86" s="34"/>
      <c r="AT86"/>
      <c r="AU86" s="9"/>
    </row>
    <row r="87" spans="1:47" x14ac:dyDescent="0.3">
      <c r="A87" s="32"/>
      <c r="B87" s="24" t="s">
        <v>213</v>
      </c>
      <c r="C87" s="24" t="s">
        <v>214</v>
      </c>
      <c r="D87" s="24" t="s">
        <v>215</v>
      </c>
      <c r="E87" s="25">
        <f t="shared" si="2"/>
        <v>0</v>
      </c>
      <c r="F87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87" s="27">
        <f>SUM(racers[[#This Row],[RMCC - Hill Climb (B)]]+racers[[#This Row],[Tour de Bowness - Hill Climb (A)]]+racers[[#This Row],[CABC ITT Provincial Championships (A)]])</f>
        <v>0</v>
      </c>
      <c r="H87" s="28">
        <f>SUM(racers[[#This Row],[Tour de Bowness - Omnium (A)]]+racers[[#This Row],[RMCC - Omnium (B)]])</f>
        <v>0</v>
      </c>
      <c r="I87" s="29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1"/>
      <c r="AC87"/>
      <c r="AE87" s="34"/>
      <c r="AF87"/>
      <c r="AH87" s="34"/>
      <c r="AJ87" s="35"/>
      <c r="AK87" s="34"/>
      <c r="AL87" s="35"/>
      <c r="AN87" s="34"/>
      <c r="AO87" s="36"/>
      <c r="AP87" s="9"/>
      <c r="AQ87" s="35"/>
      <c r="AR87" s="9"/>
      <c r="AS87" s="34"/>
      <c r="AT87"/>
      <c r="AU87" s="9"/>
    </row>
    <row r="88" spans="1:47" x14ac:dyDescent="0.3">
      <c r="A88" s="23"/>
      <c r="B88" s="24" t="s">
        <v>216</v>
      </c>
      <c r="C88" s="24" t="s">
        <v>217</v>
      </c>
      <c r="D88" s="24" t="s">
        <v>169</v>
      </c>
      <c r="E88" s="25">
        <f t="shared" si="2"/>
        <v>0</v>
      </c>
      <c r="F88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88" s="27">
        <f>SUM(racers[[#This Row],[RMCC - Hill Climb (B)]]+racers[[#This Row],[Tour de Bowness - Hill Climb (A)]]+racers[[#This Row],[CABC ITT Provincial Championships (A)]])</f>
        <v>0</v>
      </c>
      <c r="H88" s="28">
        <f>SUM(racers[[#This Row],[Tour de Bowness - Omnium (A)]]+racers[[#This Row],[RMCC - Omnium (B)]])</f>
        <v>0</v>
      </c>
      <c r="I88" s="29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1"/>
      <c r="AC88"/>
      <c r="AE88" s="34"/>
      <c r="AF88"/>
      <c r="AH88" s="34"/>
      <c r="AJ88" s="35"/>
      <c r="AK88" s="34"/>
      <c r="AL88" s="35"/>
      <c r="AN88" s="34"/>
      <c r="AO88" s="36"/>
      <c r="AP88" s="9"/>
      <c r="AQ88" s="35"/>
      <c r="AR88" s="9"/>
      <c r="AS88" s="34"/>
      <c r="AT88"/>
      <c r="AU88" s="9"/>
    </row>
    <row r="89" spans="1:47" x14ac:dyDescent="0.3">
      <c r="A89" s="23"/>
      <c r="B89" s="33" t="s">
        <v>218</v>
      </c>
      <c r="C89" s="33" t="s">
        <v>219</v>
      </c>
      <c r="D89" s="33" t="s">
        <v>66</v>
      </c>
      <c r="E89" s="25">
        <f t="shared" si="2"/>
        <v>0</v>
      </c>
      <c r="F89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89" s="27">
        <f>SUM(racers[[#This Row],[RMCC - Hill Climb (B)]]+racers[[#This Row],[Tour de Bowness - Hill Climb (A)]]+racers[[#This Row],[CABC ITT Provincial Championships (A)]])</f>
        <v>0</v>
      </c>
      <c r="H89" s="28">
        <f>SUM(racers[[#This Row],[Tour de Bowness - Omnium (A)]]+racers[[#This Row],[RMCC - Omnium (B)]])</f>
        <v>0</v>
      </c>
      <c r="I89" s="29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1"/>
      <c r="AC89"/>
      <c r="AE89" s="34"/>
      <c r="AF89"/>
      <c r="AH89" s="34"/>
      <c r="AJ89" s="35"/>
      <c r="AK89" s="34"/>
      <c r="AL89" s="35"/>
      <c r="AN89" s="34"/>
      <c r="AO89" s="36"/>
      <c r="AP89" s="9"/>
      <c r="AQ89" s="35"/>
      <c r="AR89" s="9"/>
      <c r="AS89" s="34"/>
      <c r="AT89"/>
      <c r="AU89" s="9"/>
    </row>
    <row r="90" spans="1:47" x14ac:dyDescent="0.3">
      <c r="A90" s="23"/>
      <c r="B90" s="33" t="s">
        <v>220</v>
      </c>
      <c r="C90" s="33" t="s">
        <v>221</v>
      </c>
      <c r="D90" s="33" t="s">
        <v>72</v>
      </c>
      <c r="E90" s="25">
        <f t="shared" si="2"/>
        <v>0</v>
      </c>
      <c r="F90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90" s="27">
        <f>SUM(racers[[#This Row],[RMCC - Hill Climb (B)]]+racers[[#This Row],[Tour de Bowness - Hill Climb (A)]]+racers[[#This Row],[CABC ITT Provincial Championships (A)]])</f>
        <v>0</v>
      </c>
      <c r="H90" s="28">
        <f>SUM(racers[[#This Row],[Tour de Bowness - Omnium (A)]]+racers[[#This Row],[RMCC - Omnium (B)]])</f>
        <v>0</v>
      </c>
      <c r="I90" s="29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1"/>
      <c r="AC90"/>
      <c r="AE90" s="34"/>
      <c r="AF90"/>
      <c r="AH90" s="34"/>
      <c r="AJ90" s="35"/>
      <c r="AK90" s="34"/>
      <c r="AL90" s="35"/>
      <c r="AN90" s="34"/>
      <c r="AO90" s="36"/>
      <c r="AP90" s="9"/>
      <c r="AQ90" s="35"/>
      <c r="AR90" s="9"/>
      <c r="AS90" s="34"/>
      <c r="AT90"/>
      <c r="AU90" s="9"/>
    </row>
    <row r="91" spans="1:47" x14ac:dyDescent="0.3">
      <c r="A91" s="23"/>
      <c r="B91" s="33" t="s">
        <v>222</v>
      </c>
      <c r="C91" s="33" t="s">
        <v>223</v>
      </c>
      <c r="D91" s="33" t="s">
        <v>224</v>
      </c>
      <c r="E91" s="25">
        <f t="shared" si="2"/>
        <v>0</v>
      </c>
      <c r="F91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91" s="27">
        <f>SUM(racers[[#This Row],[RMCC - Hill Climb (B)]]+racers[[#This Row],[Tour de Bowness - Hill Climb (A)]]+racers[[#This Row],[CABC ITT Provincial Championships (A)]])</f>
        <v>0</v>
      </c>
      <c r="H91" s="28">
        <f>SUM(racers[[#This Row],[Tour de Bowness - Omnium (A)]]+racers[[#This Row],[RMCC - Omnium (B)]])</f>
        <v>0</v>
      </c>
      <c r="I91" s="29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1"/>
      <c r="AC91"/>
      <c r="AE91" s="34"/>
      <c r="AF91"/>
      <c r="AH91" s="34"/>
      <c r="AJ91" s="35"/>
      <c r="AK91" s="34"/>
      <c r="AL91" s="35"/>
      <c r="AN91" s="34"/>
      <c r="AO91" s="36"/>
      <c r="AP91" s="9"/>
      <c r="AQ91" s="35"/>
      <c r="AR91" s="9"/>
      <c r="AS91" s="34"/>
      <c r="AT91"/>
      <c r="AU91" s="9"/>
    </row>
    <row r="92" spans="1:47" x14ac:dyDescent="0.3">
      <c r="A92" s="23"/>
      <c r="B92" s="33" t="s">
        <v>225</v>
      </c>
      <c r="C92" s="33" t="s">
        <v>226</v>
      </c>
      <c r="D92" s="33" t="s">
        <v>79</v>
      </c>
      <c r="E92" s="25">
        <f t="shared" si="2"/>
        <v>0</v>
      </c>
      <c r="F92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92" s="27">
        <f>SUM(racers[[#This Row],[RMCC - Hill Climb (B)]]+racers[[#This Row],[Tour de Bowness - Hill Climb (A)]]+racers[[#This Row],[CABC ITT Provincial Championships (A)]])</f>
        <v>0</v>
      </c>
      <c r="H92" s="28">
        <f>SUM(racers[[#This Row],[Tour de Bowness - Omnium (A)]]+racers[[#This Row],[RMCC - Omnium (B)]])</f>
        <v>0</v>
      </c>
      <c r="I92" s="29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1"/>
    </row>
    <row r="93" spans="1:47" x14ac:dyDescent="0.3">
      <c r="A93" s="23"/>
      <c r="B93" s="33" t="s">
        <v>227</v>
      </c>
      <c r="C93" s="33" t="s">
        <v>228</v>
      </c>
      <c r="D93" s="33" t="s">
        <v>229</v>
      </c>
      <c r="E93" s="25">
        <f t="shared" si="2"/>
        <v>0</v>
      </c>
      <c r="F93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93" s="27">
        <f>SUM(racers[[#This Row],[RMCC - Hill Climb (B)]]+racers[[#This Row],[Tour de Bowness - Hill Climb (A)]]+racers[[#This Row],[CABC ITT Provincial Championships (A)]])</f>
        <v>0</v>
      </c>
      <c r="H93" s="28">
        <f>SUM(racers[[#This Row],[Tour de Bowness - Omnium (A)]]+racers[[#This Row],[RMCC - Omnium (B)]])</f>
        <v>0</v>
      </c>
      <c r="I93" s="29"/>
      <c r="J93" s="29"/>
      <c r="K93" s="29"/>
      <c r="L93" s="29"/>
      <c r="M93" s="30"/>
      <c r="N93" s="30"/>
      <c r="O93" s="30"/>
      <c r="P93" s="30"/>
      <c r="Q93" s="30"/>
      <c r="R93" s="30"/>
      <c r="S93" s="30"/>
      <c r="T93" s="30"/>
      <c r="U93" s="29"/>
      <c r="V93" s="29"/>
      <c r="W93" s="30"/>
      <c r="X93" s="30"/>
      <c r="Y93" s="30"/>
      <c r="Z93" s="30"/>
      <c r="AA93" s="31"/>
    </row>
    <row r="94" spans="1:47" x14ac:dyDescent="0.3">
      <c r="A94" s="23"/>
      <c r="B94" s="33" t="s">
        <v>230</v>
      </c>
      <c r="C94" s="33" t="s">
        <v>177</v>
      </c>
      <c r="D94" s="33" t="s">
        <v>44</v>
      </c>
      <c r="E94" s="25">
        <f t="shared" si="2"/>
        <v>0</v>
      </c>
      <c r="F94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94" s="27">
        <f>SUM(racers[[#This Row],[RMCC - Hill Climb (B)]]+racers[[#This Row],[Tour de Bowness - Hill Climb (A)]]+racers[[#This Row],[CABC ITT Provincial Championships (A)]])</f>
        <v>0</v>
      </c>
      <c r="H94" s="28">
        <f>SUM(racers[[#This Row],[Tour de Bowness - Omnium (A)]]+racers[[#This Row],[RMCC - Omnium (B)]])</f>
        <v>0</v>
      </c>
      <c r="I94" s="29"/>
      <c r="J94" s="29"/>
      <c r="K94" s="29"/>
      <c r="L94" s="29"/>
      <c r="M94" s="30"/>
      <c r="N94" s="30"/>
      <c r="O94" s="30"/>
      <c r="P94" s="30"/>
      <c r="Q94" s="30"/>
      <c r="R94" s="30"/>
      <c r="S94" s="30"/>
      <c r="T94" s="30"/>
      <c r="U94" s="29"/>
      <c r="V94" s="30"/>
      <c r="W94" s="30"/>
      <c r="X94" s="30"/>
      <c r="Y94" s="30"/>
      <c r="Z94" s="30"/>
      <c r="AA94" s="31"/>
    </row>
    <row r="95" spans="1:47" ht="15" thickBot="1" x14ac:dyDescent="0.35">
      <c r="A95" s="23"/>
      <c r="B95" s="33" t="s">
        <v>231</v>
      </c>
      <c r="C95" s="33" t="s">
        <v>232</v>
      </c>
      <c r="D95" s="33" t="s">
        <v>49</v>
      </c>
      <c r="E95" s="25">
        <f t="shared" si="2"/>
        <v>0</v>
      </c>
      <c r="F95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0</v>
      </c>
      <c r="G95" s="27">
        <f>SUM(racers[[#This Row],[RMCC - Hill Climb (B)]]+racers[[#This Row],[Tour de Bowness - Hill Climb (A)]]+racers[[#This Row],[CABC ITT Provincial Championships (A)]])</f>
        <v>0</v>
      </c>
      <c r="H95" s="28">
        <f>SUM(racers[[#This Row],[Tour de Bowness - Omnium (A)]]+racers[[#This Row],[RMCC - Omnium (B)]])</f>
        <v>0</v>
      </c>
      <c r="I95" s="29"/>
      <c r="J95" s="29"/>
      <c r="K95" s="29"/>
      <c r="L95" s="29"/>
      <c r="M95" s="30"/>
      <c r="N95" s="30"/>
      <c r="O95" s="30"/>
      <c r="P95" s="30"/>
      <c r="Q95" s="30"/>
      <c r="R95" s="30"/>
      <c r="S95" s="30"/>
      <c r="T95" s="30"/>
      <c r="U95" s="29"/>
      <c r="V95" s="30"/>
      <c r="W95" s="30"/>
      <c r="X95" s="30"/>
      <c r="Y95" s="30"/>
      <c r="Z95" s="30"/>
      <c r="AA95" s="31"/>
    </row>
    <row r="96" spans="1:47" x14ac:dyDescent="0.3">
      <c r="A96" s="23"/>
      <c r="B96" s="33" t="s">
        <v>233</v>
      </c>
      <c r="C96" s="33" t="s">
        <v>175</v>
      </c>
      <c r="D96" s="33" t="s">
        <v>54</v>
      </c>
      <c r="E96" s="25"/>
      <c r="F96" s="26">
        <f>SUM(racers[[#This Row],[Hay City Road Race (B)]]+racers[[#This Row],[Stieda Stage Race - Road Race (B)]]+racers[[#This Row],[Stieda Stage Race - Criterium (B)]]+racers[[#This Row],[iGregari Crit (B)]]+racers[[#This Row],[Velocity Crit (B)]]+racers[[#This Row],[RMCC - Road Race (B)]]+racers[[#This Row],[RMCC - Criterium (B)]]+racers[[#This Row],[Pigeon Lake Road Race (B)]]+racers[[#This Row],[Canada Day Crit (B)]]+racers[[#This Row],[Stampede Road Race (A)]]+racers[[#This Row],[Peloton Points Crit (B)]]+racers[[#This Row],[Tour de Bowness - Road Race (A)]]+racers[[#This Row],[Tour de Bowness - Criterium (A)]])+racers[[#This Row],[Peloton Crit Provincials (A)]]</f>
        <v>12</v>
      </c>
      <c r="G96" s="27">
        <f>SUM(racers[[#This Row],[RMCC - Hill Climb (B)]]+racers[[#This Row],[Tour de Bowness - Hill Climb (A)]]+racers[[#This Row],[CABC ITT Provincial Championships (A)]])</f>
        <v>0</v>
      </c>
      <c r="H96" s="28">
        <f>SUM(racers[[#This Row],[Tour de Bowness - Omnium (A)]]+racers[[#This Row],[RMCC - Omnium (B)]])</f>
        <v>0</v>
      </c>
      <c r="I96" s="29"/>
      <c r="J96" s="29"/>
      <c r="K96" s="29"/>
      <c r="L96" s="29"/>
      <c r="M96" s="29"/>
      <c r="N96" s="29"/>
      <c r="O96" s="30"/>
      <c r="P96" s="30"/>
      <c r="Q96" s="30">
        <v>12</v>
      </c>
      <c r="R96" s="30"/>
      <c r="S96" s="30"/>
      <c r="T96" s="30"/>
      <c r="U96" s="29"/>
      <c r="V96" s="30"/>
      <c r="W96" s="30"/>
      <c r="X96" s="30"/>
      <c r="Y96" s="30"/>
      <c r="Z96" s="30"/>
      <c r="AA96" s="31"/>
    </row>
  </sheetData>
  <conditionalFormatting sqref="A2:T2 U2:AA55 F3:T54 A55:T55">
    <cfRule type="expression" dxfId="8" priority="3">
      <formula>" =MOD(ROW(),2)=0"</formula>
    </cfRule>
  </conditionalFormatting>
  <conditionalFormatting sqref="AB2:XFD52 A3:E54">
    <cfRule type="expression" dxfId="7" priority="1">
      <formula>" =MOD(ROW(),2)=0"</formula>
    </cfRule>
  </conditionalFormatting>
  <dataValidations count="2">
    <dataValidation type="list" allowBlank="1" showInputMessage="1" showErrorMessage="1" sqref="D91" xr:uid="{8E588CDE-A8FC-4888-BC8C-5D6292CF3919}">
      <formula1>"Team Duponzoo"</formula1>
    </dataValidation>
    <dataValidation type="list" allowBlank="1" showInputMessage="1" showErrorMessage="1" sqref="D94" xr:uid="{5B3F2A1A-F587-4484-B821-7BE43E012066}">
      <formula1>"Team Manitoba"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E51812-C424-4FF4-BCB5-08AB826BB1AE}">
          <x14:formula1>
            <xm:f>Teams!$A:$A</xm:f>
          </x14:formula1>
          <xm:sqref>D6:D9 D1:D3 D11:D14 D16 D18:D90 D92:D93 D95:D1048576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54A88-725B-47B2-BAC5-F43154259E28}">
  <dimension ref="A1:AG105"/>
  <sheetViews>
    <sheetView workbookViewId="0">
      <selection activeCell="F13" sqref="F13"/>
    </sheetView>
  </sheetViews>
  <sheetFormatPr defaultRowHeight="14.4" x14ac:dyDescent="0.3"/>
  <cols>
    <col min="2" max="2" width="18.109375" bestFit="1" customWidth="1"/>
    <col min="3" max="3" width="12" bestFit="1" customWidth="1"/>
    <col min="4" max="4" width="27.33203125" bestFit="1" customWidth="1"/>
    <col min="15" max="20" width="4" bestFit="1" customWidth="1"/>
    <col min="21" max="21" width="4" customWidth="1"/>
    <col min="22" max="33" width="4" bestFit="1" customWidth="1"/>
    <col min="34" max="34" width="3.6640625" customWidth="1"/>
  </cols>
  <sheetData>
    <row r="1" spans="1:33" ht="256.8" x14ac:dyDescent="0.3">
      <c r="A1" s="41" t="s">
        <v>0</v>
      </c>
      <c r="B1" s="42" t="s">
        <v>1</v>
      </c>
      <c r="C1" s="42" t="s">
        <v>2</v>
      </c>
      <c r="D1" s="43" t="s">
        <v>3</v>
      </c>
      <c r="E1" s="44" t="s">
        <v>4</v>
      </c>
      <c r="F1" s="45" t="s">
        <v>234</v>
      </c>
      <c r="G1" s="45" t="s">
        <v>235</v>
      </c>
      <c r="H1" s="46" t="s">
        <v>236</v>
      </c>
      <c r="I1" s="46" t="s">
        <v>237</v>
      </c>
      <c r="J1" s="47" t="s">
        <v>238</v>
      </c>
      <c r="K1" s="47" t="s">
        <v>239</v>
      </c>
      <c r="L1" s="48" t="s">
        <v>5</v>
      </c>
      <c r="M1" s="49" t="s">
        <v>6</v>
      </c>
      <c r="N1" s="49" t="s">
        <v>7</v>
      </c>
      <c r="O1" s="4" t="s">
        <v>8</v>
      </c>
      <c r="P1" s="5" t="s">
        <v>9</v>
      </c>
      <c r="Q1" s="5" t="s">
        <v>10</v>
      </c>
      <c r="R1" s="5" t="s">
        <v>11</v>
      </c>
      <c r="S1" s="5" t="s">
        <v>12</v>
      </c>
      <c r="T1" s="5" t="s">
        <v>13</v>
      </c>
      <c r="U1" s="5" t="s">
        <v>14</v>
      </c>
      <c r="V1" s="5" t="s">
        <v>15</v>
      </c>
      <c r="W1" s="6" t="s">
        <v>16</v>
      </c>
      <c r="X1" s="5" t="s">
        <v>17</v>
      </c>
      <c r="Y1" s="7" t="s">
        <v>18</v>
      </c>
      <c r="Z1" s="5" t="s">
        <v>19</v>
      </c>
      <c r="AA1" s="7" t="s">
        <v>20</v>
      </c>
      <c r="AB1" s="7" t="s">
        <v>21</v>
      </c>
      <c r="AC1" s="5" t="s">
        <v>22</v>
      </c>
      <c r="AD1" s="5" t="s">
        <v>23</v>
      </c>
      <c r="AE1" s="5" t="s">
        <v>24</v>
      </c>
      <c r="AF1" s="5" t="s">
        <v>25</v>
      </c>
      <c r="AG1" s="3" t="s">
        <v>26</v>
      </c>
    </row>
    <row r="2" spans="1:33" ht="15" thickBot="1" x14ac:dyDescent="0.35">
      <c r="A2" s="21"/>
      <c r="B2" s="19" t="s">
        <v>240</v>
      </c>
      <c r="C2" s="19" t="s">
        <v>241</v>
      </c>
      <c r="D2" s="20" t="s">
        <v>108</v>
      </c>
      <c r="E2" s="21">
        <f t="shared" ref="E2:E42" si="0">SUM(L2,M2,N2)</f>
        <v>132</v>
      </c>
      <c r="F2" s="50">
        <f t="shared" ref="F2:F32" si="1">SUM(G2,H2,J2,L2)</f>
        <v>97</v>
      </c>
      <c r="G2" s="51">
        <f t="shared" ref="G2:G32" si="2">+IF(SUM(I2,K2,M2)&gt;20,20,SUM(I2,K2,M2))</f>
        <v>8</v>
      </c>
      <c r="H2" s="12">
        <v>0</v>
      </c>
      <c r="I2" s="13">
        <v>0</v>
      </c>
      <c r="J2" s="12"/>
      <c r="K2" s="12"/>
      <c r="L2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89</v>
      </c>
      <c r="M2" s="13">
        <f>SUM(racers8[[#This Row],[RMCC - Hill Climb (B)]]+racers8[[#This Row],[Tour de Bowness - Hill Climb (A)]]+racers8[[#This Row],[CABC ITT Provincial Championships (A)]])</f>
        <v>8</v>
      </c>
      <c r="N2" s="14">
        <f>SUM(racers8[[#This Row],[Tour de Bowness - Omnium (A)]]+racers8[[#This Row],[RMCC - Omnium (B)]])</f>
        <v>35</v>
      </c>
      <c r="O2" s="16"/>
      <c r="P2" s="16"/>
      <c r="Q2" s="16"/>
      <c r="R2" s="16">
        <v>4</v>
      </c>
      <c r="S2" s="16">
        <v>8</v>
      </c>
      <c r="T2" s="16">
        <v>15</v>
      </c>
      <c r="U2" s="16">
        <v>10</v>
      </c>
      <c r="V2" s="16"/>
      <c r="W2" s="16"/>
      <c r="X2" s="16"/>
      <c r="Y2" s="16"/>
      <c r="Z2" s="16"/>
      <c r="AA2" s="16">
        <v>10</v>
      </c>
      <c r="AB2" s="16">
        <v>10</v>
      </c>
      <c r="AC2" s="16">
        <v>25</v>
      </c>
      <c r="AD2" s="16"/>
      <c r="AE2" s="16">
        <v>25</v>
      </c>
      <c r="AF2" s="16">
        <v>25</v>
      </c>
      <c r="AG2" s="52"/>
    </row>
    <row r="3" spans="1:33" ht="15" thickBot="1" x14ac:dyDescent="0.35">
      <c r="A3" s="21"/>
      <c r="B3" s="19" t="s">
        <v>244</v>
      </c>
      <c r="C3" s="19" t="s">
        <v>245</v>
      </c>
      <c r="D3" s="20" t="s">
        <v>246</v>
      </c>
      <c r="E3" s="21">
        <f t="shared" si="0"/>
        <v>86</v>
      </c>
      <c r="F3" s="12">
        <f t="shared" si="1"/>
        <v>95</v>
      </c>
      <c r="G3" s="51">
        <f t="shared" si="2"/>
        <v>0</v>
      </c>
      <c r="H3" s="12">
        <v>29</v>
      </c>
      <c r="I3" s="13">
        <v>0</v>
      </c>
      <c r="J3" s="12"/>
      <c r="K3" s="12"/>
      <c r="L3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66</v>
      </c>
      <c r="M3" s="13">
        <f>SUM(racers8[[#This Row],[RMCC - Hill Climb (B)]]+racers8[[#This Row],[Tour de Bowness - Hill Climb (A)]]+racers8[[#This Row],[CABC ITT Provincial Championships (A)]])</f>
        <v>0</v>
      </c>
      <c r="N3" s="14">
        <f>SUM(racers8[[#This Row],[Tour de Bowness - Omnium (A)]]+racers8[[#This Row],[RMCC - Omnium (B)]])</f>
        <v>20</v>
      </c>
      <c r="O3" s="16"/>
      <c r="P3" s="16"/>
      <c r="Q3" s="16"/>
      <c r="R3" s="16">
        <v>12</v>
      </c>
      <c r="S3" s="16"/>
      <c r="T3" s="16">
        <v>20</v>
      </c>
      <c r="U3" s="16">
        <v>20</v>
      </c>
      <c r="V3" s="16">
        <v>12</v>
      </c>
      <c r="W3" s="16">
        <v>12</v>
      </c>
      <c r="X3" s="16">
        <v>10</v>
      </c>
      <c r="Y3" s="16"/>
      <c r="Z3" s="16"/>
      <c r="AA3" s="16"/>
      <c r="AB3" s="16"/>
      <c r="AC3" s="16"/>
      <c r="AD3" s="16"/>
      <c r="AE3" s="16"/>
      <c r="AF3" s="16"/>
      <c r="AG3" s="16"/>
    </row>
    <row r="4" spans="1:33" ht="15" thickBot="1" x14ac:dyDescent="0.35">
      <c r="A4" s="21"/>
      <c r="B4" s="19" t="s">
        <v>247</v>
      </c>
      <c r="C4" s="19" t="s">
        <v>248</v>
      </c>
      <c r="D4" s="20" t="s">
        <v>246</v>
      </c>
      <c r="E4" s="21">
        <f t="shared" si="0"/>
        <v>74</v>
      </c>
      <c r="F4" s="50">
        <f t="shared" si="1"/>
        <v>94</v>
      </c>
      <c r="G4" s="51">
        <f t="shared" si="2"/>
        <v>6</v>
      </c>
      <c r="H4" s="12">
        <v>28</v>
      </c>
      <c r="I4" s="13">
        <v>0</v>
      </c>
      <c r="J4" s="12"/>
      <c r="K4" s="12"/>
      <c r="L4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60</v>
      </c>
      <c r="M4" s="13">
        <f>SUM(racers8[[#This Row],[RMCC - Hill Climb (B)]]+racers8[[#This Row],[Tour de Bowness - Hill Climb (A)]]+racers8[[#This Row],[CABC ITT Provincial Championships (A)]])</f>
        <v>6</v>
      </c>
      <c r="N4" s="14">
        <f>SUM(racers8[[#This Row],[Tour de Bowness - Omnium (A)]]+racers8[[#This Row],[RMCC - Omnium (B)]])</f>
        <v>8</v>
      </c>
      <c r="O4" s="16"/>
      <c r="P4" s="16"/>
      <c r="Q4" s="16">
        <v>6</v>
      </c>
      <c r="R4" s="16"/>
      <c r="S4" s="16"/>
      <c r="T4" s="16">
        <v>12</v>
      </c>
      <c r="U4" s="16"/>
      <c r="V4" s="16"/>
      <c r="W4" s="16">
        <v>8</v>
      </c>
      <c r="X4" s="16">
        <v>6</v>
      </c>
      <c r="Y4" s="16">
        <v>20</v>
      </c>
      <c r="Z4" s="16"/>
      <c r="AA4" s="16"/>
      <c r="AB4" s="16"/>
      <c r="AC4" s="16">
        <v>4</v>
      </c>
      <c r="AD4" s="16">
        <v>6</v>
      </c>
      <c r="AE4" s="16">
        <v>4</v>
      </c>
      <c r="AF4" s="16">
        <v>8</v>
      </c>
      <c r="AG4" s="16"/>
    </row>
    <row r="5" spans="1:33" ht="15" thickBot="1" x14ac:dyDescent="0.35">
      <c r="A5" s="21"/>
      <c r="B5" s="19" t="s">
        <v>249</v>
      </c>
      <c r="C5" s="19" t="s">
        <v>188</v>
      </c>
      <c r="D5" s="20" t="s">
        <v>250</v>
      </c>
      <c r="E5" s="21">
        <f t="shared" si="0"/>
        <v>80</v>
      </c>
      <c r="F5" s="50">
        <f t="shared" si="1"/>
        <v>65</v>
      </c>
      <c r="G5" s="51">
        <f t="shared" si="2"/>
        <v>20</v>
      </c>
      <c r="H5" s="12"/>
      <c r="I5" s="13"/>
      <c r="J5" s="12"/>
      <c r="K5" s="12"/>
      <c r="L5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45</v>
      </c>
      <c r="M5" s="13">
        <f>SUM(racers8[[#This Row],[RMCC - Hill Climb (B)]]+racers8[[#This Row],[Tour de Bowness - Hill Climb (A)]]+racers8[[#This Row],[CABC ITT Provincial Championships (A)]])</f>
        <v>20</v>
      </c>
      <c r="N5" s="14">
        <f>SUM(racers8[[#This Row],[Tour de Bowness - Omnium (A)]]+racers8[[#This Row],[RMCC - Omnium (B)]])</f>
        <v>15</v>
      </c>
      <c r="O5" s="16"/>
      <c r="P5" s="16"/>
      <c r="Q5" s="16"/>
      <c r="R5" s="16"/>
      <c r="S5" s="16"/>
      <c r="T5" s="16"/>
      <c r="U5" s="16"/>
      <c r="V5" s="16"/>
      <c r="W5" s="16">
        <v>10</v>
      </c>
      <c r="X5" s="16"/>
      <c r="Y5" s="16"/>
      <c r="Z5" s="16"/>
      <c r="AA5" s="16"/>
      <c r="AB5" s="16">
        <v>8</v>
      </c>
      <c r="AC5" s="16">
        <v>12</v>
      </c>
      <c r="AD5" s="16">
        <v>8</v>
      </c>
      <c r="AE5" s="16">
        <v>15</v>
      </c>
      <c r="AF5" s="16">
        <v>15</v>
      </c>
      <c r="AG5" s="16">
        <v>12</v>
      </c>
    </row>
    <row r="6" spans="1:33" ht="15" thickBot="1" x14ac:dyDescent="0.35">
      <c r="A6" s="21"/>
      <c r="B6" s="19" t="s">
        <v>251</v>
      </c>
      <c r="C6" s="19" t="s">
        <v>252</v>
      </c>
      <c r="D6" s="20" t="s">
        <v>32</v>
      </c>
      <c r="E6" s="21">
        <f t="shared" si="0"/>
        <v>50</v>
      </c>
      <c r="F6" s="50">
        <f t="shared" si="1"/>
        <v>40</v>
      </c>
      <c r="G6" s="51">
        <f t="shared" si="2"/>
        <v>20</v>
      </c>
      <c r="H6" s="12"/>
      <c r="I6" s="13"/>
      <c r="J6" s="12"/>
      <c r="K6" s="12"/>
      <c r="L6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20</v>
      </c>
      <c r="M6" s="13">
        <f>SUM(racers8[[#This Row],[RMCC - Hill Climb (B)]]+racers8[[#This Row],[Tour de Bowness - Hill Climb (A)]]+racers8[[#This Row],[CABC ITT Provincial Championships (A)]])</f>
        <v>20</v>
      </c>
      <c r="N6" s="14">
        <f>SUM(racers8[[#This Row],[Tour de Bowness - Omnium (A)]]+racers8[[#This Row],[RMCC - Omnium (B)]])</f>
        <v>10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>
        <v>20</v>
      </c>
      <c r="AE6" s="16">
        <v>20</v>
      </c>
      <c r="AF6" s="16">
        <v>10</v>
      </c>
      <c r="AG6" s="16"/>
    </row>
    <row r="7" spans="1:33" ht="15" thickBot="1" x14ac:dyDescent="0.35">
      <c r="A7" s="21"/>
      <c r="B7" s="19" t="s">
        <v>253</v>
      </c>
      <c r="C7" s="19" t="s">
        <v>254</v>
      </c>
      <c r="D7" s="20" t="s">
        <v>72</v>
      </c>
      <c r="E7" s="21">
        <f t="shared" si="0"/>
        <v>45</v>
      </c>
      <c r="F7" s="50">
        <f t="shared" si="1"/>
        <v>45</v>
      </c>
      <c r="G7" s="51">
        <f t="shared" si="2"/>
        <v>0</v>
      </c>
      <c r="H7" s="12">
        <v>0</v>
      </c>
      <c r="I7" s="13">
        <v>0</v>
      </c>
      <c r="J7" s="12"/>
      <c r="K7" s="12"/>
      <c r="L7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45</v>
      </c>
      <c r="M7" s="13">
        <f>SUM(racers8[[#This Row],[RMCC - Hill Climb (B)]]+racers8[[#This Row],[Tour de Bowness - Hill Climb (A)]]+racers8[[#This Row],[CABC ITT Provincial Championships (A)]])</f>
        <v>0</v>
      </c>
      <c r="N7" s="14">
        <f>SUM(racers8[[#This Row],[Tour de Bowness - Omnium (A)]]+racers8[[#This Row],[RMCC - Omnium (B)]])</f>
        <v>0</v>
      </c>
      <c r="O7" s="16">
        <v>6</v>
      </c>
      <c r="P7" s="16">
        <v>20</v>
      </c>
      <c r="Q7" s="16">
        <v>15</v>
      </c>
      <c r="R7" s="16"/>
      <c r="S7" s="16"/>
      <c r="T7" s="16">
        <v>4</v>
      </c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</row>
    <row r="8" spans="1:33" ht="15" thickBot="1" x14ac:dyDescent="0.35">
      <c r="A8" s="21"/>
      <c r="B8" s="19" t="s">
        <v>255</v>
      </c>
      <c r="C8" s="19" t="s">
        <v>256</v>
      </c>
      <c r="D8" s="20" t="s">
        <v>32</v>
      </c>
      <c r="E8" s="21">
        <f t="shared" si="0"/>
        <v>44</v>
      </c>
      <c r="F8" s="50">
        <f t="shared" si="1"/>
        <v>28</v>
      </c>
      <c r="G8" s="51">
        <f t="shared" si="2"/>
        <v>20</v>
      </c>
      <c r="H8" s="12">
        <v>0</v>
      </c>
      <c r="I8" s="13">
        <v>0</v>
      </c>
      <c r="J8" s="12"/>
      <c r="K8" s="12"/>
      <c r="L8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8</v>
      </c>
      <c r="M8" s="13">
        <f>SUM(racers8[[#This Row],[RMCC - Hill Climb (B)]]+racers8[[#This Row],[Tour de Bowness - Hill Climb (A)]]+racers8[[#This Row],[CABC ITT Provincial Championships (A)]])</f>
        <v>22</v>
      </c>
      <c r="N8" s="14">
        <f>SUM(racers8[[#This Row],[Tour de Bowness - Omnium (A)]]+racers8[[#This Row],[RMCC - Omnium (B)]])</f>
        <v>14</v>
      </c>
      <c r="O8" s="16"/>
      <c r="P8" s="16"/>
      <c r="Q8" s="16"/>
      <c r="R8" s="16"/>
      <c r="S8" s="16">
        <v>12</v>
      </c>
      <c r="T8" s="16"/>
      <c r="U8" s="16">
        <v>8</v>
      </c>
      <c r="V8" s="16"/>
      <c r="W8" s="16"/>
      <c r="X8" s="16"/>
      <c r="Y8" s="16"/>
      <c r="Z8" s="16"/>
      <c r="AA8" s="16"/>
      <c r="AB8" s="16"/>
      <c r="AC8" s="16"/>
      <c r="AD8" s="16">
        <v>10</v>
      </c>
      <c r="AE8" s="16">
        <v>8</v>
      </c>
      <c r="AF8" s="16">
        <v>6</v>
      </c>
      <c r="AG8" s="16"/>
    </row>
    <row r="9" spans="1:33" ht="15" thickBot="1" x14ac:dyDescent="0.35">
      <c r="A9" s="21"/>
      <c r="B9" s="19" t="s">
        <v>257</v>
      </c>
      <c r="C9" s="19" t="s">
        <v>68</v>
      </c>
      <c r="D9" s="20" t="s">
        <v>38</v>
      </c>
      <c r="E9" s="21">
        <f t="shared" si="0"/>
        <v>39</v>
      </c>
      <c r="F9" s="50">
        <f t="shared" si="1"/>
        <v>27</v>
      </c>
      <c r="G9" s="51">
        <f t="shared" si="2"/>
        <v>12</v>
      </c>
      <c r="H9" s="12">
        <v>0</v>
      </c>
      <c r="I9" s="13">
        <v>0</v>
      </c>
      <c r="J9" s="12"/>
      <c r="K9" s="12"/>
      <c r="L9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15</v>
      </c>
      <c r="M9" s="13">
        <f>SUM(racers8[[#This Row],[RMCC - Hill Climb (B)]]+racers8[[#This Row],[Tour de Bowness - Hill Climb (A)]]+racers8[[#This Row],[CABC ITT Provincial Championships (A)]])</f>
        <v>12</v>
      </c>
      <c r="N9" s="14">
        <f>SUM(racers8[[#This Row],[Tour de Bowness - Omnium (A)]]+racers8[[#This Row],[RMCC - Omnium (B)]])</f>
        <v>12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>
        <v>15</v>
      </c>
      <c r="AD9" s="16">
        <v>12</v>
      </c>
      <c r="AE9" s="16"/>
      <c r="AF9" s="16">
        <v>12</v>
      </c>
      <c r="AG9" s="16"/>
    </row>
    <row r="10" spans="1:33" ht="15" thickBot="1" x14ac:dyDescent="0.35">
      <c r="A10" s="21"/>
      <c r="B10" s="19" t="s">
        <v>258</v>
      </c>
      <c r="C10" s="19" t="s">
        <v>259</v>
      </c>
      <c r="D10" s="20" t="s">
        <v>260</v>
      </c>
      <c r="E10" s="21">
        <f t="shared" si="0"/>
        <v>32</v>
      </c>
      <c r="F10" s="50">
        <f t="shared" si="1"/>
        <v>48</v>
      </c>
      <c r="G10" s="51">
        <f t="shared" si="2"/>
        <v>2</v>
      </c>
      <c r="H10" s="12">
        <v>16</v>
      </c>
      <c r="I10" s="13">
        <v>0</v>
      </c>
      <c r="J10" s="12"/>
      <c r="K10" s="12"/>
      <c r="L10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30</v>
      </c>
      <c r="M10" s="13">
        <f>SUM(racers8[[#This Row],[RMCC - Hill Climb (B)]]+racers8[[#This Row],[Tour de Bowness - Hill Climb (A)]]+racers8[[#This Row],[CABC ITT Provincial Championships (A)]])</f>
        <v>2</v>
      </c>
      <c r="N10" s="14">
        <f>SUM(racers8[[#This Row],[Tour de Bowness - Omnium (A)]]+racers8[[#This Row],[RMCC - Omnium (B)]])</f>
        <v>0</v>
      </c>
      <c r="O10" s="16"/>
      <c r="P10" s="16">
        <v>12</v>
      </c>
      <c r="Q10" s="16">
        <v>8</v>
      </c>
      <c r="R10" s="16">
        <v>2</v>
      </c>
      <c r="S10" s="16"/>
      <c r="T10" s="16">
        <v>2</v>
      </c>
      <c r="U10" s="16"/>
      <c r="V10" s="16"/>
      <c r="W10" s="16"/>
      <c r="X10" s="16"/>
      <c r="Y10" s="16"/>
      <c r="Z10" s="16"/>
      <c r="AA10" s="16">
        <v>2</v>
      </c>
      <c r="AB10" s="16">
        <v>4</v>
      </c>
      <c r="AC10" s="16"/>
      <c r="AD10" s="16">
        <v>2</v>
      </c>
      <c r="AE10" s="16"/>
      <c r="AF10" s="16"/>
      <c r="AG10" s="16"/>
    </row>
    <row r="11" spans="1:33" ht="15" thickBot="1" x14ac:dyDescent="0.35">
      <c r="A11" s="21"/>
      <c r="B11" s="19" t="s">
        <v>261</v>
      </c>
      <c r="C11" s="19" t="s">
        <v>167</v>
      </c>
      <c r="D11" s="20" t="s">
        <v>49</v>
      </c>
      <c r="E11" s="21">
        <f t="shared" si="0"/>
        <v>30</v>
      </c>
      <c r="F11" s="50">
        <f t="shared" si="1"/>
        <v>30</v>
      </c>
      <c r="G11" s="51">
        <f t="shared" si="2"/>
        <v>0</v>
      </c>
      <c r="H11" s="12">
        <v>0</v>
      </c>
      <c r="I11" s="13">
        <v>0</v>
      </c>
      <c r="J11" s="12"/>
      <c r="K11" s="12"/>
      <c r="L11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30</v>
      </c>
      <c r="M11" s="13">
        <f>SUM(racers8[[#This Row],[RMCC - Hill Climb (B)]]+racers8[[#This Row],[Tour de Bowness - Hill Climb (A)]]+racers8[[#This Row],[CABC ITT Provincial Championships (A)]])</f>
        <v>0</v>
      </c>
      <c r="N11" s="14">
        <f>SUM(racers8[[#This Row],[Tour de Bowness - Omnium (A)]]+racers8[[#This Row],[RMCC - Omnium (B)]])</f>
        <v>0</v>
      </c>
      <c r="O11" s="16">
        <v>8</v>
      </c>
      <c r="P11" s="16">
        <v>6</v>
      </c>
      <c r="Q11" s="16">
        <v>10</v>
      </c>
      <c r="R11" s="16">
        <v>6</v>
      </c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</row>
    <row r="12" spans="1:33" ht="15" thickBot="1" x14ac:dyDescent="0.35">
      <c r="A12" s="21"/>
      <c r="B12" s="19" t="s">
        <v>262</v>
      </c>
      <c r="C12" s="19" t="s">
        <v>263</v>
      </c>
      <c r="D12" s="20" t="s">
        <v>66</v>
      </c>
      <c r="E12" s="21">
        <f t="shared" si="0"/>
        <v>30</v>
      </c>
      <c r="F12" s="50">
        <f t="shared" si="1"/>
        <v>24</v>
      </c>
      <c r="G12" s="51">
        <f t="shared" si="2"/>
        <v>0</v>
      </c>
      <c r="H12" s="12"/>
      <c r="I12" s="13"/>
      <c r="J12" s="12"/>
      <c r="K12" s="12"/>
      <c r="L12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24</v>
      </c>
      <c r="M12" s="13">
        <f>SUM(racers8[[#This Row],[RMCC - Hill Climb (B)]]+racers8[[#This Row],[Tour de Bowness - Hill Climb (A)]]+racers8[[#This Row],[CABC ITT Provincial Championships (A)]])</f>
        <v>0</v>
      </c>
      <c r="N12" s="14">
        <f>SUM(racers8[[#This Row],[Tour de Bowness - Omnium (A)]]+racers8[[#This Row],[RMCC - Omnium (B)]])</f>
        <v>6</v>
      </c>
      <c r="O12" s="16"/>
      <c r="P12" s="16"/>
      <c r="Q12" s="16">
        <v>4</v>
      </c>
      <c r="R12" s="16"/>
      <c r="S12" s="16"/>
      <c r="T12" s="16">
        <v>6</v>
      </c>
      <c r="U12" s="16">
        <v>6</v>
      </c>
      <c r="V12" s="16"/>
      <c r="W12" s="16"/>
      <c r="X12" s="16"/>
      <c r="Y12" s="16"/>
      <c r="Z12" s="16"/>
      <c r="AA12" s="16">
        <v>12</v>
      </c>
      <c r="AB12" s="16"/>
      <c r="AC12" s="16"/>
      <c r="AD12" s="16"/>
      <c r="AE12" s="16">
        <v>2</v>
      </c>
      <c r="AF12" s="16"/>
      <c r="AG12" s="16"/>
    </row>
    <row r="13" spans="1:33" ht="15" thickBot="1" x14ac:dyDescent="0.35">
      <c r="A13" s="21"/>
      <c r="B13" s="19" t="s">
        <v>282</v>
      </c>
      <c r="C13" s="19" t="s">
        <v>283</v>
      </c>
      <c r="D13" s="20" t="s">
        <v>108</v>
      </c>
      <c r="E13" s="21">
        <f t="shared" si="0"/>
        <v>30</v>
      </c>
      <c r="F13" s="50">
        <f t="shared" si="1"/>
        <v>32</v>
      </c>
      <c r="G13" s="51">
        <f t="shared" si="2"/>
        <v>20</v>
      </c>
      <c r="H13" s="12">
        <v>6</v>
      </c>
      <c r="I13" s="13">
        <v>0</v>
      </c>
      <c r="J13" s="12"/>
      <c r="K13" s="12"/>
      <c r="L13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6</v>
      </c>
      <c r="M13" s="13">
        <f>SUM(racers8[[#This Row],[RMCC - Hill Climb (B)]]+racers8[[#This Row],[Tour de Bowness - Hill Climb (A)]]+racers8[[#This Row],[CABC ITT Provincial Championships (A)]])</f>
        <v>20</v>
      </c>
      <c r="N13" s="14">
        <f>SUM(racers8[[#This Row],[Tour de Bowness - Omnium (A)]]+racers8[[#This Row],[RMCC - Omnium (B)]])</f>
        <v>4</v>
      </c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>
        <v>6</v>
      </c>
      <c r="AF13" s="16">
        <v>4</v>
      </c>
      <c r="AG13" s="16">
        <v>20</v>
      </c>
    </row>
    <row r="14" spans="1:33" ht="15" thickBot="1" x14ac:dyDescent="0.35">
      <c r="A14" s="21"/>
      <c r="B14" s="11" t="s">
        <v>300</v>
      </c>
      <c r="C14" s="11" t="s">
        <v>301</v>
      </c>
      <c r="D14" s="53" t="s">
        <v>224</v>
      </c>
      <c r="E14" s="21">
        <f t="shared" si="0"/>
        <v>29</v>
      </c>
      <c r="F14" s="50">
        <f t="shared" si="1"/>
        <v>54</v>
      </c>
      <c r="G14" s="51">
        <f t="shared" si="2"/>
        <v>20</v>
      </c>
      <c r="H14" s="12">
        <v>30</v>
      </c>
      <c r="I14" s="13">
        <v>6</v>
      </c>
      <c r="J14" s="12"/>
      <c r="K14" s="12"/>
      <c r="L14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4</v>
      </c>
      <c r="M14" s="13">
        <f>SUM(racers8[[#This Row],[RMCC - Hill Climb (B)]]+racers8[[#This Row],[Tour de Bowness - Hill Climb (A)]]+racers8[[#This Row],[CABC ITT Provincial Championships (A)]])</f>
        <v>25</v>
      </c>
      <c r="N14" s="14">
        <f>SUM(racers8[[#This Row],[Tour de Bowness - Omnium (A)]]+racers8[[#This Row],[RMCC - Omnium (B)]])</f>
        <v>0</v>
      </c>
      <c r="O14" s="16"/>
      <c r="P14" s="16"/>
      <c r="Q14" s="16"/>
      <c r="R14" s="16"/>
      <c r="S14" s="16"/>
      <c r="T14" s="16"/>
      <c r="U14" s="16"/>
      <c r="V14" s="16">
        <v>4</v>
      </c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>
        <v>25</v>
      </c>
    </row>
    <row r="15" spans="1:33" ht="15" thickBot="1" x14ac:dyDescent="0.35">
      <c r="A15" s="21"/>
      <c r="B15" s="11" t="s">
        <v>264</v>
      </c>
      <c r="C15" s="11" t="s">
        <v>265</v>
      </c>
      <c r="D15" s="53" t="s">
        <v>246</v>
      </c>
      <c r="E15" s="21">
        <f t="shared" si="0"/>
        <v>22</v>
      </c>
      <c r="F15" s="50">
        <f t="shared" si="1"/>
        <v>33</v>
      </c>
      <c r="G15" s="51">
        <f t="shared" si="2"/>
        <v>0</v>
      </c>
      <c r="H15" s="12">
        <v>11</v>
      </c>
      <c r="I15" s="13">
        <v>0</v>
      </c>
      <c r="J15" s="12"/>
      <c r="K15" s="12"/>
      <c r="L15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22</v>
      </c>
      <c r="M15" s="13">
        <f>SUM(racers8[[#This Row],[RMCC - Hill Climb (B)]]+racers8[[#This Row],[Tour de Bowness - Hill Climb (A)]]+racers8[[#This Row],[CABC ITT Provincial Championships (A)]])</f>
        <v>0</v>
      </c>
      <c r="N15" s="14">
        <f>SUM(racers8[[#This Row],[Tour de Bowness - Omnium (A)]]+racers8[[#This Row],[RMCC - Omnium (B)]])</f>
        <v>0</v>
      </c>
      <c r="O15" s="16"/>
      <c r="P15" s="16"/>
      <c r="Q15" s="16"/>
      <c r="R15" s="16"/>
      <c r="S15" s="16"/>
      <c r="T15" s="16"/>
      <c r="U15" s="16"/>
      <c r="V15" s="16"/>
      <c r="W15" s="16">
        <v>6</v>
      </c>
      <c r="X15" s="16">
        <v>8</v>
      </c>
      <c r="Y15" s="16">
        <v>8</v>
      </c>
      <c r="Z15" s="16"/>
      <c r="AA15" s="16"/>
      <c r="AB15" s="16"/>
      <c r="AC15" s="16"/>
      <c r="AD15" s="16"/>
      <c r="AE15" s="16"/>
      <c r="AF15" s="16"/>
      <c r="AG15" s="16"/>
    </row>
    <row r="16" spans="1:33" ht="15" thickBot="1" x14ac:dyDescent="0.35">
      <c r="A16" s="21"/>
      <c r="B16" s="19" t="s">
        <v>82</v>
      </c>
      <c r="C16" s="19" t="s">
        <v>266</v>
      </c>
      <c r="D16" s="20" t="s">
        <v>79</v>
      </c>
      <c r="E16" s="21">
        <f t="shared" si="0"/>
        <v>20</v>
      </c>
      <c r="F16" s="50">
        <f t="shared" si="1"/>
        <v>20</v>
      </c>
      <c r="G16" s="51">
        <f t="shared" si="2"/>
        <v>0</v>
      </c>
      <c r="H16" s="12">
        <v>0</v>
      </c>
      <c r="I16" s="13">
        <v>0</v>
      </c>
      <c r="J16" s="12"/>
      <c r="K16" s="12"/>
      <c r="L16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20</v>
      </c>
      <c r="M16" s="13">
        <f>SUM(racers8[[#This Row],[RMCC - Hill Climb (B)]]+racers8[[#This Row],[Tour de Bowness - Hill Climb (A)]]+racers8[[#This Row],[CABC ITT Provincial Championships (A)]])</f>
        <v>0</v>
      </c>
      <c r="N16" s="14">
        <f>SUM(racers8[[#This Row],[Tour de Bowness - Omnium (A)]]+racers8[[#This Row],[RMCC - Omnium (B)]])</f>
        <v>0</v>
      </c>
      <c r="O16" s="16">
        <v>20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ht="15" thickBot="1" x14ac:dyDescent="0.35">
      <c r="A17" s="21"/>
      <c r="B17" s="19" t="s">
        <v>113</v>
      </c>
      <c r="C17" s="19" t="s">
        <v>114</v>
      </c>
      <c r="D17" s="20" t="s">
        <v>108</v>
      </c>
      <c r="E17" s="21">
        <f t="shared" si="0"/>
        <v>20</v>
      </c>
      <c r="F17" s="50">
        <f t="shared" si="1"/>
        <v>20</v>
      </c>
      <c r="G17" s="51">
        <f t="shared" si="2"/>
        <v>0</v>
      </c>
      <c r="H17" s="12">
        <v>0</v>
      </c>
      <c r="I17" s="13">
        <v>0</v>
      </c>
      <c r="J17" s="12"/>
      <c r="K17" s="12"/>
      <c r="L17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20</v>
      </c>
      <c r="M17" s="13">
        <f>SUM(racers8[[#This Row],[RMCC - Hill Climb (B)]]+racers8[[#This Row],[Tour de Bowness - Hill Climb (A)]]+racers8[[#This Row],[CABC ITT Provincial Championships (A)]])</f>
        <v>0</v>
      </c>
      <c r="N17" s="14">
        <f>SUM(racers8[[#This Row],[Tour de Bowness - Omnium (A)]]+racers8[[#This Row],[RMCC - Omnium (B)]])</f>
        <v>0</v>
      </c>
      <c r="O17" s="16">
        <v>10</v>
      </c>
      <c r="P17" s="16">
        <v>10</v>
      </c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</row>
    <row r="18" spans="1:33" ht="15" thickBot="1" x14ac:dyDescent="0.35">
      <c r="A18" s="21"/>
      <c r="B18" s="19" t="s">
        <v>267</v>
      </c>
      <c r="C18" s="19" t="s">
        <v>268</v>
      </c>
      <c r="D18" s="20" t="s">
        <v>269</v>
      </c>
      <c r="E18" s="21">
        <f t="shared" si="0"/>
        <v>18</v>
      </c>
      <c r="F18" s="50">
        <f t="shared" si="1"/>
        <v>14</v>
      </c>
      <c r="G18" s="51">
        <f t="shared" si="2"/>
        <v>5</v>
      </c>
      <c r="H18" s="12">
        <v>0</v>
      </c>
      <c r="I18" s="13">
        <v>0</v>
      </c>
      <c r="J18" s="12"/>
      <c r="K18" s="12"/>
      <c r="L18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9</v>
      </c>
      <c r="M18" s="13">
        <f>SUM(racers8[[#This Row],[RMCC - Hill Climb (B)]]+racers8[[#This Row],[Tour de Bowness - Hill Climb (A)]]+racers8[[#This Row],[CABC ITT Provincial Championships (A)]])</f>
        <v>5</v>
      </c>
      <c r="N18" s="14">
        <f>SUM(racers8[[#This Row],[Tour de Bowness - Omnium (A)]]+racers8[[#This Row],[RMCC - Omnium (B)]])</f>
        <v>4</v>
      </c>
      <c r="O18" s="16"/>
      <c r="P18" s="16"/>
      <c r="Q18" s="16"/>
      <c r="R18" s="16"/>
      <c r="S18" s="16">
        <v>4</v>
      </c>
      <c r="T18" s="16"/>
      <c r="U18" s="16">
        <v>4</v>
      </c>
      <c r="V18" s="16"/>
      <c r="W18" s="16"/>
      <c r="X18" s="16"/>
      <c r="Y18" s="16"/>
      <c r="Z18" s="16"/>
      <c r="AA18" s="16">
        <v>8</v>
      </c>
      <c r="AB18" s="16"/>
      <c r="AC18" s="16">
        <v>1</v>
      </c>
      <c r="AD18" s="16">
        <v>1</v>
      </c>
      <c r="AE18" s="16"/>
      <c r="AF18" s="16"/>
      <c r="AG18" s="16"/>
    </row>
    <row r="19" spans="1:33" ht="15" thickBot="1" x14ac:dyDescent="0.35">
      <c r="A19" s="21"/>
      <c r="B19" s="11" t="s">
        <v>290</v>
      </c>
      <c r="C19" s="11" t="s">
        <v>291</v>
      </c>
      <c r="D19" s="53" t="s">
        <v>32</v>
      </c>
      <c r="E19" s="21">
        <f t="shared" si="0"/>
        <v>16</v>
      </c>
      <c r="F19" s="50">
        <f t="shared" si="1"/>
        <v>21</v>
      </c>
      <c r="G19" s="51">
        <f t="shared" si="2"/>
        <v>10</v>
      </c>
      <c r="H19" s="12">
        <v>5</v>
      </c>
      <c r="I19" s="13">
        <v>0</v>
      </c>
      <c r="J19" s="12"/>
      <c r="K19" s="12"/>
      <c r="L19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6</v>
      </c>
      <c r="M19" s="13">
        <f>SUM(racers8[[#This Row],[RMCC - Hill Climb (B)]]+racers8[[#This Row],[Tour de Bowness - Hill Climb (A)]]+racers8[[#This Row],[CABC ITT Provincial Championships (A)]])</f>
        <v>10</v>
      </c>
      <c r="N19" s="14">
        <f>SUM(racers8[[#This Row],[Tour de Bowness - Omnium (A)]]+racers8[[#This Row],[RMCC - Omnium (B)]])</f>
        <v>0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>
        <v>6</v>
      </c>
      <c r="AB19" s="16"/>
      <c r="AC19" s="16"/>
      <c r="AD19" s="16"/>
      <c r="AE19" s="16"/>
      <c r="AF19" s="16"/>
      <c r="AG19" s="16">
        <v>10</v>
      </c>
    </row>
    <row r="20" spans="1:33" ht="15" thickBot="1" x14ac:dyDescent="0.35">
      <c r="A20" s="21"/>
      <c r="B20" s="19" t="s">
        <v>270</v>
      </c>
      <c r="C20" s="19" t="s">
        <v>271</v>
      </c>
      <c r="D20" s="20" t="s">
        <v>246</v>
      </c>
      <c r="E20" s="21">
        <f t="shared" si="0"/>
        <v>15</v>
      </c>
      <c r="F20" s="50">
        <f t="shared" si="1"/>
        <v>35</v>
      </c>
      <c r="G20" s="51">
        <f t="shared" si="2"/>
        <v>0</v>
      </c>
      <c r="H20" s="12">
        <v>20</v>
      </c>
      <c r="I20" s="13">
        <v>0</v>
      </c>
      <c r="J20" s="12"/>
      <c r="K20" s="12"/>
      <c r="L20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15</v>
      </c>
      <c r="M20" s="13">
        <f>SUM(racers8[[#This Row],[RMCC - Hill Climb (B)]]+racers8[[#This Row],[Tour de Bowness - Hill Climb (A)]]+racers8[[#This Row],[CABC ITT Provincial Championships (A)]])</f>
        <v>0</v>
      </c>
      <c r="N20" s="14">
        <f>SUM(racers8[[#This Row],[Tour de Bowness - Omnium (A)]]+racers8[[#This Row],[RMCC - Omnium (B)]])</f>
        <v>0</v>
      </c>
      <c r="O20" s="16"/>
      <c r="P20" s="16"/>
      <c r="Q20" s="16"/>
      <c r="R20" s="16"/>
      <c r="S20" s="16"/>
      <c r="T20" s="16"/>
      <c r="U20" s="16"/>
      <c r="V20" s="16"/>
      <c r="W20" s="16"/>
      <c r="X20" s="16">
        <v>15</v>
      </c>
      <c r="Y20" s="16"/>
      <c r="Z20" s="16"/>
      <c r="AA20" s="16"/>
      <c r="AB20" s="16"/>
      <c r="AC20" s="16"/>
      <c r="AD20" s="16"/>
      <c r="AE20" s="16"/>
      <c r="AF20" s="16"/>
      <c r="AG20" s="16"/>
    </row>
    <row r="21" spans="1:33" ht="15" thickBot="1" x14ac:dyDescent="0.35">
      <c r="A21" s="103"/>
      <c r="B21" s="11" t="s">
        <v>328</v>
      </c>
      <c r="C21" s="11" t="s">
        <v>329</v>
      </c>
      <c r="D21" s="53" t="s">
        <v>274</v>
      </c>
      <c r="E21" s="21">
        <f t="shared" si="0"/>
        <v>15</v>
      </c>
      <c r="F21" s="50">
        <f t="shared" si="1"/>
        <v>15</v>
      </c>
      <c r="G21" s="51">
        <f t="shared" si="2"/>
        <v>15</v>
      </c>
      <c r="H21" s="12">
        <v>0</v>
      </c>
      <c r="I21" s="13">
        <v>0</v>
      </c>
      <c r="J21" s="12"/>
      <c r="K21" s="12"/>
      <c r="L21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21" s="13">
        <f>SUM(racers8[[#This Row],[RMCC - Hill Climb (B)]]+racers8[[#This Row],[Tour de Bowness - Hill Climb (A)]]+racers8[[#This Row],[CABC ITT Provincial Championships (A)]])</f>
        <v>15</v>
      </c>
      <c r="N21" s="14">
        <f>SUM(racers8[[#This Row],[Tour de Bowness - Omnium (A)]]+racers8[[#This Row],[RMCC - Omnium (B)]])</f>
        <v>0</v>
      </c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>
        <v>15</v>
      </c>
    </row>
    <row r="22" spans="1:33" ht="15" thickBot="1" x14ac:dyDescent="0.35">
      <c r="A22" s="21"/>
      <c r="B22" s="19" t="s">
        <v>272</v>
      </c>
      <c r="C22" s="19" t="s">
        <v>273</v>
      </c>
      <c r="D22" s="20" t="s">
        <v>274</v>
      </c>
      <c r="E22" s="21">
        <f t="shared" si="0"/>
        <v>14</v>
      </c>
      <c r="F22" s="50">
        <f t="shared" si="1"/>
        <v>14</v>
      </c>
      <c r="G22" s="51">
        <f t="shared" si="2"/>
        <v>0</v>
      </c>
      <c r="H22" s="12">
        <v>0</v>
      </c>
      <c r="I22" s="13">
        <v>0</v>
      </c>
      <c r="J22" s="12"/>
      <c r="K22" s="12"/>
      <c r="L22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14</v>
      </c>
      <c r="M22" s="13">
        <f>SUM(racers8[[#This Row],[RMCC - Hill Climb (B)]]+racers8[[#This Row],[Tour de Bowness - Hill Climb (A)]]+racers8[[#This Row],[CABC ITT Provincial Championships (A)]])</f>
        <v>0</v>
      </c>
      <c r="N22" s="14">
        <f>SUM(racers8[[#This Row],[Tour de Bowness - Omnium (A)]]+racers8[[#This Row],[RMCC - Omnium (B)]])</f>
        <v>0</v>
      </c>
      <c r="O22" s="16"/>
      <c r="P22" s="16">
        <v>8</v>
      </c>
      <c r="Q22" s="16">
        <v>2</v>
      </c>
      <c r="R22" s="16"/>
      <c r="S22" s="16"/>
      <c r="T22" s="16"/>
      <c r="U22" s="16"/>
      <c r="V22" s="16">
        <v>2</v>
      </c>
      <c r="W22" s="16">
        <v>2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/>
    </row>
    <row r="23" spans="1:33" ht="15" thickBot="1" x14ac:dyDescent="0.35">
      <c r="A23" s="25"/>
      <c r="B23" s="33" t="s">
        <v>275</v>
      </c>
      <c r="C23" s="33" t="s">
        <v>138</v>
      </c>
      <c r="D23" s="57" t="s">
        <v>79</v>
      </c>
      <c r="E23" s="25">
        <f t="shared" si="0"/>
        <v>13</v>
      </c>
      <c r="F23" s="58">
        <f t="shared" si="1"/>
        <v>11</v>
      </c>
      <c r="G23" s="56">
        <f t="shared" si="2"/>
        <v>0</v>
      </c>
      <c r="H23" s="26"/>
      <c r="I23" s="27"/>
      <c r="J23" s="26"/>
      <c r="K23" s="26"/>
      <c r="L23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11</v>
      </c>
      <c r="M23" s="27">
        <f>SUM(racers8[[#This Row],[RMCC - Hill Climb (B)]]+racers8[[#This Row],[Tour de Bowness - Hill Climb (A)]]+racers8[[#This Row],[CABC ITT Provincial Championships (A)]])</f>
        <v>0</v>
      </c>
      <c r="N23" s="28">
        <f>SUM(racers8[[#This Row],[Tour de Bowness - Omnium (A)]]+racers8[[#This Row],[RMCC - Omnium (B)]])</f>
        <v>2</v>
      </c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>
        <v>1</v>
      </c>
      <c r="AB23" s="30"/>
      <c r="AC23" s="30">
        <v>10</v>
      </c>
      <c r="AD23" s="30"/>
      <c r="AE23" s="30"/>
      <c r="AF23" s="30">
        <v>2</v>
      </c>
      <c r="AG23" s="16"/>
    </row>
    <row r="24" spans="1:33" ht="15" thickBot="1" x14ac:dyDescent="0.35">
      <c r="A24" s="25"/>
      <c r="B24" s="33" t="s">
        <v>276</v>
      </c>
      <c r="C24" s="33" t="s">
        <v>277</v>
      </c>
      <c r="D24" s="57" t="s">
        <v>66</v>
      </c>
      <c r="E24" s="25">
        <f t="shared" si="0"/>
        <v>12</v>
      </c>
      <c r="F24" s="58">
        <f t="shared" si="1"/>
        <v>21</v>
      </c>
      <c r="G24" s="56">
        <f t="shared" si="2"/>
        <v>12</v>
      </c>
      <c r="H24" s="26">
        <v>2</v>
      </c>
      <c r="I24" s="27">
        <v>8</v>
      </c>
      <c r="J24" s="26"/>
      <c r="K24" s="26"/>
      <c r="L24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7</v>
      </c>
      <c r="M24" s="27">
        <f>SUM(racers8[[#This Row],[RMCC - Hill Climb (B)]]+racers8[[#This Row],[Tour de Bowness - Hill Climb (A)]]+racers8[[#This Row],[CABC ITT Provincial Championships (A)]])</f>
        <v>4</v>
      </c>
      <c r="N24" s="28">
        <f>SUM(racers8[[#This Row],[Tour de Bowness - Omnium (A)]]+racers8[[#This Row],[RMCC - Omnium (B)]])</f>
        <v>1</v>
      </c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>
        <v>4</v>
      </c>
      <c r="AB24" s="30">
        <v>2</v>
      </c>
      <c r="AC24" s="30"/>
      <c r="AD24" s="30">
        <v>4</v>
      </c>
      <c r="AE24" s="30">
        <v>1</v>
      </c>
      <c r="AF24" s="30">
        <v>1</v>
      </c>
      <c r="AG24" s="16"/>
    </row>
    <row r="25" spans="1:33" ht="15" thickBot="1" x14ac:dyDescent="0.35">
      <c r="A25" s="25"/>
      <c r="B25" s="33" t="s">
        <v>864</v>
      </c>
      <c r="C25" s="33" t="s">
        <v>134</v>
      </c>
      <c r="D25" s="57" t="s">
        <v>108</v>
      </c>
      <c r="E25" s="25">
        <f t="shared" si="0"/>
        <v>10</v>
      </c>
      <c r="F25" s="58">
        <f t="shared" si="1"/>
        <v>10</v>
      </c>
      <c r="G25" s="56">
        <f t="shared" si="2"/>
        <v>0</v>
      </c>
      <c r="H25" s="26"/>
      <c r="I25" s="27"/>
      <c r="J25" s="26"/>
      <c r="K25" s="26"/>
      <c r="L25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10</v>
      </c>
      <c r="M25" s="27">
        <f>SUM(racers8[[#This Row],[RMCC - Hill Climb (B)]]+racers8[[#This Row],[Tour de Bowness - Hill Climb (A)]]+racers8[[#This Row],[CABC ITT Provincial Championships (A)]])</f>
        <v>0</v>
      </c>
      <c r="N25" s="28">
        <f>SUM(racers8[[#This Row],[Tour de Bowness - Omnium (A)]]+racers8[[#This Row],[RMCC - Omnium (B)]])</f>
        <v>0</v>
      </c>
      <c r="O25" s="30"/>
      <c r="P25" s="30"/>
      <c r="Q25" s="30"/>
      <c r="R25" s="30"/>
      <c r="S25" s="30"/>
      <c r="T25" s="30"/>
      <c r="U25" s="30"/>
      <c r="V25" s="30"/>
      <c r="W25" s="30"/>
      <c r="X25" s="30">
        <v>4</v>
      </c>
      <c r="Y25" s="30">
        <v>6</v>
      </c>
      <c r="Z25" s="30"/>
      <c r="AA25" s="30"/>
      <c r="AB25" s="30"/>
      <c r="AC25" s="30"/>
      <c r="AD25" s="30"/>
      <c r="AE25" s="30"/>
      <c r="AF25" s="30"/>
      <c r="AG25" s="16"/>
    </row>
    <row r="26" spans="1:33" ht="15" thickBot="1" x14ac:dyDescent="0.35">
      <c r="A26" s="25"/>
      <c r="B26" s="24" t="s">
        <v>278</v>
      </c>
      <c r="C26" s="24" t="s">
        <v>279</v>
      </c>
      <c r="D26" s="54" t="s">
        <v>224</v>
      </c>
      <c r="E26" s="25">
        <f t="shared" si="0"/>
        <v>10</v>
      </c>
      <c r="F26" s="58">
        <f t="shared" si="1"/>
        <v>10</v>
      </c>
      <c r="G26" s="56">
        <f t="shared" si="2"/>
        <v>0</v>
      </c>
      <c r="H26" s="26">
        <v>0</v>
      </c>
      <c r="I26" s="27">
        <v>0</v>
      </c>
      <c r="J26" s="26"/>
      <c r="K26" s="26"/>
      <c r="L26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10</v>
      </c>
      <c r="M26" s="27">
        <f>SUM(racers8[[#This Row],[RMCC - Hill Climb (B)]]+racers8[[#This Row],[Tour de Bowness - Hill Climb (A)]]+racers8[[#This Row],[CABC ITT Provincial Championships (A)]])</f>
        <v>0</v>
      </c>
      <c r="N26" s="28">
        <f>SUM(racers8[[#This Row],[Tour de Bowness - Omnium (A)]]+racers8[[#This Row],[RMCC - Omnium (B)]])</f>
        <v>0</v>
      </c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>
        <v>10</v>
      </c>
      <c r="Z26" s="30"/>
      <c r="AA26" s="30"/>
      <c r="AB26" s="30"/>
      <c r="AC26" s="30"/>
      <c r="AD26" s="30"/>
      <c r="AE26" s="30"/>
      <c r="AF26" s="30"/>
      <c r="AG26" s="16"/>
    </row>
    <row r="27" spans="1:33" ht="15" thickBot="1" x14ac:dyDescent="0.35">
      <c r="A27" s="25"/>
      <c r="B27" s="33" t="s">
        <v>280</v>
      </c>
      <c r="C27" s="33" t="s">
        <v>281</v>
      </c>
      <c r="D27" s="57" t="s">
        <v>260</v>
      </c>
      <c r="E27" s="25">
        <f t="shared" si="0"/>
        <v>10</v>
      </c>
      <c r="F27" s="58">
        <f t="shared" si="1"/>
        <v>40</v>
      </c>
      <c r="G27" s="56">
        <f t="shared" si="2"/>
        <v>0</v>
      </c>
      <c r="H27" s="26">
        <v>30</v>
      </c>
      <c r="I27" s="27">
        <v>0</v>
      </c>
      <c r="J27" s="26"/>
      <c r="K27" s="26"/>
      <c r="L27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10</v>
      </c>
      <c r="M27" s="27">
        <f>SUM(racers8[[#This Row],[RMCC - Hill Climb (B)]]+racers8[[#This Row],[Tour de Bowness - Hill Climb (A)]]+racers8[[#This Row],[CABC ITT Provincial Championships (A)]])</f>
        <v>0</v>
      </c>
      <c r="N27" s="28">
        <f>SUM(racers8[[#This Row],[Tour de Bowness - Omnium (A)]]+racers8[[#This Row],[RMCC - Omnium (B)]])</f>
        <v>0</v>
      </c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>
        <v>10</v>
      </c>
      <c r="AF27" s="30"/>
      <c r="AG27" s="16"/>
    </row>
    <row r="28" spans="1:33" ht="15" thickBot="1" x14ac:dyDescent="0.35">
      <c r="A28" s="25"/>
      <c r="B28" s="33" t="s">
        <v>284</v>
      </c>
      <c r="C28" s="33" t="s">
        <v>285</v>
      </c>
      <c r="D28" s="57" t="s">
        <v>49</v>
      </c>
      <c r="E28" s="25">
        <f t="shared" si="0"/>
        <v>8</v>
      </c>
      <c r="F28" s="58">
        <f t="shared" si="1"/>
        <v>8</v>
      </c>
      <c r="G28" s="56">
        <f t="shared" si="2"/>
        <v>0</v>
      </c>
      <c r="H28" s="26">
        <v>0</v>
      </c>
      <c r="I28" s="27">
        <v>0</v>
      </c>
      <c r="J28" s="26"/>
      <c r="K28" s="26"/>
      <c r="L28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8</v>
      </c>
      <c r="M28" s="27">
        <f>SUM(racers8[[#This Row],[RMCC - Hill Climb (B)]]+racers8[[#This Row],[Tour de Bowness - Hill Climb (A)]]+racers8[[#This Row],[CABC ITT Provincial Championships (A)]])</f>
        <v>0</v>
      </c>
      <c r="N28" s="28">
        <f>SUM(racers8[[#This Row],[Tour de Bowness - Omnium (A)]]+racers8[[#This Row],[RMCC - Omnium (B)]])</f>
        <v>0</v>
      </c>
      <c r="O28" s="30"/>
      <c r="P28" s="30"/>
      <c r="Q28" s="30"/>
      <c r="R28" s="30">
        <v>8</v>
      </c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16"/>
    </row>
    <row r="29" spans="1:33" ht="15" thickBot="1" x14ac:dyDescent="0.35">
      <c r="A29" s="25"/>
      <c r="B29" s="24" t="s">
        <v>286</v>
      </c>
      <c r="C29" s="24" t="s">
        <v>287</v>
      </c>
      <c r="D29" s="54" t="s">
        <v>66</v>
      </c>
      <c r="E29" s="25">
        <f t="shared" si="0"/>
        <v>8</v>
      </c>
      <c r="F29" s="55">
        <f t="shared" si="1"/>
        <v>8</v>
      </c>
      <c r="G29" s="56">
        <f t="shared" si="2"/>
        <v>0</v>
      </c>
      <c r="H29" s="26">
        <v>0</v>
      </c>
      <c r="I29" s="27">
        <v>0</v>
      </c>
      <c r="J29" s="26"/>
      <c r="K29" s="26"/>
      <c r="L29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8</v>
      </c>
      <c r="M29" s="27">
        <f>SUM(racers8[[#This Row],[RMCC - Hill Climb (B)]]+racers8[[#This Row],[Tour de Bowness - Hill Climb (A)]]+racers8[[#This Row],[CABC ITT Provincial Championships (A)]])</f>
        <v>0</v>
      </c>
      <c r="N29" s="28">
        <f>SUM(racers8[[#This Row],[Tour de Bowness - Omnium (A)]]+racers8[[#This Row],[RMCC - Omnium (B)]])</f>
        <v>0</v>
      </c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>
        <v>8</v>
      </c>
      <c r="AD29" s="30"/>
      <c r="AE29" s="30"/>
      <c r="AF29" s="30"/>
      <c r="AG29" s="16"/>
    </row>
    <row r="30" spans="1:33" ht="15" thickBot="1" x14ac:dyDescent="0.35">
      <c r="A30" s="25"/>
      <c r="B30" s="33" t="s">
        <v>288</v>
      </c>
      <c r="C30" s="33" t="s">
        <v>289</v>
      </c>
      <c r="D30" s="57" t="s">
        <v>49</v>
      </c>
      <c r="E30" s="25">
        <f t="shared" si="0"/>
        <v>6</v>
      </c>
      <c r="F30" s="58">
        <f t="shared" si="1"/>
        <v>6</v>
      </c>
      <c r="G30" s="56">
        <f t="shared" si="2"/>
        <v>6</v>
      </c>
      <c r="H30" s="26">
        <v>0</v>
      </c>
      <c r="I30" s="27">
        <v>0</v>
      </c>
      <c r="J30" s="26"/>
      <c r="K30" s="26"/>
      <c r="L30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30" s="27">
        <f>SUM(racers8[[#This Row],[RMCC - Hill Climb (B)]]+racers8[[#This Row],[Tour de Bowness - Hill Climb (A)]]+racers8[[#This Row],[CABC ITT Provincial Championships (A)]])</f>
        <v>6</v>
      </c>
      <c r="N30" s="28">
        <f>SUM(racers8[[#This Row],[Tour de Bowness - Omnium (A)]]+racers8[[#This Row],[RMCC - Omnium (B)]])</f>
        <v>0</v>
      </c>
      <c r="O30" s="30"/>
      <c r="P30" s="30"/>
      <c r="Q30" s="30"/>
      <c r="R30" s="30"/>
      <c r="S30" s="30">
        <v>6</v>
      </c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16"/>
    </row>
    <row r="31" spans="1:33" ht="15" thickBot="1" x14ac:dyDescent="0.35">
      <c r="A31" s="25"/>
      <c r="B31" s="33" t="s">
        <v>292</v>
      </c>
      <c r="C31" s="33" t="s">
        <v>293</v>
      </c>
      <c r="D31" s="57" t="s">
        <v>269</v>
      </c>
      <c r="E31" s="25">
        <f t="shared" si="0"/>
        <v>6</v>
      </c>
      <c r="F31" s="58">
        <f t="shared" si="1"/>
        <v>6</v>
      </c>
      <c r="G31" s="56">
        <f t="shared" si="2"/>
        <v>0</v>
      </c>
      <c r="H31" s="26">
        <v>0</v>
      </c>
      <c r="I31" s="27">
        <v>0</v>
      </c>
      <c r="J31" s="26"/>
      <c r="K31" s="26"/>
      <c r="L31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6</v>
      </c>
      <c r="M31" s="27">
        <f>SUM(racers8[[#This Row],[RMCC - Hill Climb (B)]]+racers8[[#This Row],[Tour de Bowness - Hill Climb (A)]]+racers8[[#This Row],[CABC ITT Provincial Championships (A)]])</f>
        <v>0</v>
      </c>
      <c r="N31" s="28">
        <f>SUM(racers8[[#This Row],[Tour de Bowness - Omnium (A)]]+racers8[[#This Row],[RMCC - Omnium (B)]])</f>
        <v>0</v>
      </c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>
        <v>6</v>
      </c>
      <c r="AC31" s="30"/>
      <c r="AD31" s="30"/>
      <c r="AE31" s="30"/>
      <c r="AF31" s="30"/>
      <c r="AG31" s="16"/>
    </row>
    <row r="32" spans="1:33" ht="15" thickBot="1" x14ac:dyDescent="0.35">
      <c r="A32" s="25"/>
      <c r="B32" s="33" t="s">
        <v>294</v>
      </c>
      <c r="C32" s="33" t="s">
        <v>295</v>
      </c>
      <c r="D32" s="57" t="s">
        <v>72</v>
      </c>
      <c r="E32" s="25">
        <f t="shared" si="0"/>
        <v>6</v>
      </c>
      <c r="F32" s="58">
        <f t="shared" si="1"/>
        <v>6</v>
      </c>
      <c r="G32" s="56">
        <f t="shared" si="2"/>
        <v>0</v>
      </c>
      <c r="H32" s="26"/>
      <c r="I32" s="27"/>
      <c r="J32" s="26"/>
      <c r="K32" s="26"/>
      <c r="L32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6</v>
      </c>
      <c r="M32" s="27">
        <f>SUM(racers8[[#This Row],[RMCC - Hill Climb (B)]]+racers8[[#This Row],[Tour de Bowness - Hill Climb (A)]]+racers8[[#This Row],[CABC ITT Provincial Championships (A)]])</f>
        <v>0</v>
      </c>
      <c r="N32" s="28">
        <f>SUM(racers8[[#This Row],[Tour de Bowness - Omnium (A)]]+racers8[[#This Row],[RMCC - Omnium (B)]])</f>
        <v>0</v>
      </c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>
        <v>6</v>
      </c>
      <c r="AD32" s="30"/>
      <c r="AE32" s="30"/>
      <c r="AF32" s="30"/>
      <c r="AG32" s="16"/>
    </row>
    <row r="33" spans="1:33" ht="15" thickBot="1" x14ac:dyDescent="0.35">
      <c r="A33" s="25"/>
      <c r="B33" s="24" t="s">
        <v>296</v>
      </c>
      <c r="C33" s="24" t="s">
        <v>199</v>
      </c>
      <c r="D33" s="54" t="s">
        <v>108</v>
      </c>
      <c r="E33" s="25">
        <f t="shared" si="0"/>
        <v>4</v>
      </c>
      <c r="F33" s="58">
        <f t="shared" ref="F33:F64" si="3">SUM(G33,H33,J33,L33)</f>
        <v>4</v>
      </c>
      <c r="G33" s="56">
        <f t="shared" ref="G33:G64" si="4">+IF(SUM(I33,K33,M33)&gt;20,20,SUM(I33,K33,M33))</f>
        <v>0</v>
      </c>
      <c r="H33" s="26">
        <v>0</v>
      </c>
      <c r="I33" s="27">
        <v>0</v>
      </c>
      <c r="J33" s="26"/>
      <c r="K33" s="26"/>
      <c r="L33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4</v>
      </c>
      <c r="M33" s="27">
        <f>SUM(racers8[[#This Row],[RMCC - Hill Climb (B)]]+racers8[[#This Row],[Tour de Bowness - Hill Climb (A)]]+racers8[[#This Row],[CABC ITT Provincial Championships (A)]])</f>
        <v>0</v>
      </c>
      <c r="N33" s="28">
        <f>SUM(racers8[[#This Row],[Tour de Bowness - Omnium (A)]]+racers8[[#This Row],[RMCC - Omnium (B)]])</f>
        <v>0</v>
      </c>
      <c r="O33" s="30">
        <v>4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16"/>
    </row>
    <row r="34" spans="1:33" ht="15" thickBot="1" x14ac:dyDescent="0.35">
      <c r="A34" s="25"/>
      <c r="B34" s="33" t="s">
        <v>297</v>
      </c>
      <c r="C34" s="33" t="s">
        <v>188</v>
      </c>
      <c r="D34" s="57" t="s">
        <v>72</v>
      </c>
      <c r="E34" s="25">
        <f t="shared" si="0"/>
        <v>4</v>
      </c>
      <c r="F34" s="58">
        <f t="shared" si="3"/>
        <v>4</v>
      </c>
      <c r="G34" s="56">
        <f t="shared" si="4"/>
        <v>0</v>
      </c>
      <c r="H34" s="26">
        <v>0</v>
      </c>
      <c r="I34" s="27">
        <v>0</v>
      </c>
      <c r="J34" s="26"/>
      <c r="K34" s="26"/>
      <c r="L34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4</v>
      </c>
      <c r="M34" s="27">
        <f>SUM(racers8[[#This Row],[RMCC - Hill Climb (B)]]+racers8[[#This Row],[Tour de Bowness - Hill Climb (A)]]+racers8[[#This Row],[CABC ITT Provincial Championships (A)]])</f>
        <v>0</v>
      </c>
      <c r="N34" s="28">
        <f>SUM(racers8[[#This Row],[Tour de Bowness - Omnium (A)]]+racers8[[#This Row],[RMCC - Omnium (B)]])</f>
        <v>0</v>
      </c>
      <c r="O34" s="30"/>
      <c r="P34" s="30">
        <v>4</v>
      </c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16"/>
    </row>
    <row r="35" spans="1:33" ht="15" thickBot="1" x14ac:dyDescent="0.35">
      <c r="A35" s="25"/>
      <c r="B35" s="33" t="s">
        <v>298</v>
      </c>
      <c r="C35" s="33" t="s">
        <v>299</v>
      </c>
      <c r="D35" s="57" t="s">
        <v>49</v>
      </c>
      <c r="E35" s="25">
        <f t="shared" si="0"/>
        <v>4</v>
      </c>
      <c r="F35" s="58">
        <f t="shared" si="3"/>
        <v>2</v>
      </c>
      <c r="G35" s="56">
        <f t="shared" si="4"/>
        <v>2</v>
      </c>
      <c r="H35" s="26">
        <v>0</v>
      </c>
      <c r="I35" s="27">
        <v>0</v>
      </c>
      <c r="J35" s="26"/>
      <c r="K35" s="26"/>
      <c r="L35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35" s="27">
        <f>SUM(racers8[[#This Row],[RMCC - Hill Climb (B)]]+racers8[[#This Row],[Tour de Bowness - Hill Climb (A)]]+racers8[[#This Row],[CABC ITT Provincial Championships (A)]])</f>
        <v>2</v>
      </c>
      <c r="N35" s="28">
        <f>SUM(racers8[[#This Row],[Tour de Bowness - Omnium (A)]]+racers8[[#This Row],[RMCC - Omnium (B)]])</f>
        <v>2</v>
      </c>
      <c r="O35" s="30"/>
      <c r="P35" s="30"/>
      <c r="Q35" s="30"/>
      <c r="R35" s="30"/>
      <c r="S35" s="30">
        <v>2</v>
      </c>
      <c r="T35" s="30"/>
      <c r="U35" s="30">
        <v>2</v>
      </c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16"/>
    </row>
    <row r="36" spans="1:33" ht="15" thickBot="1" x14ac:dyDescent="0.35">
      <c r="A36" s="25"/>
      <c r="B36" s="33" t="s">
        <v>206</v>
      </c>
      <c r="C36" s="33" t="s">
        <v>302</v>
      </c>
      <c r="D36" s="57" t="s">
        <v>54</v>
      </c>
      <c r="E36" s="25">
        <f t="shared" si="0"/>
        <v>4</v>
      </c>
      <c r="F36" s="58">
        <f t="shared" si="3"/>
        <v>4</v>
      </c>
      <c r="G36" s="56">
        <f t="shared" si="4"/>
        <v>0</v>
      </c>
      <c r="H36" s="26">
        <v>0</v>
      </c>
      <c r="I36" s="27">
        <v>0</v>
      </c>
      <c r="J36" s="26"/>
      <c r="K36" s="26"/>
      <c r="L36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4</v>
      </c>
      <c r="M36" s="27">
        <f>SUM(racers8[[#This Row],[RMCC - Hill Climb (B)]]+racers8[[#This Row],[Tour de Bowness - Hill Climb (A)]]+racers8[[#This Row],[CABC ITT Provincial Championships (A)]])</f>
        <v>0</v>
      </c>
      <c r="N36" s="28">
        <f>SUM(racers8[[#This Row],[Tour de Bowness - Omnium (A)]]+racers8[[#This Row],[RMCC - Omnium (B)]])</f>
        <v>0</v>
      </c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>
        <v>4</v>
      </c>
      <c r="Z36" s="30"/>
      <c r="AA36" s="30"/>
      <c r="AB36" s="30"/>
      <c r="AC36" s="30"/>
      <c r="AD36" s="30"/>
      <c r="AE36" s="30"/>
      <c r="AF36" s="30"/>
      <c r="AG36" s="16"/>
    </row>
    <row r="37" spans="1:33" ht="15" thickBot="1" x14ac:dyDescent="0.35">
      <c r="A37" s="25"/>
      <c r="B37" s="24" t="s">
        <v>303</v>
      </c>
      <c r="C37" s="24" t="s">
        <v>304</v>
      </c>
      <c r="D37" s="54" t="s">
        <v>224</v>
      </c>
      <c r="E37" s="25">
        <f t="shared" si="0"/>
        <v>2</v>
      </c>
      <c r="F37" s="58">
        <f t="shared" si="3"/>
        <v>2</v>
      </c>
      <c r="G37" s="56">
        <f t="shared" si="4"/>
        <v>0</v>
      </c>
      <c r="H37" s="26">
        <v>0</v>
      </c>
      <c r="I37" s="27">
        <v>0</v>
      </c>
      <c r="J37" s="26"/>
      <c r="K37" s="26"/>
      <c r="L37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2</v>
      </c>
      <c r="M37" s="27">
        <f>SUM(racers8[[#This Row],[RMCC - Hill Climb (B)]]+racers8[[#This Row],[Tour de Bowness - Hill Climb (A)]]+racers8[[#This Row],[CABC ITT Provincial Championships (A)]])</f>
        <v>0</v>
      </c>
      <c r="N37" s="28">
        <f>SUM(racers8[[#This Row],[Tour de Bowness - Omnium (A)]]+racers8[[#This Row],[RMCC - Omnium (B)]])</f>
        <v>0</v>
      </c>
      <c r="O37" s="30"/>
      <c r="P37" s="30">
        <v>2</v>
      </c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16"/>
    </row>
    <row r="38" spans="1:33" ht="15" thickBot="1" x14ac:dyDescent="0.35">
      <c r="A38" s="25"/>
      <c r="B38" s="33" t="s">
        <v>305</v>
      </c>
      <c r="C38" s="33" t="s">
        <v>268</v>
      </c>
      <c r="D38" s="57" t="s">
        <v>79</v>
      </c>
      <c r="E38" s="25">
        <f t="shared" si="0"/>
        <v>2</v>
      </c>
      <c r="F38" s="58">
        <f t="shared" si="3"/>
        <v>2</v>
      </c>
      <c r="G38" s="56">
        <f t="shared" si="4"/>
        <v>0</v>
      </c>
      <c r="H38" s="26">
        <v>0</v>
      </c>
      <c r="I38" s="27">
        <v>0</v>
      </c>
      <c r="J38" s="26"/>
      <c r="K38" s="26"/>
      <c r="L38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2</v>
      </c>
      <c r="M38" s="27">
        <f>SUM(racers8[[#This Row],[RMCC - Hill Climb (B)]]+racers8[[#This Row],[Tour de Bowness - Hill Climb (A)]]+racers8[[#This Row],[CABC ITT Provincial Championships (A)]])</f>
        <v>0</v>
      </c>
      <c r="N38" s="28">
        <f>SUM(racers8[[#This Row],[Tour de Bowness - Omnium (A)]]+racers8[[#This Row],[RMCC - Omnium (B)]])</f>
        <v>0</v>
      </c>
      <c r="O38" s="30"/>
      <c r="P38" s="30"/>
      <c r="Q38" s="30"/>
      <c r="R38" s="30"/>
      <c r="S38" s="30"/>
      <c r="T38" s="30"/>
      <c r="U38" s="30"/>
      <c r="V38" s="30"/>
      <c r="W38" s="30"/>
      <c r="X38" s="30">
        <v>2</v>
      </c>
      <c r="Y38" s="30"/>
      <c r="Z38" s="30"/>
      <c r="AA38" s="30"/>
      <c r="AB38" s="30"/>
      <c r="AC38" s="30"/>
      <c r="AD38" s="30"/>
      <c r="AE38" s="30"/>
      <c r="AF38" s="30"/>
      <c r="AG38" s="16"/>
    </row>
    <row r="39" spans="1:33" ht="15" thickBot="1" x14ac:dyDescent="0.35">
      <c r="A39" s="25"/>
      <c r="B39" s="33" t="s">
        <v>306</v>
      </c>
      <c r="C39" s="33" t="s">
        <v>268</v>
      </c>
      <c r="D39" s="57" t="s">
        <v>72</v>
      </c>
      <c r="E39" s="25">
        <f t="shared" si="0"/>
        <v>2</v>
      </c>
      <c r="F39" s="58">
        <f t="shared" si="3"/>
        <v>2</v>
      </c>
      <c r="G39" s="56">
        <f t="shared" si="4"/>
        <v>0</v>
      </c>
      <c r="H39" s="26"/>
      <c r="I39" s="27"/>
      <c r="J39" s="26"/>
      <c r="K39" s="26"/>
      <c r="L39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2</v>
      </c>
      <c r="M39" s="27">
        <f>SUM(racers8[[#This Row],[RMCC - Hill Climb (B)]]+racers8[[#This Row],[Tour de Bowness - Hill Climb (A)]]+racers8[[#This Row],[CABC ITT Provincial Championships (A)]])</f>
        <v>0</v>
      </c>
      <c r="N39" s="28">
        <f>SUM(racers8[[#This Row],[Tour de Bowness - Omnium (A)]]+racers8[[#This Row],[RMCC - Omnium (B)]])</f>
        <v>0</v>
      </c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>
        <v>2</v>
      </c>
      <c r="AD39" s="30"/>
      <c r="AE39" s="30"/>
      <c r="AF39" s="30"/>
      <c r="AG39" s="16"/>
    </row>
    <row r="40" spans="1:33" ht="15" thickBot="1" x14ac:dyDescent="0.35">
      <c r="A40" s="25"/>
      <c r="B40" s="33" t="s">
        <v>307</v>
      </c>
      <c r="C40" s="33" t="s">
        <v>308</v>
      </c>
      <c r="D40" s="57" t="s">
        <v>49</v>
      </c>
      <c r="E40" s="25">
        <f t="shared" si="0"/>
        <v>0</v>
      </c>
      <c r="F40" s="58">
        <f t="shared" si="3"/>
        <v>49</v>
      </c>
      <c r="G40" s="56">
        <f t="shared" si="4"/>
        <v>0</v>
      </c>
      <c r="H40" s="26">
        <v>49</v>
      </c>
      <c r="I40" s="27">
        <v>0</v>
      </c>
      <c r="J40" s="26"/>
      <c r="K40" s="26"/>
      <c r="L40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40" s="27">
        <f>SUM(racers8[[#This Row],[RMCC - Hill Climb (B)]]+racers8[[#This Row],[Tour de Bowness - Hill Climb (A)]]+racers8[[#This Row],[CABC ITT Provincial Championships (A)]])</f>
        <v>0</v>
      </c>
      <c r="N40" s="28">
        <f>SUM(racers8[[#This Row],[Tour de Bowness - Omnium (A)]]+racers8[[#This Row],[RMCC - Omnium (B)]])</f>
        <v>0</v>
      </c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16"/>
    </row>
    <row r="41" spans="1:33" ht="15" thickBot="1" x14ac:dyDescent="0.35">
      <c r="A41" s="25"/>
      <c r="B41" s="33" t="s">
        <v>309</v>
      </c>
      <c r="C41" s="33" t="s">
        <v>310</v>
      </c>
      <c r="D41" s="57" t="s">
        <v>38</v>
      </c>
      <c r="E41" s="25">
        <f t="shared" si="0"/>
        <v>0</v>
      </c>
      <c r="F41" s="58">
        <f t="shared" si="3"/>
        <v>43</v>
      </c>
      <c r="G41" s="56">
        <f t="shared" si="4"/>
        <v>8</v>
      </c>
      <c r="H41" s="26">
        <v>35</v>
      </c>
      <c r="I41" s="27">
        <v>8</v>
      </c>
      <c r="J41" s="26"/>
      <c r="K41" s="26"/>
      <c r="L41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41" s="27">
        <f>SUM(racers8[[#This Row],[RMCC - Hill Climb (B)]]+racers8[[#This Row],[Tour de Bowness - Hill Climb (A)]]+racers8[[#This Row],[CABC ITT Provincial Championships (A)]])</f>
        <v>0</v>
      </c>
      <c r="N41" s="28">
        <f>SUM(racers8[[#This Row],[Tour de Bowness - Omnium (A)]]+racers8[[#This Row],[RMCC - Omnium (B)]])</f>
        <v>0</v>
      </c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16"/>
    </row>
    <row r="42" spans="1:33" ht="15" thickBot="1" x14ac:dyDescent="0.35">
      <c r="A42" s="25"/>
      <c r="B42" s="33" t="s">
        <v>311</v>
      </c>
      <c r="C42" s="33" t="s">
        <v>142</v>
      </c>
      <c r="D42" s="57" t="s">
        <v>125</v>
      </c>
      <c r="E42" s="25">
        <f t="shared" si="0"/>
        <v>0</v>
      </c>
      <c r="F42" s="58">
        <f t="shared" si="3"/>
        <v>25</v>
      </c>
      <c r="G42" s="56">
        <f t="shared" si="4"/>
        <v>2</v>
      </c>
      <c r="H42" s="26">
        <v>23</v>
      </c>
      <c r="I42" s="27">
        <v>2</v>
      </c>
      <c r="J42" s="26"/>
      <c r="K42" s="26"/>
      <c r="L42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42" s="27">
        <f>SUM(racers8[[#This Row],[RMCC - Hill Climb (B)]]+racers8[[#This Row],[Tour de Bowness - Hill Climb (A)]]+racers8[[#This Row],[CABC ITT Provincial Championships (A)]])</f>
        <v>0</v>
      </c>
      <c r="N42" s="28">
        <f>SUM(racers8[[#This Row],[Tour de Bowness - Omnium (A)]]+racers8[[#This Row],[RMCC - Omnium (B)]])</f>
        <v>0</v>
      </c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16"/>
    </row>
    <row r="43" spans="1:33" ht="15" thickBot="1" x14ac:dyDescent="0.35">
      <c r="A43" s="25"/>
      <c r="B43" s="24" t="s">
        <v>312</v>
      </c>
      <c r="C43" s="24" t="s">
        <v>196</v>
      </c>
      <c r="D43" s="54" t="s">
        <v>49</v>
      </c>
      <c r="E43" s="25">
        <v>0</v>
      </c>
      <c r="F43" s="58">
        <f t="shared" si="3"/>
        <v>22</v>
      </c>
      <c r="G43" s="56">
        <f t="shared" si="4"/>
        <v>4</v>
      </c>
      <c r="H43" s="26">
        <v>18</v>
      </c>
      <c r="I43" s="27">
        <v>4</v>
      </c>
      <c r="J43" s="26"/>
      <c r="K43" s="26"/>
      <c r="L43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43" s="27">
        <f>SUM(racers8[[#This Row],[RMCC - Hill Climb (B)]]+racers8[[#This Row],[Tour de Bowness - Hill Climb (A)]]+racers8[[#This Row],[CABC ITT Provincial Championships (A)]])</f>
        <v>0</v>
      </c>
      <c r="N43" s="28">
        <f>SUM(racers8[[#This Row],[Tour de Bowness - Omnium (A)]]+racers8[[#This Row],[RMCC - Omnium (B)]])</f>
        <v>0</v>
      </c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16"/>
    </row>
    <row r="44" spans="1:33" ht="15" thickBot="1" x14ac:dyDescent="0.35">
      <c r="A44" s="25"/>
      <c r="B44" s="33" t="s">
        <v>313</v>
      </c>
      <c r="C44" s="33" t="s">
        <v>314</v>
      </c>
      <c r="D44" s="57" t="s">
        <v>32</v>
      </c>
      <c r="E44" s="25">
        <f t="shared" ref="E44:E75" si="5">SUM(L44,M44,N44)</f>
        <v>0</v>
      </c>
      <c r="F44" s="58">
        <f t="shared" si="3"/>
        <v>28</v>
      </c>
      <c r="G44" s="56">
        <f t="shared" si="4"/>
        <v>6</v>
      </c>
      <c r="H44" s="26">
        <v>22</v>
      </c>
      <c r="I44" s="27">
        <v>6</v>
      </c>
      <c r="J44" s="26"/>
      <c r="K44" s="26"/>
      <c r="L44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44" s="27">
        <f>SUM(racers8[[#This Row],[RMCC - Hill Climb (B)]]+racers8[[#This Row],[Tour de Bowness - Hill Climb (A)]]+racers8[[#This Row],[CABC ITT Provincial Championships (A)]])</f>
        <v>0</v>
      </c>
      <c r="N44" s="28">
        <f>SUM(racers8[[#This Row],[Tour de Bowness - Omnium (A)]]+racers8[[#This Row],[RMCC - Omnium (B)]])</f>
        <v>0</v>
      </c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16"/>
    </row>
    <row r="45" spans="1:33" ht="15" thickBot="1" x14ac:dyDescent="0.35">
      <c r="A45" s="25"/>
      <c r="B45" s="33" t="s">
        <v>315</v>
      </c>
      <c r="C45" s="33" t="s">
        <v>199</v>
      </c>
      <c r="D45" s="57" t="s">
        <v>38</v>
      </c>
      <c r="E45" s="25">
        <f t="shared" si="5"/>
        <v>0</v>
      </c>
      <c r="F45" s="58">
        <f t="shared" si="3"/>
        <v>14</v>
      </c>
      <c r="G45" s="56">
        <f t="shared" si="4"/>
        <v>12</v>
      </c>
      <c r="H45" s="26">
        <v>2</v>
      </c>
      <c r="I45" s="27">
        <v>12</v>
      </c>
      <c r="J45" s="26"/>
      <c r="K45" s="26"/>
      <c r="L45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45" s="27">
        <f>SUM(racers8[[#This Row],[RMCC - Hill Climb (B)]]+racers8[[#This Row],[Tour de Bowness - Hill Climb (A)]]+racers8[[#This Row],[CABC ITT Provincial Championships (A)]])</f>
        <v>0</v>
      </c>
      <c r="N45" s="28">
        <f>SUM(racers8[[#This Row],[Tour de Bowness - Omnium (A)]]+racers8[[#This Row],[RMCC - Omnium (B)]])</f>
        <v>0</v>
      </c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16"/>
    </row>
    <row r="46" spans="1:33" ht="15" thickBot="1" x14ac:dyDescent="0.35">
      <c r="A46" s="25"/>
      <c r="B46" s="33" t="s">
        <v>316</v>
      </c>
      <c r="C46" s="33" t="s">
        <v>317</v>
      </c>
      <c r="D46" s="57" t="s">
        <v>75</v>
      </c>
      <c r="E46" s="25">
        <f t="shared" si="5"/>
        <v>0</v>
      </c>
      <c r="F46" s="58">
        <f t="shared" si="3"/>
        <v>8</v>
      </c>
      <c r="G46" s="56">
        <f t="shared" si="4"/>
        <v>0</v>
      </c>
      <c r="H46" s="26">
        <v>8</v>
      </c>
      <c r="I46" s="27">
        <v>0</v>
      </c>
      <c r="J46" s="26"/>
      <c r="K46" s="26"/>
      <c r="L46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46" s="27">
        <f>SUM(racers8[[#This Row],[RMCC - Hill Climb (B)]]+racers8[[#This Row],[Tour de Bowness - Hill Climb (A)]]+racers8[[#This Row],[CABC ITT Provincial Championships (A)]])</f>
        <v>0</v>
      </c>
      <c r="N46" s="28">
        <f>SUM(racers8[[#This Row],[Tour de Bowness - Omnium (A)]]+racers8[[#This Row],[RMCC - Omnium (B)]])</f>
        <v>0</v>
      </c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16"/>
    </row>
    <row r="47" spans="1:33" ht="15" thickBot="1" x14ac:dyDescent="0.35">
      <c r="A47" s="25"/>
      <c r="B47" s="33" t="s">
        <v>318</v>
      </c>
      <c r="C47" s="33" t="s">
        <v>62</v>
      </c>
      <c r="D47" s="57" t="s">
        <v>38</v>
      </c>
      <c r="E47" s="25">
        <f t="shared" si="5"/>
        <v>0</v>
      </c>
      <c r="F47" s="58">
        <f t="shared" si="3"/>
        <v>6</v>
      </c>
      <c r="G47" s="56">
        <f t="shared" si="4"/>
        <v>0</v>
      </c>
      <c r="H47" s="26">
        <v>6</v>
      </c>
      <c r="I47" s="27">
        <v>0</v>
      </c>
      <c r="J47" s="26"/>
      <c r="K47" s="26"/>
      <c r="L47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47" s="27">
        <f>SUM(racers8[[#This Row],[RMCC - Hill Climb (B)]]+racers8[[#This Row],[Tour de Bowness - Hill Climb (A)]]+racers8[[#This Row],[CABC ITT Provincial Championships (A)]])</f>
        <v>0</v>
      </c>
      <c r="N47" s="28">
        <f>SUM(racers8[[#This Row],[Tour de Bowness - Omnium (A)]]+racers8[[#This Row],[RMCC - Omnium (B)]])</f>
        <v>0</v>
      </c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16"/>
    </row>
    <row r="48" spans="1:33" ht="15" thickBot="1" x14ac:dyDescent="0.35">
      <c r="A48" s="21"/>
      <c r="B48" s="11" t="s">
        <v>319</v>
      </c>
      <c r="C48" s="11" t="s">
        <v>77</v>
      </c>
      <c r="D48" s="53" t="s">
        <v>38</v>
      </c>
      <c r="E48" s="25">
        <f t="shared" si="5"/>
        <v>0</v>
      </c>
      <c r="F48" s="58">
        <f t="shared" si="3"/>
        <v>2</v>
      </c>
      <c r="G48" s="56">
        <f t="shared" si="4"/>
        <v>2</v>
      </c>
      <c r="H48" s="12">
        <v>0</v>
      </c>
      <c r="I48" s="13">
        <v>2</v>
      </c>
      <c r="J48" s="12"/>
      <c r="K48" s="12"/>
      <c r="L48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48" s="27">
        <f>SUM(racers8[[#This Row],[RMCC - Hill Climb (B)]]+racers8[[#This Row],[Tour de Bowness - Hill Climb (A)]]+racers8[[#This Row],[CABC ITT Provincial Championships (A)]])</f>
        <v>0</v>
      </c>
      <c r="N48" s="28">
        <f>SUM(racers8[[#This Row],[Tour de Bowness - Omnium (A)]]+racers8[[#This Row],[RMCC - Omnium (B)]])</f>
        <v>0</v>
      </c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</row>
    <row r="49" spans="1:33" ht="15" thickBot="1" x14ac:dyDescent="0.35">
      <c r="A49" s="21"/>
      <c r="B49" s="19" t="s">
        <v>320</v>
      </c>
      <c r="C49" s="19" t="s">
        <v>95</v>
      </c>
      <c r="D49" s="20" t="s">
        <v>108</v>
      </c>
      <c r="E49" s="21">
        <f t="shared" si="5"/>
        <v>0</v>
      </c>
      <c r="F49" s="50">
        <f t="shared" si="3"/>
        <v>1</v>
      </c>
      <c r="G49" s="51">
        <f t="shared" si="4"/>
        <v>0</v>
      </c>
      <c r="H49" s="12">
        <v>1</v>
      </c>
      <c r="I49" s="13">
        <v>0</v>
      </c>
      <c r="J49" s="12"/>
      <c r="K49" s="12"/>
      <c r="L49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49" s="13">
        <f>SUM(racers8[[#This Row],[RMCC - Hill Climb (B)]]+racers8[[#This Row],[Tour de Bowness - Hill Climb (A)]]+racers8[[#This Row],[CABC ITT Provincial Championships (A)]])</f>
        <v>0</v>
      </c>
      <c r="N49" s="14">
        <f>SUM(racers8[[#This Row],[Tour de Bowness - Omnium (A)]]+racers8[[#This Row],[RMCC - Omnium (B)]])</f>
        <v>0</v>
      </c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</row>
    <row r="50" spans="1:33" ht="15" thickBot="1" x14ac:dyDescent="0.35">
      <c r="A50" s="21"/>
      <c r="B50" s="19" t="s">
        <v>321</v>
      </c>
      <c r="C50" s="19" t="s">
        <v>322</v>
      </c>
      <c r="D50" s="20" t="s">
        <v>72</v>
      </c>
      <c r="E50" s="21">
        <f t="shared" si="5"/>
        <v>0</v>
      </c>
      <c r="F50" s="50">
        <f t="shared" si="3"/>
        <v>0</v>
      </c>
      <c r="G50" s="51">
        <f t="shared" si="4"/>
        <v>0</v>
      </c>
      <c r="H50" s="12">
        <v>0</v>
      </c>
      <c r="I50" s="13">
        <v>0</v>
      </c>
      <c r="J50" s="12"/>
      <c r="K50" s="12"/>
      <c r="L50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50" s="13">
        <f>SUM(racers8[[#This Row],[RMCC - Hill Climb (B)]]+racers8[[#This Row],[Tour de Bowness - Hill Climb (A)]]+racers8[[#This Row],[CABC ITT Provincial Championships (A)]])</f>
        <v>0</v>
      </c>
      <c r="N50" s="14">
        <f>SUM(racers8[[#This Row],[Tour de Bowness - Omnium (A)]]+racers8[[#This Row],[RMCC - Omnium (B)]])</f>
        <v>0</v>
      </c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</row>
    <row r="51" spans="1:33" ht="15" thickBot="1" x14ac:dyDescent="0.35">
      <c r="A51" s="25"/>
      <c r="B51" s="33" t="s">
        <v>323</v>
      </c>
      <c r="C51" s="33" t="s">
        <v>324</v>
      </c>
      <c r="D51" s="57" t="s">
        <v>325</v>
      </c>
      <c r="E51" s="25">
        <f t="shared" si="5"/>
        <v>0</v>
      </c>
      <c r="F51" s="58">
        <f t="shared" si="3"/>
        <v>0</v>
      </c>
      <c r="G51" s="56">
        <f t="shared" si="4"/>
        <v>0</v>
      </c>
      <c r="H51" s="26">
        <v>0</v>
      </c>
      <c r="I51" s="27">
        <v>0</v>
      </c>
      <c r="J51" s="26"/>
      <c r="K51" s="26"/>
      <c r="L51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51" s="27">
        <f>SUM(racers8[[#This Row],[RMCC - Hill Climb (B)]]+racers8[[#This Row],[Tour de Bowness - Hill Climb (A)]]+racers8[[#This Row],[CABC ITT Provincial Championships (A)]])</f>
        <v>0</v>
      </c>
      <c r="N51" s="28">
        <f>SUM(racers8[[#This Row],[Tour de Bowness - Omnium (A)]]+racers8[[#This Row],[RMCC - Omnium (B)]])</f>
        <v>0</v>
      </c>
      <c r="O51" s="30"/>
      <c r="P51" s="30"/>
      <c r="Q51" s="30"/>
      <c r="R51" s="30"/>
      <c r="S51" s="30"/>
      <c r="T51" s="30"/>
      <c r="U51" s="30"/>
      <c r="V51" s="30"/>
      <c r="W51" s="30"/>
      <c r="X51" s="52"/>
      <c r="Y51" s="30"/>
      <c r="Z51" s="30"/>
      <c r="AA51" s="30"/>
      <c r="AB51" s="30"/>
      <c r="AC51" s="30"/>
      <c r="AD51" s="30"/>
      <c r="AE51" s="30"/>
      <c r="AF51" s="30"/>
      <c r="AG51" s="16"/>
    </row>
    <row r="52" spans="1:33" ht="15" thickBot="1" x14ac:dyDescent="0.35">
      <c r="A52" s="25"/>
      <c r="B52" s="33" t="s">
        <v>326</v>
      </c>
      <c r="C52" s="33" t="s">
        <v>327</v>
      </c>
      <c r="D52" s="57" t="s">
        <v>44</v>
      </c>
      <c r="E52" s="25">
        <f t="shared" si="5"/>
        <v>0</v>
      </c>
      <c r="F52" s="58">
        <f t="shared" si="3"/>
        <v>0</v>
      </c>
      <c r="G52" s="56">
        <f t="shared" si="4"/>
        <v>0</v>
      </c>
      <c r="H52" s="26">
        <v>0</v>
      </c>
      <c r="I52" s="27">
        <v>0</v>
      </c>
      <c r="J52" s="26"/>
      <c r="K52" s="26"/>
      <c r="L52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52" s="27">
        <f>SUM(racers8[[#This Row],[RMCC - Hill Climb (B)]]+racers8[[#This Row],[Tour de Bowness - Hill Climb (A)]]+racers8[[#This Row],[CABC ITT Provincial Championships (A)]])</f>
        <v>0</v>
      </c>
      <c r="N52" s="28">
        <f>SUM(racers8[[#This Row],[Tour de Bowness - Omnium (A)]]+racers8[[#This Row],[RMCC - Omnium (B)]])</f>
        <v>0</v>
      </c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16"/>
    </row>
    <row r="53" spans="1:33" ht="15" thickBot="1" x14ac:dyDescent="0.35">
      <c r="A53" s="25"/>
      <c r="B53" s="33" t="s">
        <v>330</v>
      </c>
      <c r="C53" s="33" t="s">
        <v>331</v>
      </c>
      <c r="D53" s="57" t="s">
        <v>72</v>
      </c>
      <c r="E53" s="25">
        <f t="shared" si="5"/>
        <v>0</v>
      </c>
      <c r="F53" s="58">
        <f t="shared" si="3"/>
        <v>0</v>
      </c>
      <c r="G53" s="56">
        <f t="shared" si="4"/>
        <v>0</v>
      </c>
      <c r="H53" s="26">
        <v>0</v>
      </c>
      <c r="I53" s="27">
        <v>0</v>
      </c>
      <c r="J53" s="26"/>
      <c r="K53" s="26"/>
      <c r="L53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53" s="27">
        <f>SUM(racers8[[#This Row],[RMCC - Hill Climb (B)]]+racers8[[#This Row],[Tour de Bowness - Hill Climb (A)]]+racers8[[#This Row],[CABC ITT Provincial Championships (A)]])</f>
        <v>0</v>
      </c>
      <c r="N53" s="28">
        <f>SUM(racers8[[#This Row],[Tour de Bowness - Omnium (A)]]+racers8[[#This Row],[RMCC - Omnium (B)]])</f>
        <v>0</v>
      </c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16"/>
    </row>
    <row r="54" spans="1:33" ht="15" thickBot="1" x14ac:dyDescent="0.35">
      <c r="A54" s="21"/>
      <c r="B54" s="11" t="s">
        <v>332</v>
      </c>
      <c r="C54" s="11" t="s">
        <v>333</v>
      </c>
      <c r="D54" s="53" t="s">
        <v>72</v>
      </c>
      <c r="E54" s="21">
        <f t="shared" si="5"/>
        <v>0</v>
      </c>
      <c r="F54" s="50">
        <f t="shared" si="3"/>
        <v>0</v>
      </c>
      <c r="G54" s="51">
        <f t="shared" si="4"/>
        <v>0</v>
      </c>
      <c r="H54" s="12">
        <v>0</v>
      </c>
      <c r="I54" s="13">
        <v>0</v>
      </c>
      <c r="J54" s="12"/>
      <c r="K54" s="12"/>
      <c r="L54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54" s="13">
        <f>SUM(racers8[[#This Row],[RMCC - Hill Climb (B)]]+racers8[[#This Row],[Tour de Bowness - Hill Climb (A)]]+racers8[[#This Row],[CABC ITT Provincial Championships (A)]])</f>
        <v>0</v>
      </c>
      <c r="N54" s="14">
        <f>SUM(racers8[[#This Row],[Tour de Bowness - Omnium (A)]]+racers8[[#This Row],[RMCC - Omnium (B)]])</f>
        <v>0</v>
      </c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</row>
    <row r="55" spans="1:33" ht="15" thickBot="1" x14ac:dyDescent="0.35">
      <c r="A55" s="21"/>
      <c r="B55" s="19" t="s">
        <v>334</v>
      </c>
      <c r="C55" s="19" t="s">
        <v>335</v>
      </c>
      <c r="D55" s="20" t="s">
        <v>72</v>
      </c>
      <c r="E55" s="21">
        <f t="shared" si="5"/>
        <v>0</v>
      </c>
      <c r="F55" s="50">
        <f t="shared" si="3"/>
        <v>0</v>
      </c>
      <c r="G55" s="51">
        <f t="shared" si="4"/>
        <v>0</v>
      </c>
      <c r="H55" s="12">
        <v>0</v>
      </c>
      <c r="I55" s="13">
        <v>0</v>
      </c>
      <c r="J55" s="12"/>
      <c r="K55" s="12"/>
      <c r="L55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55" s="13">
        <f>SUM(racers8[[#This Row],[RMCC - Hill Climb (B)]]+racers8[[#This Row],[Tour de Bowness - Hill Climb (A)]]+racers8[[#This Row],[CABC ITT Provincial Championships (A)]])</f>
        <v>0</v>
      </c>
      <c r="N55" s="14">
        <f>SUM(racers8[[#This Row],[Tour de Bowness - Omnium (A)]]+racers8[[#This Row],[RMCC - Omnium (B)]])</f>
        <v>0</v>
      </c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</row>
    <row r="56" spans="1:33" ht="15" thickBot="1" x14ac:dyDescent="0.35">
      <c r="A56" s="25"/>
      <c r="B56" s="24" t="s">
        <v>336</v>
      </c>
      <c r="C56" s="24" t="s">
        <v>337</v>
      </c>
      <c r="D56" s="54" t="s">
        <v>79</v>
      </c>
      <c r="E56" s="25">
        <f t="shared" si="5"/>
        <v>0</v>
      </c>
      <c r="F56" s="58">
        <f t="shared" si="3"/>
        <v>0</v>
      </c>
      <c r="G56" s="56">
        <f t="shared" si="4"/>
        <v>0</v>
      </c>
      <c r="H56" s="26">
        <v>0</v>
      </c>
      <c r="I56" s="27">
        <v>0</v>
      </c>
      <c r="J56" s="26"/>
      <c r="K56" s="26"/>
      <c r="L56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56" s="27">
        <f>SUM(racers8[[#This Row],[RMCC - Hill Climb (B)]]+racers8[[#This Row],[Tour de Bowness - Hill Climb (A)]]+racers8[[#This Row],[CABC ITT Provincial Championships (A)]])</f>
        <v>0</v>
      </c>
      <c r="N56" s="28">
        <f>SUM(racers8[[#This Row],[Tour de Bowness - Omnium (A)]]+racers8[[#This Row],[RMCC - Omnium (B)]])</f>
        <v>0</v>
      </c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16"/>
    </row>
    <row r="57" spans="1:33" ht="15" thickBot="1" x14ac:dyDescent="0.35">
      <c r="A57" s="25"/>
      <c r="B57" s="24" t="s">
        <v>338</v>
      </c>
      <c r="C57" s="24" t="s">
        <v>339</v>
      </c>
      <c r="D57" s="54" t="s">
        <v>49</v>
      </c>
      <c r="E57" s="25">
        <f t="shared" si="5"/>
        <v>0</v>
      </c>
      <c r="F57" s="55">
        <f t="shared" si="3"/>
        <v>0</v>
      </c>
      <c r="G57" s="56">
        <f t="shared" si="4"/>
        <v>0</v>
      </c>
      <c r="H57" s="26">
        <v>0</v>
      </c>
      <c r="I57" s="27">
        <v>0</v>
      </c>
      <c r="J57" s="26"/>
      <c r="K57" s="26"/>
      <c r="L57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57" s="27">
        <f>SUM(racers8[[#This Row],[RMCC - Hill Climb (B)]]+racers8[[#This Row],[Tour de Bowness - Hill Climb (A)]]+racers8[[#This Row],[CABC ITT Provincial Championships (A)]])</f>
        <v>0</v>
      </c>
      <c r="N57" s="28">
        <f>SUM(racers8[[#This Row],[Tour de Bowness - Omnium (A)]]+racers8[[#This Row],[RMCC - Omnium (B)]])</f>
        <v>0</v>
      </c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16"/>
    </row>
    <row r="58" spans="1:33" ht="15" thickBot="1" x14ac:dyDescent="0.35">
      <c r="A58" s="25"/>
      <c r="B58" s="33" t="s">
        <v>340</v>
      </c>
      <c r="C58" s="33" t="s">
        <v>341</v>
      </c>
      <c r="D58" s="57" t="s">
        <v>44</v>
      </c>
      <c r="E58" s="25">
        <f t="shared" si="5"/>
        <v>0</v>
      </c>
      <c r="F58" s="58">
        <f t="shared" si="3"/>
        <v>0</v>
      </c>
      <c r="G58" s="56">
        <f t="shared" si="4"/>
        <v>0</v>
      </c>
      <c r="H58" s="26">
        <v>0</v>
      </c>
      <c r="I58" s="27">
        <v>0</v>
      </c>
      <c r="J58" s="26"/>
      <c r="K58" s="26"/>
      <c r="L58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58" s="27">
        <f>SUM(racers8[[#This Row],[RMCC - Hill Climb (B)]]+racers8[[#This Row],[Tour de Bowness - Hill Climb (A)]]+racers8[[#This Row],[CABC ITT Provincial Championships (A)]])</f>
        <v>0</v>
      </c>
      <c r="N58" s="28">
        <f>SUM(racers8[[#This Row],[Tour de Bowness - Omnium (A)]]+racers8[[#This Row],[RMCC - Omnium (B)]])</f>
        <v>0</v>
      </c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16"/>
    </row>
    <row r="59" spans="1:33" ht="15" thickBot="1" x14ac:dyDescent="0.35">
      <c r="A59" s="21"/>
      <c r="B59" s="11" t="s">
        <v>342</v>
      </c>
      <c r="C59" s="11" t="s">
        <v>343</v>
      </c>
      <c r="D59" s="53" t="s">
        <v>344</v>
      </c>
      <c r="E59" s="21">
        <f t="shared" si="5"/>
        <v>0</v>
      </c>
      <c r="F59" s="50">
        <f t="shared" si="3"/>
        <v>0</v>
      </c>
      <c r="G59" s="51">
        <f t="shared" si="4"/>
        <v>0</v>
      </c>
      <c r="H59" s="12">
        <v>0</v>
      </c>
      <c r="I59" s="13">
        <v>0</v>
      </c>
      <c r="J59" s="12"/>
      <c r="K59" s="12"/>
      <c r="L59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59" s="13">
        <f>SUM(racers8[[#This Row],[RMCC - Hill Climb (B)]]+racers8[[#This Row],[Tour de Bowness - Hill Climb (A)]]+racers8[[#This Row],[CABC ITT Provincial Championships (A)]])</f>
        <v>0</v>
      </c>
      <c r="N59" s="14">
        <f>SUM(racers8[[#This Row],[Tour de Bowness - Omnium (A)]]+racers8[[#This Row],[RMCC - Omnium (B)]])</f>
        <v>0</v>
      </c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</row>
    <row r="60" spans="1:33" ht="15" thickBot="1" x14ac:dyDescent="0.35">
      <c r="A60" s="25"/>
      <c r="B60" s="24" t="s">
        <v>345</v>
      </c>
      <c r="C60" s="24" t="s">
        <v>346</v>
      </c>
      <c r="D60" s="54" t="s">
        <v>108</v>
      </c>
      <c r="E60" s="25">
        <f t="shared" si="5"/>
        <v>0</v>
      </c>
      <c r="F60" s="58">
        <f t="shared" si="3"/>
        <v>0</v>
      </c>
      <c r="G60" s="56">
        <f t="shared" si="4"/>
        <v>0</v>
      </c>
      <c r="H60" s="26">
        <v>0</v>
      </c>
      <c r="I60" s="27">
        <v>0</v>
      </c>
      <c r="J60" s="26"/>
      <c r="K60" s="26"/>
      <c r="L60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60" s="27">
        <f>SUM(racers8[[#This Row],[RMCC - Hill Climb (B)]]+racers8[[#This Row],[Tour de Bowness - Hill Climb (A)]]+racers8[[#This Row],[CABC ITT Provincial Championships (A)]])</f>
        <v>0</v>
      </c>
      <c r="N60" s="28">
        <f>SUM(racers8[[#This Row],[Tour de Bowness - Omnium (A)]]+racers8[[#This Row],[RMCC - Omnium (B)]])</f>
        <v>0</v>
      </c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16"/>
    </row>
    <row r="61" spans="1:33" ht="15" thickBot="1" x14ac:dyDescent="0.35">
      <c r="A61" s="25"/>
      <c r="B61" s="24" t="s">
        <v>347</v>
      </c>
      <c r="C61" s="24" t="s">
        <v>177</v>
      </c>
      <c r="D61" s="54" t="s">
        <v>250</v>
      </c>
      <c r="E61" s="25">
        <f t="shared" si="5"/>
        <v>0</v>
      </c>
      <c r="F61" s="58">
        <f t="shared" si="3"/>
        <v>0</v>
      </c>
      <c r="G61" s="56">
        <f t="shared" si="4"/>
        <v>0</v>
      </c>
      <c r="H61" s="26">
        <v>0</v>
      </c>
      <c r="I61" s="27">
        <v>0</v>
      </c>
      <c r="J61" s="26"/>
      <c r="K61" s="26"/>
      <c r="L61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61" s="27">
        <f>SUM(racers8[[#This Row],[RMCC - Hill Climb (B)]]+racers8[[#This Row],[Tour de Bowness - Hill Climb (A)]]+racers8[[#This Row],[CABC ITT Provincial Championships (A)]])</f>
        <v>0</v>
      </c>
      <c r="N61" s="28">
        <f>SUM(racers8[[#This Row],[Tour de Bowness - Omnium (A)]]+racers8[[#This Row],[RMCC - Omnium (B)]])</f>
        <v>0</v>
      </c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16"/>
    </row>
    <row r="62" spans="1:33" ht="15" thickBot="1" x14ac:dyDescent="0.35">
      <c r="A62" s="25"/>
      <c r="B62" s="33" t="s">
        <v>348</v>
      </c>
      <c r="C62" s="33" t="s">
        <v>110</v>
      </c>
      <c r="D62" s="57" t="s">
        <v>79</v>
      </c>
      <c r="E62" s="25">
        <f t="shared" si="5"/>
        <v>0</v>
      </c>
      <c r="F62" s="58">
        <f t="shared" si="3"/>
        <v>0</v>
      </c>
      <c r="G62" s="56">
        <f t="shared" si="4"/>
        <v>0</v>
      </c>
      <c r="H62" s="26">
        <v>0</v>
      </c>
      <c r="I62" s="27">
        <v>0</v>
      </c>
      <c r="J62" s="26"/>
      <c r="K62" s="26"/>
      <c r="L62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62" s="27">
        <f>SUM(racers8[[#This Row],[RMCC - Hill Climb (B)]]+racers8[[#This Row],[Tour de Bowness - Hill Climb (A)]]+racers8[[#This Row],[CABC ITT Provincial Championships (A)]])</f>
        <v>0</v>
      </c>
      <c r="N62" s="28">
        <f>SUM(racers8[[#This Row],[Tour de Bowness - Omnium (A)]]+racers8[[#This Row],[RMCC - Omnium (B)]])</f>
        <v>0</v>
      </c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16"/>
    </row>
    <row r="63" spans="1:33" ht="15" thickBot="1" x14ac:dyDescent="0.35">
      <c r="A63" s="25"/>
      <c r="B63" s="33" t="s">
        <v>349</v>
      </c>
      <c r="C63" s="33" t="s">
        <v>147</v>
      </c>
      <c r="D63" s="57" t="s">
        <v>246</v>
      </c>
      <c r="E63" s="25">
        <f t="shared" si="5"/>
        <v>0</v>
      </c>
      <c r="F63" s="58">
        <f t="shared" si="3"/>
        <v>0</v>
      </c>
      <c r="G63" s="56">
        <f t="shared" si="4"/>
        <v>0</v>
      </c>
      <c r="H63" s="26">
        <v>0</v>
      </c>
      <c r="I63" s="27">
        <v>0</v>
      </c>
      <c r="J63" s="26"/>
      <c r="K63" s="26"/>
      <c r="L63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63" s="27">
        <f>SUM(racers8[[#This Row],[RMCC - Hill Climb (B)]]+racers8[[#This Row],[Tour de Bowness - Hill Climb (A)]]+racers8[[#This Row],[CABC ITT Provincial Championships (A)]])</f>
        <v>0</v>
      </c>
      <c r="N63" s="28">
        <f>SUM(racers8[[#This Row],[Tour de Bowness - Omnium (A)]]+racers8[[#This Row],[RMCC - Omnium (B)]])</f>
        <v>0</v>
      </c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16"/>
    </row>
    <row r="64" spans="1:33" ht="15" thickBot="1" x14ac:dyDescent="0.35">
      <c r="A64" s="25"/>
      <c r="B64" s="33" t="s">
        <v>204</v>
      </c>
      <c r="C64" s="33" t="s">
        <v>205</v>
      </c>
      <c r="D64" s="57" t="s">
        <v>200</v>
      </c>
      <c r="E64" s="25">
        <f t="shared" si="5"/>
        <v>0</v>
      </c>
      <c r="F64" s="58">
        <f t="shared" si="3"/>
        <v>0</v>
      </c>
      <c r="G64" s="56">
        <f t="shared" si="4"/>
        <v>0</v>
      </c>
      <c r="H64" s="26">
        <v>0</v>
      </c>
      <c r="I64" s="27">
        <v>0</v>
      </c>
      <c r="J64" s="26"/>
      <c r="K64" s="26"/>
      <c r="L64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64" s="27">
        <f>SUM(racers8[[#This Row],[RMCC - Hill Climb (B)]]+racers8[[#This Row],[Tour de Bowness - Hill Climb (A)]]+racers8[[#This Row],[CABC ITT Provincial Championships (A)]])</f>
        <v>0</v>
      </c>
      <c r="N64" s="28">
        <f>SUM(racers8[[#This Row],[Tour de Bowness - Omnium (A)]]+racers8[[#This Row],[RMCC - Omnium (B)]])</f>
        <v>0</v>
      </c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16"/>
    </row>
    <row r="65" spans="1:33" ht="15" thickBot="1" x14ac:dyDescent="0.35">
      <c r="A65" s="25"/>
      <c r="B65" s="33" t="s">
        <v>350</v>
      </c>
      <c r="C65" s="33" t="s">
        <v>256</v>
      </c>
      <c r="D65" s="57" t="s">
        <v>72</v>
      </c>
      <c r="E65" s="25">
        <f t="shared" si="5"/>
        <v>0</v>
      </c>
      <c r="F65" s="58">
        <f t="shared" ref="F65:F96" si="6">SUM(G65,H65,J65,L65)</f>
        <v>0</v>
      </c>
      <c r="G65" s="56">
        <f t="shared" ref="G65:G96" si="7">+IF(SUM(I65,K65,M65)&gt;20,20,SUM(I65,K65,M65))</f>
        <v>0</v>
      </c>
      <c r="H65" s="26">
        <v>0</v>
      </c>
      <c r="I65" s="27">
        <v>0</v>
      </c>
      <c r="J65" s="26"/>
      <c r="K65" s="26"/>
      <c r="L65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65" s="27">
        <f>SUM(racers8[[#This Row],[RMCC - Hill Climb (B)]]+racers8[[#This Row],[Tour de Bowness - Hill Climb (A)]]+racers8[[#This Row],[CABC ITT Provincial Championships (A)]])</f>
        <v>0</v>
      </c>
      <c r="N65" s="28">
        <f>SUM(racers8[[#This Row],[Tour de Bowness - Omnium (A)]]+racers8[[#This Row],[RMCC - Omnium (B)]])</f>
        <v>0</v>
      </c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16"/>
    </row>
    <row r="66" spans="1:33" ht="15" thickBot="1" x14ac:dyDescent="0.35">
      <c r="A66" s="25"/>
      <c r="B66" s="24" t="s">
        <v>351</v>
      </c>
      <c r="C66" s="24" t="s">
        <v>352</v>
      </c>
      <c r="D66" s="54" t="s">
        <v>72</v>
      </c>
      <c r="E66" s="25">
        <f t="shared" si="5"/>
        <v>0</v>
      </c>
      <c r="F66" s="58">
        <f t="shared" si="6"/>
        <v>0</v>
      </c>
      <c r="G66" s="56">
        <f t="shared" si="7"/>
        <v>0</v>
      </c>
      <c r="H66" s="26">
        <v>0</v>
      </c>
      <c r="I66" s="27">
        <v>0</v>
      </c>
      <c r="J66" s="26"/>
      <c r="K66" s="26"/>
      <c r="L66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66" s="27">
        <f>SUM(racers8[[#This Row],[RMCC - Hill Climb (B)]]+racers8[[#This Row],[Tour de Bowness - Hill Climb (A)]]+racers8[[#This Row],[CABC ITT Provincial Championships (A)]])</f>
        <v>0</v>
      </c>
      <c r="N66" s="28">
        <f>SUM(racers8[[#This Row],[Tour de Bowness - Omnium (A)]]+racers8[[#This Row],[RMCC - Omnium (B)]])</f>
        <v>0</v>
      </c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16"/>
    </row>
    <row r="67" spans="1:33" ht="15" thickBot="1" x14ac:dyDescent="0.35">
      <c r="A67" s="25"/>
      <c r="B67" s="24" t="s">
        <v>353</v>
      </c>
      <c r="C67" s="24" t="s">
        <v>354</v>
      </c>
      <c r="D67" s="54" t="s">
        <v>355</v>
      </c>
      <c r="E67" s="25">
        <f t="shared" si="5"/>
        <v>0</v>
      </c>
      <c r="F67" s="58">
        <f t="shared" si="6"/>
        <v>0</v>
      </c>
      <c r="G67" s="56">
        <f t="shared" si="7"/>
        <v>0</v>
      </c>
      <c r="H67" s="26">
        <v>0</v>
      </c>
      <c r="I67" s="27">
        <v>0</v>
      </c>
      <c r="J67" s="26"/>
      <c r="K67" s="26"/>
      <c r="L67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67" s="27">
        <f>SUM(racers8[[#This Row],[RMCC - Hill Climb (B)]]+racers8[[#This Row],[Tour de Bowness - Hill Climb (A)]]+racers8[[#This Row],[CABC ITT Provincial Championships (A)]])</f>
        <v>0</v>
      </c>
      <c r="N67" s="28">
        <f>SUM(racers8[[#This Row],[Tour de Bowness - Omnium (A)]]+racers8[[#This Row],[RMCC - Omnium (B)]])</f>
        <v>0</v>
      </c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16"/>
    </row>
    <row r="68" spans="1:33" ht="15" thickBot="1" x14ac:dyDescent="0.35">
      <c r="A68" s="25"/>
      <c r="B68" s="33" t="s">
        <v>356</v>
      </c>
      <c r="C68" s="33" t="s">
        <v>357</v>
      </c>
      <c r="D68" s="57" t="s">
        <v>108</v>
      </c>
      <c r="E68" s="25">
        <f t="shared" si="5"/>
        <v>0</v>
      </c>
      <c r="F68" s="58">
        <f t="shared" si="6"/>
        <v>0</v>
      </c>
      <c r="G68" s="56">
        <f t="shared" si="7"/>
        <v>0</v>
      </c>
      <c r="H68" s="26">
        <v>0</v>
      </c>
      <c r="I68" s="27">
        <v>0</v>
      </c>
      <c r="J68" s="26"/>
      <c r="K68" s="26"/>
      <c r="L68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68" s="27">
        <f>SUM(racers8[[#This Row],[RMCC - Hill Climb (B)]]+racers8[[#This Row],[Tour de Bowness - Hill Climb (A)]]+racers8[[#This Row],[CABC ITT Provincial Championships (A)]])</f>
        <v>0</v>
      </c>
      <c r="N68" s="28">
        <f>SUM(racers8[[#This Row],[Tour de Bowness - Omnium (A)]]+racers8[[#This Row],[RMCC - Omnium (B)]])</f>
        <v>0</v>
      </c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16"/>
    </row>
    <row r="69" spans="1:33" ht="15" thickBot="1" x14ac:dyDescent="0.35">
      <c r="A69" s="25"/>
      <c r="B69" s="101" t="s">
        <v>358</v>
      </c>
      <c r="C69" s="33" t="s">
        <v>322</v>
      </c>
      <c r="D69" s="57" t="s">
        <v>224</v>
      </c>
      <c r="E69" s="25">
        <f t="shared" si="5"/>
        <v>0</v>
      </c>
      <c r="F69" s="55">
        <f t="shared" si="6"/>
        <v>0</v>
      </c>
      <c r="G69" s="56">
        <f t="shared" si="7"/>
        <v>0</v>
      </c>
      <c r="H69" s="26">
        <v>0</v>
      </c>
      <c r="I69" s="27">
        <v>0</v>
      </c>
      <c r="J69" s="60"/>
      <c r="K69" s="26"/>
      <c r="L69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69" s="27">
        <f>SUM(racers8[[#This Row],[RMCC - Hill Climb (B)]]+racers8[[#This Row],[Tour de Bowness - Hill Climb (A)]]+racers8[[#This Row],[CABC ITT Provincial Championships (A)]])</f>
        <v>0</v>
      </c>
      <c r="N69" s="28">
        <f>SUM(racers8[[#This Row],[Tour de Bowness - Omnium (A)]]+racers8[[#This Row],[RMCC - Omnium (B)]])</f>
        <v>0</v>
      </c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16"/>
    </row>
    <row r="70" spans="1:33" ht="15" thickBot="1" x14ac:dyDescent="0.35">
      <c r="A70" s="25"/>
      <c r="B70" s="33" t="s">
        <v>359</v>
      </c>
      <c r="C70" s="33" t="s">
        <v>360</v>
      </c>
      <c r="D70" s="57" t="s">
        <v>44</v>
      </c>
      <c r="E70" s="25">
        <f t="shared" si="5"/>
        <v>0</v>
      </c>
      <c r="F70" s="58">
        <f t="shared" si="6"/>
        <v>0</v>
      </c>
      <c r="G70" s="56">
        <f t="shared" si="7"/>
        <v>0</v>
      </c>
      <c r="H70" s="26">
        <v>0</v>
      </c>
      <c r="I70" s="27">
        <v>0</v>
      </c>
      <c r="J70" s="60"/>
      <c r="K70" s="26"/>
      <c r="L70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70" s="27">
        <f>SUM(racers8[[#This Row],[RMCC - Hill Climb (B)]]+racers8[[#This Row],[Tour de Bowness - Hill Climb (A)]]+racers8[[#This Row],[CABC ITT Provincial Championships (A)]])</f>
        <v>0</v>
      </c>
      <c r="N70" s="28">
        <f>SUM(racers8[[#This Row],[Tour de Bowness - Omnium (A)]]+racers8[[#This Row],[RMCC - Omnium (B)]])</f>
        <v>0</v>
      </c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16"/>
    </row>
    <row r="71" spans="1:33" ht="15" thickBot="1" x14ac:dyDescent="0.35">
      <c r="A71" s="21"/>
      <c r="B71" s="19" t="s">
        <v>361</v>
      </c>
      <c r="C71" s="19" t="s">
        <v>362</v>
      </c>
      <c r="D71" s="20" t="s">
        <v>49</v>
      </c>
      <c r="E71" s="21">
        <f t="shared" si="5"/>
        <v>0</v>
      </c>
      <c r="F71" s="50">
        <f t="shared" si="6"/>
        <v>0</v>
      </c>
      <c r="G71" s="51">
        <f t="shared" si="7"/>
        <v>0</v>
      </c>
      <c r="H71" s="26">
        <v>0</v>
      </c>
      <c r="I71" s="27">
        <v>0</v>
      </c>
      <c r="J71" s="61"/>
      <c r="K71" s="12"/>
      <c r="L71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71" s="13">
        <f>SUM(racers8[[#This Row],[RMCC - Hill Climb (B)]]+racers8[[#This Row],[Tour de Bowness - Hill Climb (A)]]+racers8[[#This Row],[CABC ITT Provincial Championships (A)]])</f>
        <v>0</v>
      </c>
      <c r="N71" s="14">
        <f>SUM(racers8[[#This Row],[Tour de Bowness - Omnium (A)]]+racers8[[#This Row],[RMCC - Omnium (B)]])</f>
        <v>0</v>
      </c>
      <c r="O71" s="16"/>
      <c r="P71" s="16"/>
      <c r="Q71" s="16"/>
      <c r="R71" s="16"/>
      <c r="S71" s="30"/>
      <c r="T71" s="16"/>
      <c r="U71" s="16"/>
      <c r="V71" s="16"/>
      <c r="W71" s="16"/>
      <c r="X71" s="30"/>
      <c r="Y71" s="16"/>
      <c r="Z71" s="16"/>
      <c r="AA71" s="16"/>
      <c r="AB71" s="16"/>
      <c r="AC71" s="16"/>
      <c r="AD71" s="16"/>
      <c r="AE71" s="16"/>
      <c r="AF71" s="16"/>
      <c r="AG71" s="16"/>
    </row>
    <row r="72" spans="1:33" ht="15" thickBot="1" x14ac:dyDescent="0.35">
      <c r="A72" s="25"/>
      <c r="B72" s="33" t="s">
        <v>363</v>
      </c>
      <c r="C72" s="33" t="s">
        <v>364</v>
      </c>
      <c r="D72" s="57" t="s">
        <v>108</v>
      </c>
      <c r="E72" s="25">
        <f t="shared" si="5"/>
        <v>0</v>
      </c>
      <c r="F72" s="58">
        <f t="shared" si="6"/>
        <v>0</v>
      </c>
      <c r="G72" s="56">
        <f t="shared" si="7"/>
        <v>0</v>
      </c>
      <c r="H72" s="26">
        <v>0</v>
      </c>
      <c r="I72" s="27">
        <v>0</v>
      </c>
      <c r="J72" s="60"/>
      <c r="K72" s="26"/>
      <c r="L72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72" s="27">
        <f>SUM(racers8[[#This Row],[RMCC - Hill Climb (B)]]+racers8[[#This Row],[Tour de Bowness - Hill Climb (A)]]+racers8[[#This Row],[CABC ITT Provincial Championships (A)]])</f>
        <v>0</v>
      </c>
      <c r="N72" s="28">
        <f>SUM(racers8[[#This Row],[Tour de Bowness - Omnium (A)]]+racers8[[#This Row],[RMCC - Omnium (B)]])</f>
        <v>0</v>
      </c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16"/>
    </row>
    <row r="73" spans="1:33" ht="15" thickBot="1" x14ac:dyDescent="0.35">
      <c r="A73" s="25"/>
      <c r="B73" s="33" t="s">
        <v>365</v>
      </c>
      <c r="C73" s="33" t="s">
        <v>366</v>
      </c>
      <c r="D73" s="57" t="s">
        <v>75</v>
      </c>
      <c r="E73" s="25">
        <f t="shared" si="5"/>
        <v>0</v>
      </c>
      <c r="F73" s="58">
        <f t="shared" si="6"/>
        <v>0</v>
      </c>
      <c r="G73" s="56">
        <f t="shared" si="7"/>
        <v>0</v>
      </c>
      <c r="H73" s="26">
        <v>0</v>
      </c>
      <c r="I73" s="27">
        <v>0</v>
      </c>
      <c r="J73" s="60"/>
      <c r="K73" s="26"/>
      <c r="L73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73" s="27">
        <f>SUM(racers8[[#This Row],[RMCC - Hill Climb (B)]]+racers8[[#This Row],[Tour de Bowness - Hill Climb (A)]]+racers8[[#This Row],[CABC ITT Provincial Championships (A)]])</f>
        <v>0</v>
      </c>
      <c r="N73" s="28">
        <f>SUM(racers8[[#This Row],[Tour de Bowness - Omnium (A)]]+racers8[[#This Row],[RMCC - Omnium (B)]])</f>
        <v>0</v>
      </c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16"/>
    </row>
    <row r="74" spans="1:33" ht="15" thickBot="1" x14ac:dyDescent="0.35">
      <c r="A74" s="25"/>
      <c r="B74" s="33" t="s">
        <v>367</v>
      </c>
      <c r="C74" s="33" t="s">
        <v>368</v>
      </c>
      <c r="D74" s="57" t="s">
        <v>200</v>
      </c>
      <c r="E74" s="25">
        <f t="shared" si="5"/>
        <v>0</v>
      </c>
      <c r="F74" s="58">
        <f t="shared" si="6"/>
        <v>0</v>
      </c>
      <c r="G74" s="56">
        <f t="shared" si="7"/>
        <v>0</v>
      </c>
      <c r="H74" s="26">
        <v>0</v>
      </c>
      <c r="I74" s="27">
        <v>0</v>
      </c>
      <c r="J74" s="60"/>
      <c r="K74" s="26"/>
      <c r="L74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74" s="27">
        <f>SUM(racers8[[#This Row],[RMCC - Hill Climb (B)]]+racers8[[#This Row],[Tour de Bowness - Hill Climb (A)]]+racers8[[#This Row],[CABC ITT Provincial Championships (A)]])</f>
        <v>0</v>
      </c>
      <c r="N74" s="28">
        <f>SUM(racers8[[#This Row],[Tour de Bowness - Omnium (A)]]+racers8[[#This Row],[RMCC - Omnium (B)]])</f>
        <v>0</v>
      </c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16"/>
    </row>
    <row r="75" spans="1:33" ht="15" thickBot="1" x14ac:dyDescent="0.35">
      <c r="A75" s="25"/>
      <c r="B75" s="24" t="s">
        <v>369</v>
      </c>
      <c r="C75" s="24" t="s">
        <v>370</v>
      </c>
      <c r="D75" s="54" t="s">
        <v>38</v>
      </c>
      <c r="E75" s="25">
        <f t="shared" si="5"/>
        <v>0</v>
      </c>
      <c r="F75" s="58">
        <f t="shared" si="6"/>
        <v>0</v>
      </c>
      <c r="G75" s="56">
        <f t="shared" si="7"/>
        <v>0</v>
      </c>
      <c r="H75" s="26">
        <v>0</v>
      </c>
      <c r="I75" s="27">
        <v>0</v>
      </c>
      <c r="J75" s="60"/>
      <c r="K75" s="26"/>
      <c r="L75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75" s="27">
        <f>SUM(racers8[[#This Row],[RMCC - Hill Climb (B)]]+racers8[[#This Row],[Tour de Bowness - Hill Climb (A)]]+racers8[[#This Row],[CABC ITT Provincial Championships (A)]])</f>
        <v>0</v>
      </c>
      <c r="N75" s="28">
        <f>SUM(racers8[[#This Row],[Tour de Bowness - Omnium (A)]]+racers8[[#This Row],[RMCC - Omnium (B)]])</f>
        <v>0</v>
      </c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16"/>
    </row>
    <row r="76" spans="1:33" ht="15" thickBot="1" x14ac:dyDescent="0.35">
      <c r="A76" s="25"/>
      <c r="B76" s="24" t="s">
        <v>371</v>
      </c>
      <c r="C76" s="24" t="s">
        <v>302</v>
      </c>
      <c r="D76" s="54" t="s">
        <v>44</v>
      </c>
      <c r="E76" s="25">
        <f t="shared" ref="E76:E105" si="8">SUM(L76,M76,N76)</f>
        <v>0</v>
      </c>
      <c r="F76" s="58">
        <f t="shared" si="6"/>
        <v>0</v>
      </c>
      <c r="G76" s="56">
        <f t="shared" si="7"/>
        <v>0</v>
      </c>
      <c r="H76" s="26">
        <v>0</v>
      </c>
      <c r="I76" s="27">
        <v>0</v>
      </c>
      <c r="J76" s="60"/>
      <c r="K76" s="26"/>
      <c r="L76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76" s="27">
        <f>SUM(racers8[[#This Row],[RMCC - Hill Climb (B)]]+racers8[[#This Row],[Tour de Bowness - Hill Climb (A)]]+racers8[[#This Row],[CABC ITT Provincial Championships (A)]])</f>
        <v>0</v>
      </c>
      <c r="N76" s="28">
        <f>SUM(racers8[[#This Row],[Tour de Bowness - Omnium (A)]]+racers8[[#This Row],[RMCC - Omnium (B)]])</f>
        <v>0</v>
      </c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16"/>
    </row>
    <row r="77" spans="1:33" ht="15" thickBot="1" x14ac:dyDescent="0.35">
      <c r="A77" s="25"/>
      <c r="B77" s="33" t="s">
        <v>372</v>
      </c>
      <c r="C77" s="33" t="s">
        <v>373</v>
      </c>
      <c r="D77" s="57" t="s">
        <v>108</v>
      </c>
      <c r="E77" s="25">
        <f t="shared" si="8"/>
        <v>0</v>
      </c>
      <c r="F77" s="58">
        <f t="shared" si="6"/>
        <v>0</v>
      </c>
      <c r="G77" s="56">
        <f t="shared" si="7"/>
        <v>0</v>
      </c>
      <c r="H77" s="26">
        <v>0</v>
      </c>
      <c r="I77" s="27">
        <v>0</v>
      </c>
      <c r="J77" s="60"/>
      <c r="K77" s="26"/>
      <c r="L77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77" s="27">
        <f>SUM(racers8[[#This Row],[RMCC - Hill Climb (B)]]+racers8[[#This Row],[Tour de Bowness - Hill Climb (A)]]+racers8[[#This Row],[CABC ITT Provincial Championships (A)]])</f>
        <v>0</v>
      </c>
      <c r="N77" s="28">
        <f>SUM(racers8[[#This Row],[Tour de Bowness - Omnium (A)]]+racers8[[#This Row],[RMCC - Omnium (B)]])</f>
        <v>0</v>
      </c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16"/>
    </row>
    <row r="78" spans="1:33" ht="15" thickBot="1" x14ac:dyDescent="0.35">
      <c r="A78" s="25"/>
      <c r="B78" s="24" t="s">
        <v>374</v>
      </c>
      <c r="C78" s="24" t="s">
        <v>375</v>
      </c>
      <c r="D78" s="54" t="s">
        <v>32</v>
      </c>
      <c r="E78" s="25">
        <f t="shared" si="8"/>
        <v>0</v>
      </c>
      <c r="F78" s="58">
        <f t="shared" si="6"/>
        <v>0</v>
      </c>
      <c r="G78" s="56">
        <f t="shared" si="7"/>
        <v>0</v>
      </c>
      <c r="H78" s="26">
        <v>0</v>
      </c>
      <c r="I78" s="27">
        <v>0</v>
      </c>
      <c r="J78" s="60"/>
      <c r="K78" s="26"/>
      <c r="L78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78" s="27">
        <f>SUM(racers8[[#This Row],[RMCC - Hill Climb (B)]]+racers8[[#This Row],[Tour de Bowness - Hill Climb (A)]]+racers8[[#This Row],[CABC ITT Provincial Championships (A)]])</f>
        <v>0</v>
      </c>
      <c r="N78" s="28">
        <f>SUM(racers8[[#This Row],[Tour de Bowness - Omnium (A)]]+racers8[[#This Row],[RMCC - Omnium (B)]])</f>
        <v>0</v>
      </c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16"/>
    </row>
    <row r="79" spans="1:33" ht="15" thickBot="1" x14ac:dyDescent="0.35">
      <c r="A79" s="25"/>
      <c r="B79" s="24" t="s">
        <v>376</v>
      </c>
      <c r="C79" s="24" t="s">
        <v>377</v>
      </c>
      <c r="D79" s="54" t="s">
        <v>224</v>
      </c>
      <c r="E79" s="25">
        <f t="shared" si="8"/>
        <v>0</v>
      </c>
      <c r="F79" s="58">
        <f t="shared" si="6"/>
        <v>0</v>
      </c>
      <c r="G79" s="56">
        <f t="shared" si="7"/>
        <v>0</v>
      </c>
      <c r="H79" s="26">
        <v>0</v>
      </c>
      <c r="I79" s="27">
        <v>0</v>
      </c>
      <c r="J79" s="60"/>
      <c r="K79" s="26"/>
      <c r="L79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79" s="27">
        <f>SUM(racers8[[#This Row],[RMCC - Hill Climb (B)]]+racers8[[#This Row],[Tour de Bowness - Hill Climb (A)]]+racers8[[#This Row],[CABC ITT Provincial Championships (A)]])</f>
        <v>0</v>
      </c>
      <c r="N79" s="28">
        <f>SUM(racers8[[#This Row],[Tour de Bowness - Omnium (A)]]+racers8[[#This Row],[RMCC - Omnium (B)]])</f>
        <v>0</v>
      </c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16"/>
    </row>
    <row r="80" spans="1:33" ht="15" thickBot="1" x14ac:dyDescent="0.35">
      <c r="A80" s="25"/>
      <c r="B80" s="33" t="s">
        <v>378</v>
      </c>
      <c r="C80" s="33" t="s">
        <v>226</v>
      </c>
      <c r="D80" s="57" t="s">
        <v>246</v>
      </c>
      <c r="E80" s="25">
        <f t="shared" si="8"/>
        <v>0</v>
      </c>
      <c r="F80" s="58">
        <f t="shared" si="6"/>
        <v>0</v>
      </c>
      <c r="G80" s="56">
        <f t="shared" si="7"/>
        <v>0</v>
      </c>
      <c r="H80" s="26">
        <v>0</v>
      </c>
      <c r="I80" s="27">
        <v>0</v>
      </c>
      <c r="J80" s="60"/>
      <c r="K80" s="26"/>
      <c r="L80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80" s="27">
        <f>SUM(racers8[[#This Row],[RMCC - Hill Climb (B)]]+racers8[[#This Row],[Tour de Bowness - Hill Climb (A)]]+racers8[[#This Row],[CABC ITT Provincial Championships (A)]])</f>
        <v>0</v>
      </c>
      <c r="N80" s="28">
        <f>SUM(racers8[[#This Row],[Tour de Bowness - Omnium (A)]]+racers8[[#This Row],[RMCC - Omnium (B)]])</f>
        <v>0</v>
      </c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16"/>
    </row>
    <row r="81" spans="1:33" ht="15" thickBot="1" x14ac:dyDescent="0.35">
      <c r="A81" s="25"/>
      <c r="B81" s="33" t="s">
        <v>379</v>
      </c>
      <c r="C81" s="33" t="s">
        <v>380</v>
      </c>
      <c r="D81" s="57" t="s">
        <v>79</v>
      </c>
      <c r="E81" s="25">
        <f t="shared" si="8"/>
        <v>0</v>
      </c>
      <c r="F81" s="58">
        <f t="shared" si="6"/>
        <v>0</v>
      </c>
      <c r="G81" s="56">
        <f t="shared" si="7"/>
        <v>0</v>
      </c>
      <c r="H81" s="26">
        <v>0</v>
      </c>
      <c r="I81" s="27">
        <v>0</v>
      </c>
      <c r="J81" s="60"/>
      <c r="K81" s="26"/>
      <c r="L81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81" s="27">
        <f>SUM(racers8[[#This Row],[RMCC - Hill Climb (B)]]+racers8[[#This Row],[Tour de Bowness - Hill Climb (A)]]+racers8[[#This Row],[CABC ITT Provincial Championships (A)]])</f>
        <v>0</v>
      </c>
      <c r="N81" s="28">
        <f>SUM(racers8[[#This Row],[Tour de Bowness - Omnium (A)]]+racers8[[#This Row],[RMCC - Omnium (B)]])</f>
        <v>0</v>
      </c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16"/>
    </row>
    <row r="82" spans="1:33" ht="15" thickBot="1" x14ac:dyDescent="0.35">
      <c r="A82" s="59"/>
      <c r="B82" s="24" t="s">
        <v>381</v>
      </c>
      <c r="C82" s="24" t="s">
        <v>382</v>
      </c>
      <c r="D82" s="54" t="s">
        <v>383</v>
      </c>
      <c r="E82" s="25">
        <f t="shared" si="8"/>
        <v>0</v>
      </c>
      <c r="F82" s="55">
        <f t="shared" si="6"/>
        <v>0</v>
      </c>
      <c r="G82" s="56">
        <f t="shared" si="7"/>
        <v>0</v>
      </c>
      <c r="H82" s="26">
        <v>0</v>
      </c>
      <c r="I82" s="27">
        <v>0</v>
      </c>
      <c r="J82" s="60"/>
      <c r="K82" s="26"/>
      <c r="L82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82" s="27">
        <f>SUM(racers8[[#This Row],[RMCC - Hill Climb (B)]]+racers8[[#This Row],[Tour de Bowness - Hill Climb (A)]]+racers8[[#This Row],[CABC ITT Provincial Championships (A)]])</f>
        <v>0</v>
      </c>
      <c r="N82" s="28">
        <f>SUM(racers8[[#This Row],[Tour de Bowness - Omnium (A)]]+racers8[[#This Row],[RMCC - Omnium (B)]])</f>
        <v>0</v>
      </c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16"/>
    </row>
    <row r="83" spans="1:33" ht="15" thickBot="1" x14ac:dyDescent="0.35">
      <c r="A83" s="25"/>
      <c r="B83" s="24" t="s">
        <v>384</v>
      </c>
      <c r="C83" s="24" t="s">
        <v>291</v>
      </c>
      <c r="D83" s="54" t="s">
        <v>274</v>
      </c>
      <c r="E83" s="25">
        <f t="shared" si="8"/>
        <v>0</v>
      </c>
      <c r="F83" s="58">
        <f t="shared" si="6"/>
        <v>0</v>
      </c>
      <c r="G83" s="56">
        <f t="shared" si="7"/>
        <v>0</v>
      </c>
      <c r="H83" s="26">
        <v>0</v>
      </c>
      <c r="I83" s="27">
        <v>0</v>
      </c>
      <c r="J83" s="60"/>
      <c r="K83" s="26"/>
      <c r="L83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83" s="27">
        <f>SUM(racers8[[#This Row],[RMCC - Hill Climb (B)]]+racers8[[#This Row],[Tour de Bowness - Hill Climb (A)]]+racers8[[#This Row],[CABC ITT Provincial Championships (A)]])</f>
        <v>0</v>
      </c>
      <c r="N83" s="28">
        <f>SUM(racers8[[#This Row],[Tour de Bowness - Omnium (A)]]+racers8[[#This Row],[RMCC - Omnium (B)]])</f>
        <v>0</v>
      </c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16"/>
    </row>
    <row r="84" spans="1:33" ht="15" thickBot="1" x14ac:dyDescent="0.35">
      <c r="A84" s="25"/>
      <c r="B84" s="24" t="s">
        <v>385</v>
      </c>
      <c r="C84" s="24" t="s">
        <v>386</v>
      </c>
      <c r="D84" s="54" t="s">
        <v>38</v>
      </c>
      <c r="E84" s="25">
        <f t="shared" si="8"/>
        <v>0</v>
      </c>
      <c r="F84" s="58">
        <f t="shared" si="6"/>
        <v>0</v>
      </c>
      <c r="G84" s="56">
        <f t="shared" si="7"/>
        <v>0</v>
      </c>
      <c r="H84" s="26">
        <v>0</v>
      </c>
      <c r="I84" s="27">
        <v>0</v>
      </c>
      <c r="J84" s="60"/>
      <c r="K84" s="26"/>
      <c r="L84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84" s="27">
        <f>SUM(racers8[[#This Row],[RMCC - Hill Climb (B)]]+racers8[[#This Row],[Tour de Bowness - Hill Climb (A)]]+racers8[[#This Row],[CABC ITT Provincial Championships (A)]])</f>
        <v>0</v>
      </c>
      <c r="N84" s="28">
        <f>SUM(racers8[[#This Row],[Tour de Bowness - Omnium (A)]]+racers8[[#This Row],[RMCC - Omnium (B)]])</f>
        <v>0</v>
      </c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</row>
    <row r="85" spans="1:33" ht="15" thickBot="1" x14ac:dyDescent="0.35">
      <c r="A85" s="25"/>
      <c r="B85" s="24" t="s">
        <v>387</v>
      </c>
      <c r="C85" s="24" t="s">
        <v>142</v>
      </c>
      <c r="D85" s="54" t="s">
        <v>38</v>
      </c>
      <c r="E85" s="25">
        <f t="shared" si="8"/>
        <v>0</v>
      </c>
      <c r="F85" s="58">
        <f t="shared" si="6"/>
        <v>0</v>
      </c>
      <c r="G85" s="56">
        <f t="shared" si="7"/>
        <v>0</v>
      </c>
      <c r="H85" s="26">
        <v>0</v>
      </c>
      <c r="I85" s="27">
        <v>0</v>
      </c>
      <c r="J85" s="60"/>
      <c r="K85" s="26"/>
      <c r="L85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85" s="27">
        <f>SUM(racers8[[#This Row],[RMCC - Hill Climb (B)]]+racers8[[#This Row],[Tour de Bowness - Hill Climb (A)]]+racers8[[#This Row],[CABC ITT Provincial Championships (A)]])</f>
        <v>0</v>
      </c>
      <c r="N85" s="28">
        <f>SUM(racers8[[#This Row],[Tour de Bowness - Omnium (A)]]+racers8[[#This Row],[RMCC - Omnium (B)]])</f>
        <v>0</v>
      </c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</row>
    <row r="86" spans="1:33" ht="15" thickBot="1" x14ac:dyDescent="0.35">
      <c r="A86" s="25"/>
      <c r="B86" s="33" t="s">
        <v>388</v>
      </c>
      <c r="C86" s="33" t="s">
        <v>389</v>
      </c>
      <c r="D86" s="57" t="s">
        <v>38</v>
      </c>
      <c r="E86" s="25">
        <f t="shared" si="8"/>
        <v>0</v>
      </c>
      <c r="F86" s="58">
        <f t="shared" si="6"/>
        <v>0</v>
      </c>
      <c r="G86" s="56">
        <f t="shared" si="7"/>
        <v>0</v>
      </c>
      <c r="H86" s="26">
        <v>0</v>
      </c>
      <c r="I86" s="27">
        <v>0</v>
      </c>
      <c r="J86" s="60"/>
      <c r="K86" s="26"/>
      <c r="L86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86" s="27">
        <f>SUM(racers8[[#This Row],[RMCC - Hill Climb (B)]]+racers8[[#This Row],[Tour de Bowness - Hill Climb (A)]]+racers8[[#This Row],[CABC ITT Provincial Championships (A)]])</f>
        <v>0</v>
      </c>
      <c r="N86" s="28">
        <f>SUM(racers8[[#This Row],[Tour de Bowness - Omnium (A)]]+racers8[[#This Row],[RMCC - Omnium (B)]])</f>
        <v>0</v>
      </c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</row>
    <row r="87" spans="1:33" ht="15" thickBot="1" x14ac:dyDescent="0.35">
      <c r="A87" s="25"/>
      <c r="B87" s="24" t="s">
        <v>390</v>
      </c>
      <c r="C87" s="24" t="s">
        <v>391</v>
      </c>
      <c r="D87" s="54" t="s">
        <v>200</v>
      </c>
      <c r="E87" s="25">
        <f t="shared" si="8"/>
        <v>0</v>
      </c>
      <c r="F87" s="58">
        <f t="shared" si="6"/>
        <v>0</v>
      </c>
      <c r="G87" s="56">
        <f t="shared" si="7"/>
        <v>0</v>
      </c>
      <c r="H87" s="26">
        <v>0</v>
      </c>
      <c r="I87" s="27">
        <v>0</v>
      </c>
      <c r="J87" s="60"/>
      <c r="K87" s="26"/>
      <c r="L87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87" s="27">
        <f>SUM(racers8[[#This Row],[RMCC - Hill Climb (B)]]+racers8[[#This Row],[Tour de Bowness - Hill Climb (A)]]+racers8[[#This Row],[CABC ITT Provincial Championships (A)]])</f>
        <v>0</v>
      </c>
      <c r="N87" s="28">
        <f>SUM(racers8[[#This Row],[Tour de Bowness - Omnium (A)]]+racers8[[#This Row],[RMCC - Omnium (B)]])</f>
        <v>0</v>
      </c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</row>
    <row r="88" spans="1:33" ht="15" thickBot="1" x14ac:dyDescent="0.35">
      <c r="A88" s="25"/>
      <c r="B88" s="33" t="s">
        <v>52</v>
      </c>
      <c r="C88" s="33" t="s">
        <v>68</v>
      </c>
      <c r="D88" s="57" t="s">
        <v>79</v>
      </c>
      <c r="E88" s="25">
        <f t="shared" si="8"/>
        <v>0</v>
      </c>
      <c r="F88" s="58">
        <f t="shared" si="6"/>
        <v>0</v>
      </c>
      <c r="G88" s="56">
        <f t="shared" si="7"/>
        <v>0</v>
      </c>
      <c r="H88" s="26">
        <v>0</v>
      </c>
      <c r="I88" s="27">
        <v>0</v>
      </c>
      <c r="J88" s="60"/>
      <c r="K88" s="26"/>
      <c r="L88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88" s="27">
        <f>SUM(racers8[[#This Row],[RMCC - Hill Climb (B)]]+racers8[[#This Row],[Tour de Bowness - Hill Climb (A)]]+racers8[[#This Row],[CABC ITT Provincial Championships (A)]])</f>
        <v>0</v>
      </c>
      <c r="N88" s="28">
        <f>SUM(racers8[[#This Row],[Tour de Bowness - Omnium (A)]]+racers8[[#This Row],[RMCC - Omnium (B)]])</f>
        <v>0</v>
      </c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</row>
    <row r="89" spans="1:33" ht="15" thickBot="1" x14ac:dyDescent="0.35">
      <c r="A89" s="25"/>
      <c r="B89" s="24" t="s">
        <v>392</v>
      </c>
      <c r="C89" s="24" t="s">
        <v>393</v>
      </c>
      <c r="D89" s="54" t="s">
        <v>75</v>
      </c>
      <c r="E89" s="25">
        <f t="shared" si="8"/>
        <v>0</v>
      </c>
      <c r="F89" s="58">
        <f t="shared" si="6"/>
        <v>0</v>
      </c>
      <c r="G89" s="56">
        <f t="shared" si="7"/>
        <v>0</v>
      </c>
      <c r="H89" s="26">
        <v>0</v>
      </c>
      <c r="I89" s="27">
        <v>0</v>
      </c>
      <c r="J89" s="60"/>
      <c r="K89" s="26"/>
      <c r="L89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89" s="27">
        <f>SUM(racers8[[#This Row],[RMCC - Hill Climb (B)]]+racers8[[#This Row],[Tour de Bowness - Hill Climb (A)]]+racers8[[#This Row],[CABC ITT Provincial Championships (A)]])</f>
        <v>0</v>
      </c>
      <c r="N89" s="28">
        <f>SUM(racers8[[#This Row],[Tour de Bowness - Omnium (A)]]+racers8[[#This Row],[RMCC - Omnium (B)]])</f>
        <v>0</v>
      </c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</row>
    <row r="90" spans="1:33" ht="15" thickBot="1" x14ac:dyDescent="0.35">
      <c r="A90" s="25"/>
      <c r="B90" s="24" t="s">
        <v>394</v>
      </c>
      <c r="C90" s="24" t="s">
        <v>147</v>
      </c>
      <c r="D90" s="54" t="s">
        <v>57</v>
      </c>
      <c r="E90" s="25">
        <f t="shared" si="8"/>
        <v>0</v>
      </c>
      <c r="F90" s="58">
        <f t="shared" si="6"/>
        <v>0</v>
      </c>
      <c r="G90" s="56">
        <f t="shared" si="7"/>
        <v>0</v>
      </c>
      <c r="H90" s="26">
        <v>0</v>
      </c>
      <c r="I90" s="27">
        <v>0</v>
      </c>
      <c r="J90" s="60"/>
      <c r="K90" s="26"/>
      <c r="L90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90" s="27">
        <f>SUM(racers8[[#This Row],[RMCC - Hill Climb (B)]]+racers8[[#This Row],[Tour de Bowness - Hill Climb (A)]]+racers8[[#This Row],[CABC ITT Provincial Championships (A)]])</f>
        <v>0</v>
      </c>
      <c r="N90" s="28">
        <f>SUM(racers8[[#This Row],[Tour de Bowness - Omnium (A)]]+racers8[[#This Row],[RMCC - Omnium (B)]])</f>
        <v>0</v>
      </c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</row>
    <row r="91" spans="1:33" ht="15" thickBot="1" x14ac:dyDescent="0.35">
      <c r="A91" s="25"/>
      <c r="B91" s="24" t="s">
        <v>395</v>
      </c>
      <c r="C91" s="24" t="s">
        <v>396</v>
      </c>
      <c r="D91" s="54" t="s">
        <v>200</v>
      </c>
      <c r="E91" s="25">
        <f t="shared" si="8"/>
        <v>0</v>
      </c>
      <c r="F91" s="58">
        <f t="shared" si="6"/>
        <v>0</v>
      </c>
      <c r="G91" s="56">
        <f t="shared" si="7"/>
        <v>0</v>
      </c>
      <c r="H91" s="26">
        <v>0</v>
      </c>
      <c r="I91" s="27">
        <v>0</v>
      </c>
      <c r="J91" s="60"/>
      <c r="K91" s="26"/>
      <c r="L91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91" s="27">
        <f>SUM(racers8[[#This Row],[RMCC - Hill Climb (B)]]+racers8[[#This Row],[Tour de Bowness - Hill Climb (A)]]+racers8[[#This Row],[CABC ITT Provincial Championships (A)]])</f>
        <v>0</v>
      </c>
      <c r="N91" s="28">
        <f>SUM(racers8[[#This Row],[Tour de Bowness - Omnium (A)]]+racers8[[#This Row],[RMCC - Omnium (B)]])</f>
        <v>0</v>
      </c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</row>
    <row r="92" spans="1:33" ht="15" thickBot="1" x14ac:dyDescent="0.35">
      <c r="A92" s="25"/>
      <c r="B92" s="24" t="s">
        <v>397</v>
      </c>
      <c r="C92" s="24" t="s">
        <v>199</v>
      </c>
      <c r="D92" s="54" t="s">
        <v>398</v>
      </c>
      <c r="E92" s="25">
        <f t="shared" si="8"/>
        <v>0</v>
      </c>
      <c r="F92" s="58">
        <f t="shared" si="6"/>
        <v>0</v>
      </c>
      <c r="G92" s="56">
        <f t="shared" si="7"/>
        <v>0</v>
      </c>
      <c r="H92" s="26">
        <v>0</v>
      </c>
      <c r="I92" s="27">
        <v>0</v>
      </c>
      <c r="J92" s="60"/>
      <c r="K92" s="26"/>
      <c r="L92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92" s="27">
        <f>SUM(racers8[[#This Row],[RMCC - Hill Climb (B)]]+racers8[[#This Row],[Tour de Bowness - Hill Climb (A)]]+racers8[[#This Row],[CABC ITT Provincial Championships (A)]])</f>
        <v>0</v>
      </c>
      <c r="N92" s="28">
        <f>SUM(racers8[[#This Row],[Tour de Bowness - Omnium (A)]]+racers8[[#This Row],[RMCC - Omnium (B)]])</f>
        <v>0</v>
      </c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</row>
    <row r="93" spans="1:33" ht="15" thickBot="1" x14ac:dyDescent="0.35">
      <c r="A93" s="25"/>
      <c r="B93" s="24" t="s">
        <v>399</v>
      </c>
      <c r="C93" s="24" t="s">
        <v>400</v>
      </c>
      <c r="D93" s="54" t="s">
        <v>79</v>
      </c>
      <c r="E93" s="25">
        <f t="shared" si="8"/>
        <v>0</v>
      </c>
      <c r="F93" s="58">
        <f t="shared" si="6"/>
        <v>0</v>
      </c>
      <c r="G93" s="56">
        <f t="shared" si="7"/>
        <v>0</v>
      </c>
      <c r="H93" s="26">
        <v>0</v>
      </c>
      <c r="I93" s="27">
        <v>0</v>
      </c>
      <c r="J93" s="60"/>
      <c r="K93" s="26"/>
      <c r="L93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93" s="27">
        <f>SUM(racers8[[#This Row],[RMCC - Hill Climb (B)]]+racers8[[#This Row],[Tour de Bowness - Hill Climb (A)]]+racers8[[#This Row],[CABC ITT Provincial Championships (A)]])</f>
        <v>0</v>
      </c>
      <c r="N93" s="28">
        <f>SUM(racers8[[#This Row],[Tour de Bowness - Omnium (A)]]+racers8[[#This Row],[RMCC - Omnium (B)]])</f>
        <v>0</v>
      </c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</row>
    <row r="94" spans="1:33" ht="15" thickBot="1" x14ac:dyDescent="0.35">
      <c r="A94" s="25"/>
      <c r="B94" s="24" t="s">
        <v>401</v>
      </c>
      <c r="C94" s="24" t="s">
        <v>271</v>
      </c>
      <c r="D94" s="54" t="s">
        <v>402</v>
      </c>
      <c r="E94" s="25">
        <f t="shared" si="8"/>
        <v>0</v>
      </c>
      <c r="F94" s="58">
        <f t="shared" si="6"/>
        <v>0</v>
      </c>
      <c r="G94" s="56">
        <f t="shared" si="7"/>
        <v>0</v>
      </c>
      <c r="H94" s="26">
        <v>0</v>
      </c>
      <c r="I94" s="27">
        <v>0</v>
      </c>
      <c r="J94" s="60"/>
      <c r="K94" s="26"/>
      <c r="L94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94" s="27">
        <f>SUM(racers8[[#This Row],[RMCC - Hill Climb (B)]]+racers8[[#This Row],[Tour de Bowness - Hill Climb (A)]]+racers8[[#This Row],[CABC ITT Provincial Championships (A)]])</f>
        <v>0</v>
      </c>
      <c r="N94" s="28">
        <f>SUM(racers8[[#This Row],[Tour de Bowness - Omnium (A)]]+racers8[[#This Row],[RMCC - Omnium (B)]])</f>
        <v>0</v>
      </c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</row>
    <row r="95" spans="1:33" ht="15" thickBot="1" x14ac:dyDescent="0.35">
      <c r="A95" s="21"/>
      <c r="B95" s="11" t="s">
        <v>403</v>
      </c>
      <c r="C95" s="11" t="s">
        <v>173</v>
      </c>
      <c r="D95" s="53" t="s">
        <v>108</v>
      </c>
      <c r="E95" s="21">
        <f t="shared" si="8"/>
        <v>0</v>
      </c>
      <c r="F95" s="50">
        <f t="shared" si="6"/>
        <v>0</v>
      </c>
      <c r="G95" s="51">
        <f t="shared" si="7"/>
        <v>0</v>
      </c>
      <c r="H95" s="26">
        <v>0</v>
      </c>
      <c r="I95" s="27">
        <v>0</v>
      </c>
      <c r="J95" s="61"/>
      <c r="K95" s="12"/>
      <c r="L95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95" s="13">
        <f>SUM(racers8[[#This Row],[RMCC - Hill Climb (B)]]+racers8[[#This Row],[Tour de Bowness - Hill Climb (A)]]+racers8[[#This Row],[CABC ITT Provincial Championships (A)]])</f>
        <v>0</v>
      </c>
      <c r="N95" s="14">
        <f>SUM(racers8[[#This Row],[Tour de Bowness - Omnium (A)]]+racers8[[#This Row],[RMCC - Omnium (B)]])</f>
        <v>0</v>
      </c>
      <c r="O95" s="16"/>
      <c r="P95" s="16"/>
      <c r="Q95" s="16"/>
      <c r="R95" s="16"/>
      <c r="S95" s="30"/>
      <c r="T95" s="30"/>
      <c r="U95" s="30"/>
      <c r="V95" s="16"/>
      <c r="W95" s="16"/>
      <c r="X95" s="30"/>
      <c r="Y95" s="16"/>
      <c r="Z95" s="16"/>
      <c r="AA95" s="16"/>
      <c r="AB95" s="16"/>
      <c r="AC95" s="16"/>
      <c r="AD95" s="16"/>
      <c r="AE95" s="16"/>
      <c r="AF95" s="16"/>
      <c r="AG95" s="16"/>
    </row>
    <row r="96" spans="1:33" ht="15" thickBot="1" x14ac:dyDescent="0.35">
      <c r="A96" s="103"/>
      <c r="B96" s="19" t="s">
        <v>404</v>
      </c>
      <c r="C96" s="19" t="s">
        <v>405</v>
      </c>
      <c r="D96" s="20" t="s">
        <v>108</v>
      </c>
      <c r="E96" s="21">
        <f t="shared" si="8"/>
        <v>0</v>
      </c>
      <c r="F96" s="50">
        <f t="shared" si="6"/>
        <v>0</v>
      </c>
      <c r="G96" s="51">
        <f t="shared" si="7"/>
        <v>0</v>
      </c>
      <c r="H96" s="26">
        <v>0</v>
      </c>
      <c r="I96" s="27">
        <v>0</v>
      </c>
      <c r="J96" s="61"/>
      <c r="K96" s="12"/>
      <c r="L96" s="12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96" s="13">
        <f>SUM(racers8[[#This Row],[RMCC - Hill Climb (B)]]+racers8[[#This Row],[Tour de Bowness - Hill Climb (A)]]+racers8[[#This Row],[CABC ITT Provincial Championships (A)]])</f>
        <v>0</v>
      </c>
      <c r="N96" s="14">
        <f>SUM(racers8[[#This Row],[Tour de Bowness - Omnium (A)]]+racers8[[#This Row],[RMCC - Omnium (B)]])</f>
        <v>0</v>
      </c>
      <c r="O96" s="16"/>
      <c r="P96" s="16"/>
      <c r="Q96" s="16"/>
      <c r="R96" s="16"/>
      <c r="S96" s="30"/>
      <c r="T96" s="30"/>
      <c r="U96" s="30"/>
      <c r="V96" s="16"/>
      <c r="W96" s="16"/>
      <c r="X96" s="30"/>
      <c r="Y96" s="16"/>
      <c r="Z96" s="16"/>
      <c r="AA96" s="16"/>
      <c r="AB96" s="16"/>
      <c r="AC96" s="16"/>
      <c r="AD96" s="16"/>
      <c r="AE96" s="16"/>
      <c r="AF96" s="16"/>
      <c r="AG96" s="16"/>
    </row>
    <row r="97" spans="1:33" ht="15" thickBot="1" x14ac:dyDescent="0.35">
      <c r="A97" s="25"/>
      <c r="B97" s="33" t="s">
        <v>406</v>
      </c>
      <c r="C97" s="33" t="s">
        <v>161</v>
      </c>
      <c r="D97" s="57" t="s">
        <v>200</v>
      </c>
      <c r="E97" s="25">
        <f t="shared" si="8"/>
        <v>0</v>
      </c>
      <c r="F97" s="58">
        <f t="shared" ref="F97:F128" si="9">SUM(G97,H97,J97,L97)</f>
        <v>0</v>
      </c>
      <c r="G97" s="56">
        <f t="shared" ref="G97:G105" si="10">+IF(SUM(I97,K97,M97)&gt;20,20,SUM(I97,K97,M97))</f>
        <v>0</v>
      </c>
      <c r="H97" s="26">
        <v>0</v>
      </c>
      <c r="I97" s="27">
        <v>0</v>
      </c>
      <c r="J97" s="60"/>
      <c r="K97" s="26"/>
      <c r="L97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97" s="27">
        <f>SUM(racers8[[#This Row],[RMCC - Hill Climb (B)]]+racers8[[#This Row],[Tour de Bowness - Hill Climb (A)]]+racers8[[#This Row],[CABC ITT Provincial Championships (A)]])</f>
        <v>0</v>
      </c>
      <c r="N97" s="28">
        <f>SUM(racers8[[#This Row],[Tour de Bowness - Omnium (A)]]+racers8[[#This Row],[RMCC - Omnium (B)]])</f>
        <v>0</v>
      </c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</row>
    <row r="98" spans="1:33" ht="15" thickBot="1" x14ac:dyDescent="0.35">
      <c r="A98" s="25"/>
      <c r="B98" s="33" t="s">
        <v>407</v>
      </c>
      <c r="C98" s="33" t="s">
        <v>130</v>
      </c>
      <c r="D98" s="57" t="s">
        <v>79</v>
      </c>
      <c r="E98" s="25">
        <f t="shared" si="8"/>
        <v>0</v>
      </c>
      <c r="F98" s="58">
        <f t="shared" si="9"/>
        <v>0</v>
      </c>
      <c r="G98" s="56">
        <f t="shared" si="10"/>
        <v>0</v>
      </c>
      <c r="H98" s="26">
        <v>0</v>
      </c>
      <c r="I98" s="27">
        <v>0</v>
      </c>
      <c r="J98" s="60"/>
      <c r="K98" s="26"/>
      <c r="L98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98" s="27">
        <f>SUM(racers8[[#This Row],[RMCC - Hill Climb (B)]]+racers8[[#This Row],[Tour de Bowness - Hill Climb (A)]]+racers8[[#This Row],[CABC ITT Provincial Championships (A)]])</f>
        <v>0</v>
      </c>
      <c r="N98" s="28">
        <f>SUM(racers8[[#This Row],[Tour de Bowness - Omnium (A)]]+racers8[[#This Row],[RMCC - Omnium (B)]])</f>
        <v>0</v>
      </c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1:33" ht="15" thickBot="1" x14ac:dyDescent="0.35">
      <c r="A99" s="25"/>
      <c r="B99" s="33" t="s">
        <v>408</v>
      </c>
      <c r="C99" s="33" t="s">
        <v>124</v>
      </c>
      <c r="D99" s="57" t="s">
        <v>200</v>
      </c>
      <c r="E99" s="25">
        <f t="shared" si="8"/>
        <v>0</v>
      </c>
      <c r="F99" s="58">
        <f t="shared" si="9"/>
        <v>0</v>
      </c>
      <c r="G99" s="56">
        <f t="shared" si="10"/>
        <v>0</v>
      </c>
      <c r="H99" s="26">
        <v>0</v>
      </c>
      <c r="I99" s="27">
        <v>0</v>
      </c>
      <c r="J99" s="60"/>
      <c r="K99" s="26"/>
      <c r="L99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99" s="27">
        <f>SUM(racers8[[#This Row],[RMCC - Hill Climb (B)]]+racers8[[#This Row],[Tour de Bowness - Hill Climb (A)]]+racers8[[#This Row],[CABC ITT Provincial Championships (A)]])</f>
        <v>0</v>
      </c>
      <c r="N99" s="28">
        <f>SUM(racers8[[#This Row],[Tour de Bowness - Omnium (A)]]+racers8[[#This Row],[RMCC - Omnium (B)]])</f>
        <v>0</v>
      </c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  <row r="100" spans="1:33" ht="15" thickBot="1" x14ac:dyDescent="0.35">
      <c r="A100" s="25"/>
      <c r="B100" s="33" t="s">
        <v>409</v>
      </c>
      <c r="C100" s="33" t="s">
        <v>175</v>
      </c>
      <c r="D100" s="57" t="s">
        <v>49</v>
      </c>
      <c r="E100" s="25">
        <f t="shared" si="8"/>
        <v>0</v>
      </c>
      <c r="F100" s="58">
        <f t="shared" si="9"/>
        <v>0</v>
      </c>
      <c r="G100" s="56">
        <f t="shared" si="10"/>
        <v>0</v>
      </c>
      <c r="H100" s="100">
        <v>0</v>
      </c>
      <c r="I100" s="62">
        <v>0</v>
      </c>
      <c r="J100" s="60"/>
      <c r="K100" s="26"/>
      <c r="L100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100" s="27">
        <f>SUM(racers8[[#This Row],[RMCC - Hill Climb (B)]]+racers8[[#This Row],[Tour de Bowness - Hill Climb (A)]]+racers8[[#This Row],[CABC ITT Provincial Championships (A)]])</f>
        <v>0</v>
      </c>
      <c r="N100" s="28">
        <f>SUM(racers8[[#This Row],[Tour de Bowness - Omnium (A)]]+racers8[[#This Row],[RMCC - Omnium (B)]])</f>
        <v>0</v>
      </c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</row>
    <row r="101" spans="1:33" ht="15" thickBot="1" x14ac:dyDescent="0.35">
      <c r="A101" s="25"/>
      <c r="B101" s="33" t="s">
        <v>410</v>
      </c>
      <c r="C101" s="33" t="s">
        <v>295</v>
      </c>
      <c r="D101" s="57" t="s">
        <v>411</v>
      </c>
      <c r="E101" s="25">
        <f t="shared" si="8"/>
        <v>0</v>
      </c>
      <c r="F101" s="58">
        <f t="shared" si="9"/>
        <v>0</v>
      </c>
      <c r="G101" s="56">
        <f t="shared" si="10"/>
        <v>0</v>
      </c>
      <c r="H101" s="100">
        <v>0</v>
      </c>
      <c r="I101" s="62">
        <v>0</v>
      </c>
      <c r="J101" s="60"/>
      <c r="K101" s="26"/>
      <c r="L101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101" s="27">
        <f>SUM(racers8[[#This Row],[RMCC - Hill Climb (B)]]+racers8[[#This Row],[Tour de Bowness - Hill Climb (A)]]+racers8[[#This Row],[CABC ITT Provincial Championships (A)]])</f>
        <v>0</v>
      </c>
      <c r="N101" s="28">
        <f>SUM(racers8[[#This Row],[Tour de Bowness - Omnium (A)]]+racers8[[#This Row],[RMCC - Omnium (B)]])</f>
        <v>0</v>
      </c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</row>
    <row r="102" spans="1:33" ht="15" thickBot="1" x14ac:dyDescent="0.35">
      <c r="A102" s="25"/>
      <c r="B102" s="33" t="s">
        <v>348</v>
      </c>
      <c r="C102" s="33" t="s">
        <v>266</v>
      </c>
      <c r="D102" s="57" t="s">
        <v>79</v>
      </c>
      <c r="E102" s="25">
        <f t="shared" si="8"/>
        <v>0</v>
      </c>
      <c r="F102" s="58">
        <f t="shared" si="9"/>
        <v>0</v>
      </c>
      <c r="G102" s="56">
        <f t="shared" si="10"/>
        <v>0</v>
      </c>
      <c r="H102" s="100">
        <v>0</v>
      </c>
      <c r="I102" s="62">
        <v>0</v>
      </c>
      <c r="J102" s="60"/>
      <c r="K102" s="26"/>
      <c r="L102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102" s="27">
        <f>SUM(racers8[[#This Row],[RMCC - Hill Climb (B)]]+racers8[[#This Row],[Tour de Bowness - Hill Climb (A)]]+racers8[[#This Row],[CABC ITT Provincial Championships (A)]])</f>
        <v>0</v>
      </c>
      <c r="N102" s="28">
        <f>SUM(racers8[[#This Row],[Tour de Bowness - Omnium (A)]]+racers8[[#This Row],[RMCC - Omnium (B)]])</f>
        <v>0</v>
      </c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</row>
    <row r="103" spans="1:33" ht="15" thickBot="1" x14ac:dyDescent="0.35">
      <c r="A103" s="25"/>
      <c r="B103" s="33" t="s">
        <v>412</v>
      </c>
      <c r="C103" s="33" t="s">
        <v>413</v>
      </c>
      <c r="D103" s="57" t="s">
        <v>32</v>
      </c>
      <c r="E103" s="25">
        <f t="shared" si="8"/>
        <v>0</v>
      </c>
      <c r="F103" s="58">
        <f t="shared" si="9"/>
        <v>0</v>
      </c>
      <c r="G103" s="56">
        <f t="shared" si="10"/>
        <v>0</v>
      </c>
      <c r="H103" s="100">
        <v>0</v>
      </c>
      <c r="I103" s="62">
        <v>0</v>
      </c>
      <c r="J103" s="60"/>
      <c r="K103" s="26"/>
      <c r="L103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103" s="27">
        <f>SUM(racers8[[#This Row],[RMCC - Hill Climb (B)]]+racers8[[#This Row],[Tour de Bowness - Hill Climb (A)]]+racers8[[#This Row],[CABC ITT Provincial Championships (A)]])</f>
        <v>0</v>
      </c>
      <c r="N103" s="28">
        <f>SUM(racers8[[#This Row],[Tour de Bowness - Omnium (A)]]+racers8[[#This Row],[RMCC - Omnium (B)]])</f>
        <v>0</v>
      </c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</row>
    <row r="104" spans="1:33" ht="15" thickBot="1" x14ac:dyDescent="0.35">
      <c r="A104" s="25"/>
      <c r="B104" s="33" t="s">
        <v>414</v>
      </c>
      <c r="C104" s="33" t="s">
        <v>62</v>
      </c>
      <c r="D104" s="57" t="s">
        <v>79</v>
      </c>
      <c r="E104" s="25">
        <f t="shared" si="8"/>
        <v>0</v>
      </c>
      <c r="F104" s="58">
        <f t="shared" si="9"/>
        <v>0</v>
      </c>
      <c r="G104" s="56">
        <f t="shared" si="10"/>
        <v>0</v>
      </c>
      <c r="H104" s="100">
        <v>0</v>
      </c>
      <c r="I104" s="62">
        <v>0</v>
      </c>
      <c r="J104" s="60"/>
      <c r="K104" s="26"/>
      <c r="L104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104" s="27">
        <f>SUM(racers8[[#This Row],[RMCC - Hill Climb (B)]]+racers8[[#This Row],[Tour de Bowness - Hill Climb (A)]]+racers8[[#This Row],[CABC ITT Provincial Championships (A)]])</f>
        <v>0</v>
      </c>
      <c r="N104" s="28">
        <f>SUM(racers8[[#This Row],[Tour de Bowness - Omnium (A)]]+racers8[[#This Row],[RMCC - Omnium (B)]])</f>
        <v>0</v>
      </c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</row>
    <row r="105" spans="1:33" x14ac:dyDescent="0.3">
      <c r="A105" s="25"/>
      <c r="B105" s="33" t="s">
        <v>415</v>
      </c>
      <c r="C105" s="33" t="s">
        <v>301</v>
      </c>
      <c r="D105" s="57" t="s">
        <v>32</v>
      </c>
      <c r="E105" s="25">
        <f t="shared" si="8"/>
        <v>0</v>
      </c>
      <c r="F105" s="58">
        <f t="shared" si="9"/>
        <v>0</v>
      </c>
      <c r="G105" s="56">
        <f t="shared" si="10"/>
        <v>0</v>
      </c>
      <c r="H105" s="100">
        <v>0</v>
      </c>
      <c r="I105" s="62">
        <v>0</v>
      </c>
      <c r="J105" s="60"/>
      <c r="K105" s="26"/>
      <c r="L105" s="26">
        <f>SUM(racers8[[#This Row],[Hay City Road Race (B)]]+racers8[[#This Row],[Stieda Stage Race - Road Race (B)]]+racers8[[#This Row],[Stieda Stage Race - Criterium (B)]]+racers8[[#This Row],[iGregari Crit (B)]]+racers8[[#This Row],[Velocity Crit (B)]]+racers8[[#This Row],[RMCC - Road Race (B)]]+racers8[[#This Row],[RMCC - Criterium (B)]]+racers8[[#This Row],[Pigeon Lake Road Race (B)]]+racers8[[#This Row],[Canada Day Crit (B)]]+racers8[[#This Row],[Stampede Road Race (A)]]+racers8[[#This Row],[Peloton Points Crit (B)]]+racers8[[#This Row],[Tour de Bowness - Road Race (A)]]+racers8[[#This Row],[Tour de Bowness - Criterium (A)]])+racers8[[#This Row],[Peloton Crit Provincials (A)]]</f>
        <v>0</v>
      </c>
      <c r="M105" s="27">
        <f>SUM(racers8[[#This Row],[RMCC - Hill Climb (B)]]+racers8[[#This Row],[Tour de Bowness - Hill Climb (A)]]+racers8[[#This Row],[CABC ITT Provincial Championships (A)]])</f>
        <v>0</v>
      </c>
      <c r="N105" s="28">
        <f>SUM(racers8[[#This Row],[Tour de Bowness - Omnium (A)]]+racers8[[#This Row],[RMCC - Omnium (B)]])</f>
        <v>0</v>
      </c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</row>
  </sheetData>
  <conditionalFormatting sqref="F1:G84">
    <cfRule type="expression" dxfId="6" priority="2">
      <formula>"AND([@Cat]=""3M"",[@[Total Upgrade Points]]=50)"</formula>
    </cfRule>
  </conditionalFormatting>
  <conditionalFormatting sqref="L2:N2">
    <cfRule type="expression" dxfId="5" priority="1">
      <formula>" =MOD(ROW(),2)=0"</formula>
    </cfRule>
  </conditionalFormatting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43762D5-57C9-4EA5-B742-96F5471BEEEB}">
          <x14:formula1>
            <xm:f>Teams!$A:$A</xm:f>
          </x14:formula1>
          <xm:sqref>D1:D1048576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49972-5CC3-47EB-9899-63EC1482DBBD}">
  <dimension ref="A1:AH110"/>
  <sheetViews>
    <sheetView workbookViewId="0">
      <selection activeCell="AH32" sqref="AH32"/>
    </sheetView>
  </sheetViews>
  <sheetFormatPr defaultRowHeight="14.4" x14ac:dyDescent="0.3"/>
  <cols>
    <col min="2" max="2" width="18.109375" bestFit="1" customWidth="1"/>
    <col min="3" max="3" width="12" bestFit="1" customWidth="1"/>
    <col min="4" max="4" width="27.33203125" bestFit="1" customWidth="1"/>
    <col min="16" max="21" width="4" bestFit="1" customWidth="1"/>
    <col min="22" max="22" width="4" customWidth="1"/>
    <col min="23" max="34" width="4" bestFit="1" customWidth="1"/>
    <col min="35" max="35" width="3.5546875" customWidth="1"/>
  </cols>
  <sheetData>
    <row r="1" spans="1:34" ht="256.8" x14ac:dyDescent="0.3">
      <c r="A1" s="1" t="s">
        <v>0</v>
      </c>
      <c r="B1" s="2" t="s">
        <v>1</v>
      </c>
      <c r="C1" s="2" t="s">
        <v>2</v>
      </c>
      <c r="D1" s="63" t="s">
        <v>3</v>
      </c>
      <c r="E1" s="64" t="s">
        <v>4</v>
      </c>
      <c r="F1" s="65" t="s">
        <v>234</v>
      </c>
      <c r="G1" s="65" t="s">
        <v>235</v>
      </c>
      <c r="H1" s="66" t="s">
        <v>416</v>
      </c>
      <c r="I1" s="67" t="s">
        <v>236</v>
      </c>
      <c r="J1" s="68" t="s">
        <v>237</v>
      </c>
      <c r="K1" s="69" t="s">
        <v>238</v>
      </c>
      <c r="L1" s="69" t="s">
        <v>417</v>
      </c>
      <c r="M1" s="3" t="s">
        <v>5</v>
      </c>
      <c r="N1" s="4" t="s">
        <v>6</v>
      </c>
      <c r="O1" s="4" t="s">
        <v>7</v>
      </c>
      <c r="P1" s="4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6" t="s">
        <v>16</v>
      </c>
      <c r="Y1" s="5" t="s">
        <v>17</v>
      </c>
      <c r="Z1" s="7" t="s">
        <v>18</v>
      </c>
      <c r="AA1" s="5" t="s">
        <v>19</v>
      </c>
      <c r="AB1" s="7" t="s">
        <v>20</v>
      </c>
      <c r="AC1" s="7" t="s">
        <v>21</v>
      </c>
      <c r="AD1" s="5" t="s">
        <v>22</v>
      </c>
      <c r="AE1" s="5" t="s">
        <v>23</v>
      </c>
      <c r="AF1" s="5" t="s">
        <v>24</v>
      </c>
      <c r="AG1" s="5" t="s">
        <v>25</v>
      </c>
      <c r="AH1" s="5" t="s">
        <v>26</v>
      </c>
    </row>
    <row r="2" spans="1:34" x14ac:dyDescent="0.3">
      <c r="A2" s="18"/>
      <c r="B2" s="19" t="s">
        <v>418</v>
      </c>
      <c r="C2" s="19" t="s">
        <v>419</v>
      </c>
      <c r="D2" s="19" t="s">
        <v>420</v>
      </c>
      <c r="E2" s="21">
        <f t="shared" ref="E2:E15" si="0">SUM(M2,N2,O2)</f>
        <v>83</v>
      </c>
      <c r="F2" s="50">
        <f t="shared" ref="F2:F33" si="1">SUM(G2,H2,I2,K2,M2)</f>
        <v>63</v>
      </c>
      <c r="G2" s="51">
        <f t="shared" ref="G2:G33" si="2">+IF(SUM(J2,L2,N2)&gt;20,20,SUM(J2,L2,N2))</f>
        <v>20</v>
      </c>
      <c r="H2" s="70"/>
      <c r="I2" s="15">
        <v>0</v>
      </c>
      <c r="J2" s="13">
        <v>0</v>
      </c>
      <c r="K2" s="12"/>
      <c r="L2" s="12"/>
      <c r="M2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43</v>
      </c>
      <c r="N2" s="13">
        <f>SUM(racers7[[#This Row],[RMCC - Hill Climb (B)]]+racers7[[#This Row],[Tour de Bowness - Hill Climb (A)]]+racers7[[#This Row],[CABC ITT Provincial Championships (A)]])</f>
        <v>20</v>
      </c>
      <c r="O2" s="14">
        <f>SUM(racers7[[#This Row],[Tour de Bowness - Omnium (A)]]+racers7[[#This Row],[RMCC - Omnium (B)]])</f>
        <v>20</v>
      </c>
      <c r="P2" s="16">
        <v>10</v>
      </c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>
        <v>25</v>
      </c>
      <c r="AE2" s="16">
        <v>20</v>
      </c>
      <c r="AF2" s="16">
        <v>8</v>
      </c>
      <c r="AG2" s="16">
        <v>20</v>
      </c>
      <c r="AH2" s="16"/>
    </row>
    <row r="3" spans="1:34" x14ac:dyDescent="0.3">
      <c r="A3" s="18"/>
      <c r="B3" s="33" t="s">
        <v>421</v>
      </c>
      <c r="C3" s="33" t="s">
        <v>422</v>
      </c>
      <c r="D3" s="33" t="s">
        <v>260</v>
      </c>
      <c r="E3" s="25">
        <f t="shared" si="0"/>
        <v>68</v>
      </c>
      <c r="F3" s="58">
        <f t="shared" si="1"/>
        <v>52</v>
      </c>
      <c r="G3" s="56">
        <f t="shared" si="2"/>
        <v>20</v>
      </c>
      <c r="H3" s="70"/>
      <c r="I3" s="29">
        <v>0</v>
      </c>
      <c r="J3" s="27">
        <v>0</v>
      </c>
      <c r="K3" s="26"/>
      <c r="L3" s="26"/>
      <c r="M3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32</v>
      </c>
      <c r="N3" s="13">
        <f>SUM(racers7[[#This Row],[RMCC - Hill Climb (B)]]+racers7[[#This Row],[Tour de Bowness - Hill Climb (A)]]+racers7[[#This Row],[CABC ITT Provincial Championships (A)]])</f>
        <v>20</v>
      </c>
      <c r="O3" s="14">
        <f>SUM(racers7[[#This Row],[Tour de Bowness - Omnium (A)]]+racers7[[#This Row],[RMCC - Omnium (B)]])</f>
        <v>16</v>
      </c>
      <c r="P3" s="30">
        <v>4</v>
      </c>
      <c r="Q3" s="30"/>
      <c r="R3" s="30"/>
      <c r="S3" s="30">
        <v>10</v>
      </c>
      <c r="T3" s="30">
        <v>10</v>
      </c>
      <c r="U3" s="30"/>
      <c r="V3" s="30">
        <v>8</v>
      </c>
      <c r="W3" s="30"/>
      <c r="X3" s="30"/>
      <c r="Y3" s="30"/>
      <c r="Z3" s="30"/>
      <c r="AA3" s="30"/>
      <c r="AB3" s="30"/>
      <c r="AC3" s="30"/>
      <c r="AD3" s="30">
        <v>8</v>
      </c>
      <c r="AE3" s="30">
        <v>10</v>
      </c>
      <c r="AF3" s="30">
        <v>10</v>
      </c>
      <c r="AG3" s="30">
        <v>8</v>
      </c>
      <c r="AH3" s="16"/>
    </row>
    <row r="4" spans="1:34" x14ac:dyDescent="0.3">
      <c r="A4" s="18"/>
      <c r="B4" s="33" t="s">
        <v>423</v>
      </c>
      <c r="C4" s="33" t="s">
        <v>103</v>
      </c>
      <c r="D4" s="33" t="s">
        <v>424</v>
      </c>
      <c r="E4" s="25">
        <f t="shared" si="0"/>
        <v>58</v>
      </c>
      <c r="F4" s="58">
        <f t="shared" si="1"/>
        <v>48</v>
      </c>
      <c r="G4" s="56">
        <f t="shared" si="2"/>
        <v>16</v>
      </c>
      <c r="H4" s="70"/>
      <c r="I4" s="29">
        <v>0</v>
      </c>
      <c r="J4" s="27">
        <v>0</v>
      </c>
      <c r="K4" s="26"/>
      <c r="L4" s="26"/>
      <c r="M4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32</v>
      </c>
      <c r="N4" s="27">
        <f>SUM(racers7[[#This Row],[RMCC - Hill Climb (B)]]+racers7[[#This Row],[Tour de Bowness - Hill Climb (A)]]+racers7[[#This Row],[CABC ITT Provincial Championships (A)]])</f>
        <v>16</v>
      </c>
      <c r="O4" s="28">
        <f>SUM(racers7[[#This Row],[Tour de Bowness - Omnium (A)]]+racers7[[#This Row],[RMCC - Omnium (B)]])</f>
        <v>10</v>
      </c>
      <c r="P4" s="30">
        <v>8</v>
      </c>
      <c r="Q4" s="30"/>
      <c r="R4" s="30"/>
      <c r="S4" s="30">
        <v>4</v>
      </c>
      <c r="T4" s="30">
        <v>6</v>
      </c>
      <c r="U4" s="30"/>
      <c r="V4" s="30">
        <v>4</v>
      </c>
      <c r="W4" s="30"/>
      <c r="X4" s="30"/>
      <c r="Y4" s="30"/>
      <c r="Z4" s="30"/>
      <c r="AA4" s="30"/>
      <c r="AB4" s="30"/>
      <c r="AC4" s="30">
        <v>6</v>
      </c>
      <c r="AD4" s="30">
        <v>10</v>
      </c>
      <c r="AE4" s="30">
        <v>6</v>
      </c>
      <c r="AF4" s="30">
        <v>4</v>
      </c>
      <c r="AG4" s="30">
        <v>6</v>
      </c>
      <c r="AH4" s="16">
        <v>4</v>
      </c>
    </row>
    <row r="5" spans="1:34" x14ac:dyDescent="0.3">
      <c r="A5" s="18"/>
      <c r="B5" s="33" t="s">
        <v>431</v>
      </c>
      <c r="C5" s="33" t="s">
        <v>142</v>
      </c>
      <c r="D5" s="33" t="s">
        <v>108</v>
      </c>
      <c r="E5" s="25">
        <f t="shared" si="0"/>
        <v>47</v>
      </c>
      <c r="F5" s="58">
        <f t="shared" si="1"/>
        <v>47</v>
      </c>
      <c r="G5" s="56">
        <f t="shared" si="2"/>
        <v>15</v>
      </c>
      <c r="H5" s="70"/>
      <c r="I5" s="29">
        <v>0</v>
      </c>
      <c r="J5" s="27">
        <v>0</v>
      </c>
      <c r="K5" s="26"/>
      <c r="L5" s="26"/>
      <c r="M5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32</v>
      </c>
      <c r="N5" s="27">
        <f>SUM(racers7[[#This Row],[RMCC - Hill Climb (B)]]+racers7[[#This Row],[Tour de Bowness - Hill Climb (A)]]+racers7[[#This Row],[CABC ITT Provincial Championships (A)]])</f>
        <v>15</v>
      </c>
      <c r="O5" s="28">
        <f>SUM(racers7[[#This Row],[Tour de Bowness - Omnium (A)]]+racers7[[#This Row],[RMCC - Omnium (B)]])</f>
        <v>0</v>
      </c>
      <c r="P5" s="30"/>
      <c r="Q5" s="30"/>
      <c r="R5" s="30"/>
      <c r="S5" s="30"/>
      <c r="T5" s="30"/>
      <c r="U5" s="30"/>
      <c r="V5" s="30"/>
      <c r="W5" s="30">
        <v>10</v>
      </c>
      <c r="X5" s="30"/>
      <c r="Y5" s="30"/>
      <c r="Z5" s="30">
        <v>10</v>
      </c>
      <c r="AA5" s="30"/>
      <c r="AB5" s="30">
        <v>10</v>
      </c>
      <c r="AC5" s="30">
        <v>2</v>
      </c>
      <c r="AD5" s="30"/>
      <c r="AE5" s="30"/>
      <c r="AF5" s="30"/>
      <c r="AG5" s="30"/>
      <c r="AH5" s="16">
        <v>15</v>
      </c>
    </row>
    <row r="6" spans="1:34" x14ac:dyDescent="0.3">
      <c r="A6" s="18"/>
      <c r="B6" s="33" t="s">
        <v>425</v>
      </c>
      <c r="C6" s="33" t="s">
        <v>375</v>
      </c>
      <c r="D6" s="33" t="s">
        <v>44</v>
      </c>
      <c r="E6" s="25">
        <f t="shared" si="0"/>
        <v>46</v>
      </c>
      <c r="F6" s="58">
        <f t="shared" si="1"/>
        <v>34</v>
      </c>
      <c r="G6" s="56">
        <f t="shared" si="2"/>
        <v>12</v>
      </c>
      <c r="H6" s="70"/>
      <c r="I6" s="29"/>
      <c r="J6" s="27"/>
      <c r="K6" s="26"/>
      <c r="L6" s="26"/>
      <c r="M6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22</v>
      </c>
      <c r="N6" s="27">
        <f>SUM(racers7[[#This Row],[RMCC - Hill Climb (B)]]+racers7[[#This Row],[Tour de Bowness - Hill Climb (A)]]+racers7[[#This Row],[CABC ITT Provincial Championships (A)]])</f>
        <v>12</v>
      </c>
      <c r="O6" s="28">
        <f>SUM(racers7[[#This Row],[Tour de Bowness - Omnium (A)]]+racers7[[#This Row],[RMCC - Omnium (B)]])</f>
        <v>12</v>
      </c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>
        <v>4</v>
      </c>
      <c r="AC6" s="30"/>
      <c r="AD6" s="30">
        <v>12</v>
      </c>
      <c r="AE6" s="30">
        <v>12</v>
      </c>
      <c r="AF6" s="30">
        <v>6</v>
      </c>
      <c r="AG6" s="30">
        <v>12</v>
      </c>
      <c r="AH6" s="16"/>
    </row>
    <row r="7" spans="1:34" x14ac:dyDescent="0.3">
      <c r="A7" s="18"/>
      <c r="B7" s="33" t="s">
        <v>426</v>
      </c>
      <c r="C7" s="33" t="s">
        <v>427</v>
      </c>
      <c r="D7" s="33" t="s">
        <v>75</v>
      </c>
      <c r="E7" s="25">
        <f t="shared" si="0"/>
        <v>45</v>
      </c>
      <c r="F7" s="58">
        <f t="shared" si="1"/>
        <v>43</v>
      </c>
      <c r="G7" s="56">
        <f t="shared" si="2"/>
        <v>15</v>
      </c>
      <c r="H7" s="70"/>
      <c r="I7" s="29">
        <v>2</v>
      </c>
      <c r="J7" s="27">
        <v>0</v>
      </c>
      <c r="K7" s="26"/>
      <c r="L7" s="26"/>
      <c r="M7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26</v>
      </c>
      <c r="N7" s="27">
        <f>SUM(racers7[[#This Row],[RMCC - Hill Climb (B)]]+racers7[[#This Row],[Tour de Bowness - Hill Climb (A)]]+racers7[[#This Row],[CABC ITT Provincial Championships (A)]])</f>
        <v>15</v>
      </c>
      <c r="O7" s="28">
        <f>SUM(racers7[[#This Row],[Tour de Bowness - Omnium (A)]]+racers7[[#This Row],[RMCC - Omnium (B)]])</f>
        <v>4</v>
      </c>
      <c r="P7" s="30"/>
      <c r="Q7" s="30"/>
      <c r="R7" s="30">
        <v>4</v>
      </c>
      <c r="S7" s="30"/>
      <c r="T7" s="30"/>
      <c r="U7" s="30"/>
      <c r="V7" s="30"/>
      <c r="W7" s="30">
        <v>8</v>
      </c>
      <c r="X7" s="30"/>
      <c r="Y7" s="30">
        <v>2</v>
      </c>
      <c r="Z7" s="30">
        <v>8</v>
      </c>
      <c r="AA7" s="30"/>
      <c r="AB7" s="30"/>
      <c r="AC7" s="30"/>
      <c r="AD7" s="30">
        <v>4</v>
      </c>
      <c r="AE7" s="30">
        <v>15</v>
      </c>
      <c r="AF7" s="30"/>
      <c r="AG7" s="30">
        <v>4</v>
      </c>
      <c r="AH7" s="16"/>
    </row>
    <row r="8" spans="1:34" x14ac:dyDescent="0.3">
      <c r="A8" s="18"/>
      <c r="B8" s="19" t="s">
        <v>45</v>
      </c>
      <c r="C8" s="19" t="s">
        <v>46</v>
      </c>
      <c r="D8" s="19" t="s">
        <v>29</v>
      </c>
      <c r="E8" s="21">
        <f t="shared" si="0"/>
        <v>40</v>
      </c>
      <c r="F8" s="50">
        <f t="shared" si="1"/>
        <v>40</v>
      </c>
      <c r="G8" s="51">
        <f t="shared" si="2"/>
        <v>0</v>
      </c>
      <c r="H8" s="70"/>
      <c r="I8" s="29">
        <v>0</v>
      </c>
      <c r="J8" s="27">
        <v>0</v>
      </c>
      <c r="K8" s="12"/>
      <c r="L8" s="12"/>
      <c r="M8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40</v>
      </c>
      <c r="N8" s="13">
        <f>SUM(racers7[[#This Row],[RMCC - Hill Climb (B)]]+racers7[[#This Row],[Tour de Bowness - Hill Climb (A)]]+racers7[[#This Row],[CABC ITT Provincial Championships (A)]])</f>
        <v>0</v>
      </c>
      <c r="O8" s="14">
        <f>SUM(racers7[[#This Row],[Tour de Bowness - Omnium (A)]]+racers7[[#This Row],[RMCC - Omnium (B)]])</f>
        <v>0</v>
      </c>
      <c r="P8" s="16"/>
      <c r="Q8" s="16">
        <v>20</v>
      </c>
      <c r="R8" s="16">
        <v>20</v>
      </c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</row>
    <row r="9" spans="1:34" x14ac:dyDescent="0.3">
      <c r="A9" s="18"/>
      <c r="B9" s="19" t="s">
        <v>428</v>
      </c>
      <c r="C9" s="19" t="s">
        <v>157</v>
      </c>
      <c r="D9" s="19" t="s">
        <v>420</v>
      </c>
      <c r="E9" s="21">
        <f t="shared" si="0"/>
        <v>37</v>
      </c>
      <c r="F9" s="50">
        <f t="shared" si="1"/>
        <v>37</v>
      </c>
      <c r="G9" s="51">
        <f t="shared" si="2"/>
        <v>0</v>
      </c>
      <c r="H9" s="70"/>
      <c r="I9" s="29"/>
      <c r="J9" s="27"/>
      <c r="K9" s="12"/>
      <c r="L9" s="12"/>
      <c r="M9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37</v>
      </c>
      <c r="N9" s="13">
        <f>SUM(racers7[[#This Row],[RMCC - Hill Climb (B)]]+racers7[[#This Row],[Tour de Bowness - Hill Climb (A)]]+racers7[[#This Row],[CABC ITT Provincial Championships (A)]])</f>
        <v>0</v>
      </c>
      <c r="O9" s="14">
        <f>SUM(racers7[[#This Row],[Tour de Bowness - Omnium (A)]]+racers7[[#This Row],[RMCC - Omnium (B)]])</f>
        <v>0</v>
      </c>
      <c r="P9" s="16"/>
      <c r="Q9" s="16"/>
      <c r="R9" s="16">
        <v>2</v>
      </c>
      <c r="S9" s="16"/>
      <c r="T9" s="16"/>
      <c r="U9" s="16"/>
      <c r="V9" s="16"/>
      <c r="W9" s="16"/>
      <c r="X9" s="16">
        <v>10</v>
      </c>
      <c r="Y9" s="16"/>
      <c r="Z9" s="16"/>
      <c r="AA9" s="16"/>
      <c r="AB9" s="16">
        <v>15</v>
      </c>
      <c r="AC9" s="16">
        <v>10</v>
      </c>
      <c r="AD9" s="16"/>
      <c r="AE9" s="16"/>
      <c r="AF9" s="16"/>
      <c r="AG9" s="16"/>
      <c r="AH9" s="16"/>
    </row>
    <row r="10" spans="1:34" x14ac:dyDescent="0.3">
      <c r="A10" s="18"/>
      <c r="B10" s="33" t="s">
        <v>429</v>
      </c>
      <c r="C10" s="33" t="s">
        <v>430</v>
      </c>
      <c r="D10" s="33" t="s">
        <v>69</v>
      </c>
      <c r="E10" s="25">
        <f t="shared" si="0"/>
        <v>33</v>
      </c>
      <c r="F10" s="58">
        <f t="shared" si="1"/>
        <v>23</v>
      </c>
      <c r="G10" s="56">
        <f t="shared" si="2"/>
        <v>2</v>
      </c>
      <c r="H10" s="71"/>
      <c r="I10" s="29"/>
      <c r="J10" s="27"/>
      <c r="K10" s="26"/>
      <c r="L10" s="26"/>
      <c r="M10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21</v>
      </c>
      <c r="N10" s="27">
        <f>SUM(racers7[[#This Row],[RMCC - Hill Climb (B)]]+racers7[[#This Row],[Tour de Bowness - Hill Climb (A)]]+racers7[[#This Row],[CABC ITT Provincial Championships (A)]])</f>
        <v>2</v>
      </c>
      <c r="O10" s="28">
        <f>SUM(racers7[[#This Row],[Tour de Bowness - Omnium (A)]]+racers7[[#This Row],[RMCC - Omnium (B)]])</f>
        <v>10</v>
      </c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>
        <v>6</v>
      </c>
      <c r="AE10" s="30">
        <v>2</v>
      </c>
      <c r="AF10" s="30">
        <v>15</v>
      </c>
      <c r="AG10" s="30">
        <v>10</v>
      </c>
      <c r="AH10" s="16"/>
    </row>
    <row r="11" spans="1:34" x14ac:dyDescent="0.3">
      <c r="A11" s="18"/>
      <c r="B11" s="33" t="s">
        <v>432</v>
      </c>
      <c r="C11" s="33" t="s">
        <v>433</v>
      </c>
      <c r="D11" s="33" t="s">
        <v>66</v>
      </c>
      <c r="E11" s="25">
        <f t="shared" si="0"/>
        <v>32</v>
      </c>
      <c r="F11" s="58">
        <f t="shared" si="1"/>
        <v>32</v>
      </c>
      <c r="G11" s="56">
        <f t="shared" si="2"/>
        <v>16</v>
      </c>
      <c r="H11" s="71"/>
      <c r="I11" s="29">
        <v>4</v>
      </c>
      <c r="J11" s="27">
        <v>4</v>
      </c>
      <c r="K11" s="26"/>
      <c r="L11" s="26"/>
      <c r="M11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12</v>
      </c>
      <c r="N11" s="27">
        <f>SUM(racers7[[#This Row],[RMCC - Hill Climb (B)]]+racers7[[#This Row],[Tour de Bowness - Hill Climb (A)]]+racers7[[#This Row],[CABC ITT Provincial Championships (A)]])</f>
        <v>12</v>
      </c>
      <c r="O11" s="28">
        <f>SUM(racers7[[#This Row],[Tour de Bowness - Omnium (A)]]+racers7[[#This Row],[RMCC - Omnium (B)]])</f>
        <v>8</v>
      </c>
      <c r="P11" s="30"/>
      <c r="Q11" s="30"/>
      <c r="R11" s="30"/>
      <c r="S11" s="30"/>
      <c r="T11" s="30">
        <v>4</v>
      </c>
      <c r="U11" s="30">
        <v>12</v>
      </c>
      <c r="V11" s="30">
        <v>6</v>
      </c>
      <c r="W11" s="30"/>
      <c r="X11" s="30"/>
      <c r="Y11" s="30"/>
      <c r="Z11" s="30"/>
      <c r="AA11" s="30"/>
      <c r="AB11" s="30"/>
      <c r="AC11" s="30"/>
      <c r="AD11" s="30"/>
      <c r="AE11" s="30">
        <v>8</v>
      </c>
      <c r="AF11" s="30"/>
      <c r="AG11" s="30">
        <v>2</v>
      </c>
      <c r="AH11" s="16"/>
    </row>
    <row r="12" spans="1:34" x14ac:dyDescent="0.3">
      <c r="A12" s="18"/>
      <c r="B12" s="33" t="s">
        <v>445</v>
      </c>
      <c r="C12" s="33" t="s">
        <v>446</v>
      </c>
      <c r="D12" s="33" t="s">
        <v>224</v>
      </c>
      <c r="E12" s="25">
        <f t="shared" si="0"/>
        <v>32</v>
      </c>
      <c r="F12" s="58">
        <f t="shared" si="1"/>
        <v>47</v>
      </c>
      <c r="G12" s="56">
        <f t="shared" si="2"/>
        <v>20</v>
      </c>
      <c r="H12" s="71">
        <v>5</v>
      </c>
      <c r="I12" s="29">
        <v>10</v>
      </c>
      <c r="J12" s="27">
        <v>0</v>
      </c>
      <c r="K12" s="26"/>
      <c r="L12" s="26"/>
      <c r="M12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12</v>
      </c>
      <c r="N12" s="27">
        <f>SUM(racers7[[#This Row],[RMCC - Hill Climb (B)]]+racers7[[#This Row],[Tour de Bowness - Hill Climb (A)]]+racers7[[#This Row],[CABC ITT Provincial Championships (A)]])</f>
        <v>20</v>
      </c>
      <c r="O12" s="28">
        <f>SUM(racers7[[#This Row],[Tour de Bowness - Omnium (A)]]+racers7[[#This Row],[RMCC - Omnium (B)]])</f>
        <v>0</v>
      </c>
      <c r="P12" s="30"/>
      <c r="Q12" s="30"/>
      <c r="R12" s="30"/>
      <c r="S12" s="30">
        <v>6</v>
      </c>
      <c r="T12" s="30"/>
      <c r="U12" s="30"/>
      <c r="V12" s="30"/>
      <c r="W12" s="30">
        <v>6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16">
        <v>20</v>
      </c>
    </row>
    <row r="13" spans="1:34" x14ac:dyDescent="0.3">
      <c r="A13" s="18"/>
      <c r="B13" s="33" t="s">
        <v>434</v>
      </c>
      <c r="C13" s="33" t="s">
        <v>435</v>
      </c>
      <c r="D13" s="33" t="s">
        <v>79</v>
      </c>
      <c r="E13" s="25">
        <f t="shared" si="0"/>
        <v>27</v>
      </c>
      <c r="F13" s="58">
        <f t="shared" si="1"/>
        <v>27</v>
      </c>
      <c r="G13" s="56">
        <f t="shared" si="2"/>
        <v>0</v>
      </c>
      <c r="H13" s="71"/>
      <c r="I13" s="29"/>
      <c r="J13" s="27"/>
      <c r="K13" s="26"/>
      <c r="L13" s="26"/>
      <c r="M13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27</v>
      </c>
      <c r="N13" s="27">
        <f>SUM(racers7[[#This Row],[RMCC - Hill Climb (B)]]+racers7[[#This Row],[Tour de Bowness - Hill Climb (A)]]+racers7[[#This Row],[CABC ITT Provincial Championships (A)]])</f>
        <v>0</v>
      </c>
      <c r="O13" s="28">
        <f>SUM(racers7[[#This Row],[Tour de Bowness - Omnium (A)]]+racers7[[#This Row],[RMCC - Omnium (B)]])</f>
        <v>0</v>
      </c>
      <c r="P13" s="30"/>
      <c r="Q13" s="30"/>
      <c r="R13" s="30"/>
      <c r="S13" s="30"/>
      <c r="T13" s="30"/>
      <c r="U13" s="30"/>
      <c r="V13" s="30"/>
      <c r="W13" s="30"/>
      <c r="X13" s="30"/>
      <c r="Y13" s="30">
        <v>12</v>
      </c>
      <c r="Z13" s="30">
        <v>15</v>
      </c>
      <c r="AA13" s="30"/>
      <c r="AB13" s="30"/>
      <c r="AC13" s="30"/>
      <c r="AD13" s="30"/>
      <c r="AE13" s="30"/>
      <c r="AF13" s="30"/>
      <c r="AG13" s="30"/>
      <c r="AH13" s="16"/>
    </row>
    <row r="14" spans="1:34" x14ac:dyDescent="0.3">
      <c r="A14" s="23"/>
      <c r="B14" s="33" t="s">
        <v>862</v>
      </c>
      <c r="C14" s="33" t="s">
        <v>370</v>
      </c>
      <c r="D14" s="33" t="s">
        <v>32</v>
      </c>
      <c r="E14" s="25">
        <f t="shared" si="0"/>
        <v>25</v>
      </c>
      <c r="F14" s="58">
        <f t="shared" si="1"/>
        <v>20</v>
      </c>
      <c r="G14" s="56">
        <f t="shared" si="2"/>
        <v>20</v>
      </c>
      <c r="H14" s="71"/>
      <c r="I14" s="29"/>
      <c r="J14" s="27"/>
      <c r="K14" s="26"/>
      <c r="L14" s="26"/>
      <c r="M14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14" s="27">
        <f>SUM(racers7[[#This Row],[RMCC - Hill Climb (B)]]+racers7[[#This Row],[Tour de Bowness - Hill Climb (A)]]+racers7[[#This Row],[CABC ITT Provincial Championships (A)]])</f>
        <v>25</v>
      </c>
      <c r="O14" s="28">
        <f>SUM(racers7[[#This Row],[Tour de Bowness - Omnium (A)]]+racers7[[#This Row],[RMCC - Omnium (B)]])</f>
        <v>0</v>
      </c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16">
        <v>25</v>
      </c>
    </row>
    <row r="15" spans="1:34" x14ac:dyDescent="0.3">
      <c r="A15" s="23"/>
      <c r="B15" s="33" t="s">
        <v>436</v>
      </c>
      <c r="C15" s="33" t="s">
        <v>184</v>
      </c>
      <c r="D15" s="33" t="s">
        <v>108</v>
      </c>
      <c r="E15" s="25">
        <f t="shared" si="0"/>
        <v>24</v>
      </c>
      <c r="F15" s="58">
        <f t="shared" si="1"/>
        <v>24</v>
      </c>
      <c r="G15" s="56">
        <f t="shared" si="2"/>
        <v>4</v>
      </c>
      <c r="H15" s="71"/>
      <c r="I15" s="29">
        <v>0</v>
      </c>
      <c r="J15" s="27">
        <v>0</v>
      </c>
      <c r="K15" s="26"/>
      <c r="L15" s="26"/>
      <c r="M15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20</v>
      </c>
      <c r="N15" s="27">
        <f>SUM(racers7[[#This Row],[RMCC - Hill Climb (B)]]+racers7[[#This Row],[Tour de Bowness - Hill Climb (A)]]+racers7[[#This Row],[CABC ITT Provincial Championships (A)]])</f>
        <v>4</v>
      </c>
      <c r="O15" s="28">
        <f>SUM(racers7[[#This Row],[Tour de Bowness - Omnium (A)]]+racers7[[#This Row],[RMCC - Omnium (B)]])</f>
        <v>0</v>
      </c>
      <c r="P15" s="30"/>
      <c r="Q15" s="30"/>
      <c r="R15" s="30"/>
      <c r="S15" s="30"/>
      <c r="T15" s="30">
        <v>2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>
        <v>20</v>
      </c>
      <c r="AG15" s="30"/>
      <c r="AH15" s="16">
        <v>2</v>
      </c>
    </row>
    <row r="16" spans="1:34" x14ac:dyDescent="0.3">
      <c r="A16" s="23"/>
      <c r="B16" s="33" t="s">
        <v>437</v>
      </c>
      <c r="C16" s="33" t="s">
        <v>438</v>
      </c>
      <c r="D16" s="33" t="s">
        <v>79</v>
      </c>
      <c r="E16" s="25">
        <v>20</v>
      </c>
      <c r="F16" s="58">
        <f t="shared" si="1"/>
        <v>100</v>
      </c>
      <c r="G16" s="56">
        <f t="shared" si="2"/>
        <v>20</v>
      </c>
      <c r="H16" s="71"/>
      <c r="I16" s="29"/>
      <c r="J16" s="27"/>
      <c r="K16" s="26"/>
      <c r="L16" s="26"/>
      <c r="M16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80</v>
      </c>
      <c r="N16" s="27">
        <f>SUM(racers7[[#This Row],[RMCC - Hill Climb (B)]]+racers7[[#This Row],[Tour de Bowness - Hill Climb (A)]]+racers7[[#This Row],[CABC ITT Provincial Championships (A)]])</f>
        <v>25</v>
      </c>
      <c r="O16" s="28">
        <f>SUM(racers7[[#This Row],[Tour de Bowness - Omnium (A)]]+racers7[[#This Row],[RMCC - Omnium (B)]])</f>
        <v>25</v>
      </c>
      <c r="P16" s="30"/>
      <c r="Q16" s="30"/>
      <c r="R16" s="30"/>
      <c r="S16" s="30"/>
      <c r="T16" s="30"/>
      <c r="U16" s="30"/>
      <c r="V16" s="30"/>
      <c r="W16" s="30"/>
      <c r="X16" s="30">
        <v>20</v>
      </c>
      <c r="Y16" s="30"/>
      <c r="Z16" s="30">
        <v>20</v>
      </c>
      <c r="AA16" s="30"/>
      <c r="AB16" s="30"/>
      <c r="AC16" s="30"/>
      <c r="AD16" s="30">
        <v>15</v>
      </c>
      <c r="AE16" s="30">
        <v>25</v>
      </c>
      <c r="AF16" s="30">
        <v>25</v>
      </c>
      <c r="AG16" s="30">
        <v>25</v>
      </c>
      <c r="AH16" s="16"/>
    </row>
    <row r="17" spans="1:34" x14ac:dyDescent="0.3">
      <c r="A17" s="23"/>
      <c r="B17" s="33" t="s">
        <v>863</v>
      </c>
      <c r="C17" s="33" t="s">
        <v>389</v>
      </c>
      <c r="D17" s="33" t="s">
        <v>32</v>
      </c>
      <c r="E17" s="25">
        <f>SUM(M17,N17,O17)</f>
        <v>16</v>
      </c>
      <c r="F17" s="58">
        <f t="shared" si="1"/>
        <v>16</v>
      </c>
      <c r="G17" s="56">
        <f t="shared" si="2"/>
        <v>10</v>
      </c>
      <c r="H17" s="71"/>
      <c r="I17" s="29"/>
      <c r="J17" s="27"/>
      <c r="K17" s="26"/>
      <c r="L17" s="26"/>
      <c r="M17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6</v>
      </c>
      <c r="N17" s="27">
        <f>SUM(racers7[[#This Row],[RMCC - Hill Climb (B)]]+racers7[[#This Row],[Tour de Bowness - Hill Climb (A)]]+racers7[[#This Row],[CABC ITT Provincial Championships (A)]])</f>
        <v>10</v>
      </c>
      <c r="O17" s="28">
        <f>SUM(racers7[[#This Row],[Tour de Bowness - Omnium (A)]]+racers7[[#This Row],[RMCC - Omnium (B)]])</f>
        <v>0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>
        <v>6</v>
      </c>
      <c r="AC17" s="30"/>
      <c r="AD17" s="30"/>
      <c r="AE17" s="30"/>
      <c r="AF17" s="30"/>
      <c r="AG17" s="30"/>
      <c r="AH17" s="16">
        <v>10</v>
      </c>
    </row>
    <row r="18" spans="1:34" x14ac:dyDescent="0.3">
      <c r="A18" s="23"/>
      <c r="B18" s="33" t="s">
        <v>439</v>
      </c>
      <c r="C18" s="33" t="s">
        <v>440</v>
      </c>
      <c r="D18" s="33" t="s">
        <v>32</v>
      </c>
      <c r="E18" s="25">
        <f>SUM(M18,N18,O18)</f>
        <v>15</v>
      </c>
      <c r="F18" s="58">
        <f t="shared" si="1"/>
        <v>15</v>
      </c>
      <c r="G18" s="56">
        <f t="shared" si="2"/>
        <v>0</v>
      </c>
      <c r="H18" s="71"/>
      <c r="I18" s="29">
        <v>0</v>
      </c>
      <c r="J18" s="27">
        <v>0</v>
      </c>
      <c r="K18" s="26"/>
      <c r="L18" s="26"/>
      <c r="M18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15</v>
      </c>
      <c r="N18" s="27">
        <f>SUM(racers7[[#This Row],[RMCC - Hill Climb (B)]]+racers7[[#This Row],[Tour de Bowness - Hill Climb (A)]]+racers7[[#This Row],[CABC ITT Provincial Championships (A)]])</f>
        <v>0</v>
      </c>
      <c r="O18" s="28">
        <f>SUM(racers7[[#This Row],[Tour de Bowness - Omnium (A)]]+racers7[[#This Row],[RMCC - Omnium (B)]])</f>
        <v>0</v>
      </c>
      <c r="P18" s="30"/>
      <c r="Q18" s="30">
        <v>15</v>
      </c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16"/>
    </row>
    <row r="19" spans="1:34" x14ac:dyDescent="0.3">
      <c r="A19" s="23"/>
      <c r="B19" s="33" t="s">
        <v>441</v>
      </c>
      <c r="C19" s="33" t="s">
        <v>442</v>
      </c>
      <c r="D19" s="33" t="s">
        <v>32</v>
      </c>
      <c r="E19" s="25">
        <v>15</v>
      </c>
      <c r="F19" s="58">
        <f t="shared" si="1"/>
        <v>53</v>
      </c>
      <c r="G19" s="56">
        <f t="shared" si="2"/>
        <v>4</v>
      </c>
      <c r="H19" s="71"/>
      <c r="I19" s="29"/>
      <c r="J19" s="27"/>
      <c r="K19" s="26"/>
      <c r="L19" s="26"/>
      <c r="M19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49</v>
      </c>
      <c r="N19" s="27">
        <f>SUM(racers7[[#This Row],[RMCC - Hill Climb (B)]]+racers7[[#This Row],[Tour de Bowness - Hill Climb (A)]]+racers7[[#This Row],[CABC ITT Provincial Championships (A)]])</f>
        <v>4</v>
      </c>
      <c r="O19" s="28">
        <f>SUM(racers7[[#This Row],[Tour de Bowness - Omnium (A)]]+racers7[[#This Row],[RMCC - Omnium (B)]])</f>
        <v>15</v>
      </c>
      <c r="P19" s="30"/>
      <c r="Q19" s="30"/>
      <c r="R19" s="30"/>
      <c r="S19" s="30"/>
      <c r="T19" s="30"/>
      <c r="U19" s="30"/>
      <c r="V19" s="30"/>
      <c r="W19" s="30"/>
      <c r="X19" s="30">
        <v>15</v>
      </c>
      <c r="Y19" s="30"/>
      <c r="Z19" s="30">
        <v>2</v>
      </c>
      <c r="AA19" s="30"/>
      <c r="AB19" s="30"/>
      <c r="AC19" s="30"/>
      <c r="AD19" s="30">
        <v>20</v>
      </c>
      <c r="AE19" s="30">
        <v>4</v>
      </c>
      <c r="AF19" s="30">
        <v>12</v>
      </c>
      <c r="AG19" s="30">
        <v>15</v>
      </c>
      <c r="AH19" s="16"/>
    </row>
    <row r="20" spans="1:34" x14ac:dyDescent="0.3">
      <c r="A20" s="23"/>
      <c r="B20" s="33" t="s">
        <v>443</v>
      </c>
      <c r="C20" s="33" t="s">
        <v>444</v>
      </c>
      <c r="D20" s="33" t="s">
        <v>32</v>
      </c>
      <c r="E20" s="25">
        <f t="shared" ref="E20:E29" si="3">SUM(M20,N20,O20)</f>
        <v>14</v>
      </c>
      <c r="F20" s="58">
        <f t="shared" si="1"/>
        <v>14</v>
      </c>
      <c r="G20" s="56">
        <f t="shared" si="2"/>
        <v>0</v>
      </c>
      <c r="H20" s="71"/>
      <c r="I20" s="29"/>
      <c r="J20" s="27"/>
      <c r="K20" s="26"/>
      <c r="L20" s="26"/>
      <c r="M20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14</v>
      </c>
      <c r="N20" s="27">
        <f>SUM(racers7[[#This Row],[RMCC - Hill Climb (B)]]+racers7[[#This Row],[Tour de Bowness - Hill Climb (A)]]+racers7[[#This Row],[CABC ITT Provincial Championships (A)]])</f>
        <v>0</v>
      </c>
      <c r="O20" s="28">
        <f>SUM(racers7[[#This Row],[Tour de Bowness - Omnium (A)]]+racers7[[#This Row],[RMCC - Omnium (B)]])</f>
        <v>0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>
        <v>12</v>
      </c>
      <c r="AD20" s="30"/>
      <c r="AE20" s="30"/>
      <c r="AF20" s="30">
        <v>2</v>
      </c>
      <c r="AG20" s="30"/>
      <c r="AH20" s="16"/>
    </row>
    <row r="21" spans="1:34" x14ac:dyDescent="0.3">
      <c r="A21" s="23"/>
      <c r="B21" s="33" t="s">
        <v>99</v>
      </c>
      <c r="C21" s="33" t="s">
        <v>549</v>
      </c>
      <c r="D21" s="33" t="s">
        <v>101</v>
      </c>
      <c r="E21" s="25">
        <f t="shared" si="3"/>
        <v>12</v>
      </c>
      <c r="F21" s="58">
        <f t="shared" si="1"/>
        <v>12</v>
      </c>
      <c r="G21" s="56">
        <f t="shared" si="2"/>
        <v>12</v>
      </c>
      <c r="H21" s="71"/>
      <c r="I21" s="29"/>
      <c r="J21" s="27"/>
      <c r="K21" s="26"/>
      <c r="L21" s="26"/>
      <c r="M21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21" s="27">
        <f>SUM(racers7[[#This Row],[RMCC - Hill Climb (B)]]+racers7[[#This Row],[Tour de Bowness - Hill Climb (A)]]+racers7[[#This Row],[CABC ITT Provincial Championships (A)]])</f>
        <v>12</v>
      </c>
      <c r="O21" s="28">
        <f>SUM(racers7[[#This Row],[Tour de Bowness - Omnium (A)]]+racers7[[#This Row],[RMCC - Omnium (B)]])</f>
        <v>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16">
        <v>12</v>
      </c>
    </row>
    <row r="22" spans="1:34" x14ac:dyDescent="0.3">
      <c r="A22" s="23"/>
      <c r="B22" s="33" t="s">
        <v>447</v>
      </c>
      <c r="C22" s="33" t="s">
        <v>91</v>
      </c>
      <c r="D22" s="33" t="s">
        <v>420</v>
      </c>
      <c r="E22" s="25">
        <f t="shared" si="3"/>
        <v>10</v>
      </c>
      <c r="F22" s="58">
        <f t="shared" si="1"/>
        <v>10</v>
      </c>
      <c r="G22" s="56">
        <f t="shared" si="2"/>
        <v>0</v>
      </c>
      <c r="H22" s="71"/>
      <c r="I22" s="29"/>
      <c r="J22" s="27"/>
      <c r="K22" s="26"/>
      <c r="L22" s="26"/>
      <c r="M22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10</v>
      </c>
      <c r="N22" s="27">
        <f>SUM(racers7[[#This Row],[RMCC - Hill Climb (B)]]+racers7[[#This Row],[Tour de Bowness - Hill Climb (A)]]+racers7[[#This Row],[CABC ITT Provincial Championships (A)]])</f>
        <v>0</v>
      </c>
      <c r="O22" s="28">
        <f>SUM(racers7[[#This Row],[Tour de Bowness - Omnium (A)]]+racers7[[#This Row],[RMCC - Omnium (B)]])</f>
        <v>0</v>
      </c>
      <c r="P22" s="30"/>
      <c r="Q22" s="30"/>
      <c r="R22" s="30"/>
      <c r="S22" s="30"/>
      <c r="T22" s="30"/>
      <c r="U22" s="30"/>
      <c r="V22" s="30"/>
      <c r="W22" s="30"/>
      <c r="X22" s="30"/>
      <c r="Y22" s="30">
        <v>4</v>
      </c>
      <c r="Z22" s="30">
        <v>6</v>
      </c>
      <c r="AA22" s="30"/>
      <c r="AB22" s="30"/>
      <c r="AC22" s="30"/>
      <c r="AD22" s="30"/>
      <c r="AE22" s="30"/>
      <c r="AF22" s="30"/>
      <c r="AG22" s="30"/>
      <c r="AH22" s="16"/>
    </row>
    <row r="23" spans="1:34" x14ac:dyDescent="0.3">
      <c r="A23" s="23"/>
      <c r="B23" s="33" t="s">
        <v>448</v>
      </c>
      <c r="C23" s="33" t="s">
        <v>449</v>
      </c>
      <c r="D23" s="33" t="s">
        <v>224</v>
      </c>
      <c r="E23" s="25">
        <f t="shared" si="3"/>
        <v>8</v>
      </c>
      <c r="F23" s="58">
        <f t="shared" si="1"/>
        <v>8</v>
      </c>
      <c r="G23" s="56">
        <f t="shared" si="2"/>
        <v>0</v>
      </c>
      <c r="H23" s="71"/>
      <c r="I23" s="29"/>
      <c r="J23" s="27"/>
      <c r="K23" s="26"/>
      <c r="L23" s="26"/>
      <c r="M23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8</v>
      </c>
      <c r="N23" s="27">
        <f>SUM(racers7[[#This Row],[RMCC - Hill Climb (B)]]+racers7[[#This Row],[Tour de Bowness - Hill Climb (A)]]+racers7[[#This Row],[CABC ITT Provincial Championships (A)]])</f>
        <v>0</v>
      </c>
      <c r="O23" s="28">
        <f>SUM(racers7[[#This Row],[Tour de Bowness - Omnium (A)]]+racers7[[#This Row],[RMCC - Omnium (B)]])</f>
        <v>0</v>
      </c>
      <c r="P23" s="30"/>
      <c r="Q23" s="30"/>
      <c r="R23" s="30"/>
      <c r="S23" s="30"/>
      <c r="T23" s="30"/>
      <c r="U23" s="30"/>
      <c r="V23" s="30"/>
      <c r="W23" s="30"/>
      <c r="X23" s="30"/>
      <c r="Y23" s="30">
        <v>8</v>
      </c>
      <c r="Z23" s="30"/>
      <c r="AA23" s="30"/>
      <c r="AB23" s="30"/>
      <c r="AC23" s="30"/>
      <c r="AD23" s="30"/>
      <c r="AE23" s="30"/>
      <c r="AF23" s="30"/>
      <c r="AG23" s="30"/>
      <c r="AH23" s="16"/>
    </row>
    <row r="24" spans="1:34" x14ac:dyDescent="0.3">
      <c r="A24" s="23"/>
      <c r="B24" s="33" t="s">
        <v>450</v>
      </c>
      <c r="C24" s="33" t="s">
        <v>451</v>
      </c>
      <c r="D24" s="33" t="s">
        <v>32</v>
      </c>
      <c r="E24" s="25">
        <f t="shared" si="3"/>
        <v>8</v>
      </c>
      <c r="F24" s="58">
        <f t="shared" si="1"/>
        <v>8</v>
      </c>
      <c r="G24" s="56">
        <f t="shared" si="2"/>
        <v>0</v>
      </c>
      <c r="H24" s="71"/>
      <c r="I24" s="29">
        <v>0</v>
      </c>
      <c r="J24" s="27">
        <v>0</v>
      </c>
      <c r="K24" s="26"/>
      <c r="L24" s="26"/>
      <c r="M24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8</v>
      </c>
      <c r="N24" s="27">
        <f>SUM(racers7[[#This Row],[RMCC - Hill Climb (B)]]+racers7[[#This Row],[Tour de Bowness - Hill Climb (A)]]+racers7[[#This Row],[CABC ITT Provincial Championships (A)]])</f>
        <v>0</v>
      </c>
      <c r="O24" s="28">
        <f>SUM(racers7[[#This Row],[Tour de Bowness - Omnium (A)]]+racers7[[#This Row],[RMCC - Omnium (B)]])</f>
        <v>0</v>
      </c>
      <c r="P24" s="30">
        <v>6</v>
      </c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>
        <v>2</v>
      </c>
      <c r="AE24" s="30"/>
      <c r="AF24" s="30"/>
      <c r="AG24" s="30"/>
      <c r="AH24" s="16"/>
    </row>
    <row r="25" spans="1:34" x14ac:dyDescent="0.3">
      <c r="A25" s="23"/>
      <c r="B25" s="33" t="s">
        <v>489</v>
      </c>
      <c r="C25" s="33" t="s">
        <v>490</v>
      </c>
      <c r="D25" s="33" t="s">
        <v>75</v>
      </c>
      <c r="E25" s="25">
        <f t="shared" si="3"/>
        <v>8</v>
      </c>
      <c r="F25" s="58">
        <f t="shared" si="1"/>
        <v>8</v>
      </c>
      <c r="G25" s="56">
        <f t="shared" si="2"/>
        <v>8</v>
      </c>
      <c r="H25" s="71"/>
      <c r="I25" s="29">
        <v>0</v>
      </c>
      <c r="J25" s="27">
        <v>0</v>
      </c>
      <c r="K25" s="26"/>
      <c r="L25" s="26"/>
      <c r="M25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25" s="27">
        <f>SUM(racers7[[#This Row],[RMCC - Hill Climb (B)]]+racers7[[#This Row],[Tour de Bowness - Hill Climb (A)]]+racers7[[#This Row],[CABC ITT Provincial Championships (A)]])</f>
        <v>8</v>
      </c>
      <c r="O25" s="28">
        <f>SUM(racers7[[#This Row],[Tour de Bowness - Omnium (A)]]+racers7[[#This Row],[RMCC - Omnium (B)]])</f>
        <v>0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16">
        <v>8</v>
      </c>
    </row>
    <row r="26" spans="1:34" x14ac:dyDescent="0.3">
      <c r="A26" s="23"/>
      <c r="B26" s="33" t="s">
        <v>485</v>
      </c>
      <c r="C26" s="33" t="s">
        <v>304</v>
      </c>
      <c r="D26" s="33" t="s">
        <v>420</v>
      </c>
      <c r="E26" s="25">
        <f t="shared" si="3"/>
        <v>6</v>
      </c>
      <c r="F26" s="58">
        <f t="shared" si="1"/>
        <v>21</v>
      </c>
      <c r="G26" s="56">
        <f t="shared" si="2"/>
        <v>6</v>
      </c>
      <c r="H26" s="71">
        <v>5</v>
      </c>
      <c r="I26" s="29">
        <v>10</v>
      </c>
      <c r="J26" s="27">
        <v>0</v>
      </c>
      <c r="K26" s="26"/>
      <c r="L26" s="26"/>
      <c r="M26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26" s="27">
        <f>SUM(racers7[[#This Row],[RMCC - Hill Climb (B)]]+racers7[[#This Row],[Tour de Bowness - Hill Climb (A)]]+racers7[[#This Row],[CABC ITT Provincial Championships (A)]])</f>
        <v>6</v>
      </c>
      <c r="O26" s="28">
        <f>SUM(racers7[[#This Row],[Tour de Bowness - Omnium (A)]]+racers7[[#This Row],[RMCC - Omnium (B)]])</f>
        <v>0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16">
        <v>6</v>
      </c>
    </row>
    <row r="27" spans="1:34" x14ac:dyDescent="0.3">
      <c r="A27" s="23"/>
      <c r="B27" s="33" t="s">
        <v>452</v>
      </c>
      <c r="C27" s="33" t="s">
        <v>453</v>
      </c>
      <c r="D27" s="33" t="s">
        <v>79</v>
      </c>
      <c r="E27" s="25">
        <f t="shared" si="3"/>
        <v>4</v>
      </c>
      <c r="F27" s="58">
        <f t="shared" si="1"/>
        <v>4</v>
      </c>
      <c r="G27" s="56">
        <f t="shared" si="2"/>
        <v>0</v>
      </c>
      <c r="H27" s="71"/>
      <c r="I27" s="29">
        <v>0</v>
      </c>
      <c r="J27" s="27">
        <v>0</v>
      </c>
      <c r="K27" s="26"/>
      <c r="L27" s="26"/>
      <c r="M27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4</v>
      </c>
      <c r="N27" s="27">
        <f>SUM(racers7[[#This Row],[RMCC - Hill Climb (B)]]+racers7[[#This Row],[Tour de Bowness - Hill Climb (A)]]+racers7[[#This Row],[CABC ITT Provincial Championships (A)]])</f>
        <v>0</v>
      </c>
      <c r="O27" s="28">
        <f>SUM(racers7[[#This Row],[Tour de Bowness - Omnium (A)]]+racers7[[#This Row],[RMCC - Omnium (B)]])</f>
        <v>0</v>
      </c>
      <c r="P27" s="30"/>
      <c r="Q27" s="30">
        <v>4</v>
      </c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16"/>
    </row>
    <row r="28" spans="1:34" x14ac:dyDescent="0.3">
      <c r="A28" s="23"/>
      <c r="B28" s="33" t="s">
        <v>454</v>
      </c>
      <c r="C28" s="33" t="s">
        <v>455</v>
      </c>
      <c r="D28" s="33" t="s">
        <v>72</v>
      </c>
      <c r="E28" s="25">
        <f t="shared" si="3"/>
        <v>4</v>
      </c>
      <c r="F28" s="58">
        <f t="shared" si="1"/>
        <v>2</v>
      </c>
      <c r="G28" s="56">
        <f t="shared" si="2"/>
        <v>0</v>
      </c>
      <c r="H28" s="71"/>
      <c r="I28" s="29"/>
      <c r="J28" s="27"/>
      <c r="K28" s="26"/>
      <c r="L28" s="26"/>
      <c r="M28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2</v>
      </c>
      <c r="N28" s="27">
        <f>SUM(racers7[[#This Row],[RMCC - Hill Climb (B)]]+racers7[[#This Row],[Tour de Bowness - Hill Climb (A)]]+racers7[[#This Row],[CABC ITT Provincial Championships (A)]])</f>
        <v>0</v>
      </c>
      <c r="O28" s="28">
        <f>SUM(racers7[[#This Row],[Tour de Bowness - Omnium (A)]]+racers7[[#This Row],[RMCC - Omnium (B)]])</f>
        <v>2</v>
      </c>
      <c r="P28" s="30"/>
      <c r="Q28" s="30"/>
      <c r="R28" s="30"/>
      <c r="S28" s="30">
        <v>2</v>
      </c>
      <c r="T28" s="30"/>
      <c r="U28" s="30"/>
      <c r="V28" s="30">
        <v>2</v>
      </c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16"/>
    </row>
    <row r="29" spans="1:34" x14ac:dyDescent="0.3">
      <c r="A29" s="18"/>
      <c r="B29" s="19" t="s">
        <v>456</v>
      </c>
      <c r="C29" s="19" t="s">
        <v>430</v>
      </c>
      <c r="D29" s="19" t="s">
        <v>32</v>
      </c>
      <c r="E29" s="21">
        <f t="shared" si="3"/>
        <v>4</v>
      </c>
      <c r="F29" s="50">
        <f t="shared" si="1"/>
        <v>6</v>
      </c>
      <c r="G29" s="51">
        <f t="shared" si="2"/>
        <v>0</v>
      </c>
      <c r="H29" s="70"/>
      <c r="I29" s="15">
        <v>2</v>
      </c>
      <c r="J29" s="13">
        <v>0</v>
      </c>
      <c r="K29" s="12"/>
      <c r="L29" s="12"/>
      <c r="M29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4</v>
      </c>
      <c r="N29" s="13">
        <f>SUM(racers7[[#This Row],[RMCC - Hill Climb (B)]]+racers7[[#This Row],[Tour de Bowness - Hill Climb (A)]]+racers7[[#This Row],[CABC ITT Provincial Championships (A)]])</f>
        <v>0</v>
      </c>
      <c r="O29" s="14">
        <f>SUM(racers7[[#This Row],[Tour de Bowness - Omnium (A)]]+racers7[[#This Row],[RMCC - Omnium (B)]])</f>
        <v>0</v>
      </c>
      <c r="P29" s="16"/>
      <c r="Q29" s="16">
        <v>2</v>
      </c>
      <c r="R29" s="16"/>
      <c r="S29" s="16"/>
      <c r="T29" s="16"/>
      <c r="U29" s="16"/>
      <c r="V29" s="16"/>
      <c r="W29" s="16">
        <v>2</v>
      </c>
      <c r="X29" s="16"/>
      <c r="Y29" s="30"/>
      <c r="Z29" s="16"/>
      <c r="AA29" s="16"/>
      <c r="AB29" s="16"/>
      <c r="AC29" s="16"/>
      <c r="AD29" s="16"/>
      <c r="AE29" s="16"/>
      <c r="AF29" s="16"/>
      <c r="AG29" s="16"/>
      <c r="AH29" s="16"/>
    </row>
    <row r="30" spans="1:34" x14ac:dyDescent="0.3">
      <c r="A30" s="18"/>
      <c r="B30" s="19" t="s">
        <v>457</v>
      </c>
      <c r="C30" s="19" t="s">
        <v>458</v>
      </c>
      <c r="D30" s="19" t="s">
        <v>32</v>
      </c>
      <c r="E30" s="21">
        <v>4</v>
      </c>
      <c r="F30" s="50">
        <f t="shared" si="1"/>
        <v>22</v>
      </c>
      <c r="G30" s="51">
        <f t="shared" si="2"/>
        <v>0</v>
      </c>
      <c r="H30" s="70"/>
      <c r="I30" s="15"/>
      <c r="J30" s="13"/>
      <c r="K30" s="12"/>
      <c r="L30" s="12"/>
      <c r="M30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22</v>
      </c>
      <c r="N30" s="13">
        <f>SUM(racers7[[#This Row],[RMCC - Hill Climb (B)]]+racers7[[#This Row],[Tour de Bowness - Hill Climb (A)]]+racers7[[#This Row],[CABC ITT Provincial Championships (A)]])</f>
        <v>0</v>
      </c>
      <c r="O30" s="14">
        <f>SUM(racers7[[#This Row],[Tour de Bowness - Omnium (A)]]+racers7[[#This Row],[RMCC - Omnium (B)]])</f>
        <v>0</v>
      </c>
      <c r="P30" s="16"/>
      <c r="Q30" s="16"/>
      <c r="R30" s="16"/>
      <c r="S30" s="16"/>
      <c r="T30" s="16"/>
      <c r="U30" s="16"/>
      <c r="V30" s="16"/>
      <c r="W30" s="16"/>
      <c r="X30" s="16">
        <v>4</v>
      </c>
      <c r="Y30" s="16">
        <v>6</v>
      </c>
      <c r="Z30" s="16">
        <v>12</v>
      </c>
      <c r="AA30" s="16"/>
      <c r="AB30" s="16"/>
      <c r="AC30" s="16"/>
      <c r="AD30" s="16"/>
      <c r="AE30" s="16"/>
      <c r="AF30" s="16"/>
      <c r="AG30" s="16"/>
      <c r="AH30" s="16"/>
    </row>
    <row r="31" spans="1:34" x14ac:dyDescent="0.3">
      <c r="A31" s="18"/>
      <c r="B31" s="19" t="s">
        <v>459</v>
      </c>
      <c r="C31" s="19" t="s">
        <v>460</v>
      </c>
      <c r="D31" s="19" t="s">
        <v>38</v>
      </c>
      <c r="E31" s="21">
        <f t="shared" ref="E31:E62" si="4">SUM(M31,N31,O31)</f>
        <v>4</v>
      </c>
      <c r="F31" s="50">
        <f t="shared" si="1"/>
        <v>4</v>
      </c>
      <c r="G31" s="51">
        <f t="shared" si="2"/>
        <v>0</v>
      </c>
      <c r="H31" s="70"/>
      <c r="I31" s="15"/>
      <c r="J31" s="13"/>
      <c r="K31" s="12"/>
      <c r="L31" s="12"/>
      <c r="M31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4</v>
      </c>
      <c r="N31" s="13">
        <f>SUM(racers7[[#This Row],[RMCC - Hill Climb (B)]]+racers7[[#This Row],[Tour de Bowness - Hill Climb (A)]]+racers7[[#This Row],[CABC ITT Provincial Championships (A)]])</f>
        <v>0</v>
      </c>
      <c r="O31" s="14">
        <f>SUM(racers7[[#This Row],[Tour de Bowness - Omnium (A)]]+racers7[[#This Row],[RMCC - Omnium (B)]])</f>
        <v>0</v>
      </c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>
        <v>4</v>
      </c>
      <c r="AA31" s="16"/>
      <c r="AB31" s="16"/>
      <c r="AC31" s="16"/>
      <c r="AD31" s="16"/>
      <c r="AE31" s="16"/>
      <c r="AF31" s="16"/>
      <c r="AG31" s="16"/>
      <c r="AH31" s="16"/>
    </row>
    <row r="32" spans="1:34" x14ac:dyDescent="0.3">
      <c r="A32" s="18"/>
      <c r="B32" s="19" t="s">
        <v>461</v>
      </c>
      <c r="C32" s="19" t="s">
        <v>196</v>
      </c>
      <c r="D32" s="19" t="s">
        <v>125</v>
      </c>
      <c r="E32" s="21">
        <f t="shared" si="4"/>
        <v>4</v>
      </c>
      <c r="F32" s="50">
        <f t="shared" si="1"/>
        <v>4</v>
      </c>
      <c r="G32" s="51">
        <f t="shared" si="2"/>
        <v>0</v>
      </c>
      <c r="H32" s="70"/>
      <c r="I32" s="15"/>
      <c r="J32" s="13"/>
      <c r="K32" s="12"/>
      <c r="L32" s="12"/>
      <c r="M32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4</v>
      </c>
      <c r="N32" s="13">
        <f>SUM(racers7[[#This Row],[RMCC - Hill Climb (B)]]+racers7[[#This Row],[Tour de Bowness - Hill Climb (A)]]+racers7[[#This Row],[CABC ITT Provincial Championships (A)]])</f>
        <v>0</v>
      </c>
      <c r="O32" s="14">
        <f>SUM(racers7[[#This Row],[Tour de Bowness - Omnium (A)]]+racers7[[#This Row],[RMCC - Omnium (B)]])</f>
        <v>0</v>
      </c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>
        <v>4</v>
      </c>
      <c r="AD32" s="16"/>
      <c r="AE32" s="16"/>
      <c r="AF32" s="16"/>
      <c r="AG32" s="16"/>
      <c r="AH32" s="16"/>
    </row>
    <row r="33" spans="1:34" x14ac:dyDescent="0.3">
      <c r="A33" s="23"/>
      <c r="B33" s="33" t="s">
        <v>462</v>
      </c>
      <c r="C33" s="33" t="s">
        <v>463</v>
      </c>
      <c r="D33" s="33" t="s">
        <v>250</v>
      </c>
      <c r="E33" s="25">
        <f t="shared" si="4"/>
        <v>3</v>
      </c>
      <c r="F33" s="58">
        <f t="shared" si="1"/>
        <v>3</v>
      </c>
      <c r="G33" s="56">
        <f t="shared" si="2"/>
        <v>1</v>
      </c>
      <c r="H33" s="71"/>
      <c r="I33" s="29"/>
      <c r="J33" s="27"/>
      <c r="K33" s="26"/>
      <c r="L33" s="26"/>
      <c r="M33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2</v>
      </c>
      <c r="N33" s="27">
        <f>SUM(racers7[[#This Row],[RMCC - Hill Climb (B)]]+racers7[[#This Row],[Tour de Bowness - Hill Climb (A)]]+racers7[[#This Row],[CABC ITT Provincial Championships (A)]])</f>
        <v>1</v>
      </c>
      <c r="O33" s="28">
        <f>SUM(racers7[[#This Row],[Tour de Bowness - Omnium (A)]]+racers7[[#This Row],[RMCC - Omnium (B)]])</f>
        <v>0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>
        <v>2</v>
      </c>
      <c r="AC33" s="30"/>
      <c r="AD33" s="30"/>
      <c r="AE33" s="30">
        <v>1</v>
      </c>
      <c r="AF33" s="30"/>
      <c r="AG33" s="30"/>
      <c r="AH33" s="16"/>
    </row>
    <row r="34" spans="1:34" x14ac:dyDescent="0.3">
      <c r="A34" s="23"/>
      <c r="B34" s="33" t="s">
        <v>464</v>
      </c>
      <c r="C34" s="33" t="s">
        <v>254</v>
      </c>
      <c r="D34" s="33" t="s">
        <v>32</v>
      </c>
      <c r="E34" s="25">
        <f t="shared" si="4"/>
        <v>2</v>
      </c>
      <c r="F34" s="58">
        <f t="shared" ref="F34:F65" si="5">SUM(G34,H34,I34,K34,M34)</f>
        <v>1</v>
      </c>
      <c r="G34" s="56">
        <f t="shared" ref="G34:G65" si="6">+IF(SUM(J34,L34,N34)&gt;20,20,SUM(J34,L34,N34))</f>
        <v>0</v>
      </c>
      <c r="H34" s="71"/>
      <c r="I34" s="29"/>
      <c r="J34" s="27"/>
      <c r="K34" s="26"/>
      <c r="L34" s="26"/>
      <c r="M34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1</v>
      </c>
      <c r="N34" s="27">
        <f>SUM(racers7[[#This Row],[RMCC - Hill Climb (B)]]+racers7[[#This Row],[Tour de Bowness - Hill Climb (A)]]+racers7[[#This Row],[CABC ITT Provincial Championships (A)]])</f>
        <v>0</v>
      </c>
      <c r="O34" s="28">
        <f>SUM(racers7[[#This Row],[Tour de Bowness - Omnium (A)]]+racers7[[#This Row],[RMCC - Omnium (B)]])</f>
        <v>1</v>
      </c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>
        <v>1</v>
      </c>
      <c r="AG34" s="30">
        <v>1</v>
      </c>
      <c r="AH34" s="16"/>
    </row>
    <row r="35" spans="1:34" x14ac:dyDescent="0.3">
      <c r="A35" s="23"/>
      <c r="B35" s="105" t="s">
        <v>468</v>
      </c>
      <c r="C35" s="33" t="s">
        <v>469</v>
      </c>
      <c r="D35" s="33" t="s">
        <v>32</v>
      </c>
      <c r="E35" s="25">
        <f t="shared" si="4"/>
        <v>2</v>
      </c>
      <c r="F35" s="58">
        <f t="shared" si="5"/>
        <v>2</v>
      </c>
      <c r="G35" s="56">
        <f t="shared" si="6"/>
        <v>1</v>
      </c>
      <c r="H35" s="71"/>
      <c r="I35" s="29"/>
      <c r="J35" s="27"/>
      <c r="K35" s="26"/>
      <c r="L35" s="26"/>
      <c r="M35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1</v>
      </c>
      <c r="N35" s="27">
        <f>SUM(racers7[[#This Row],[RMCC - Hill Climb (B)]]+racers7[[#This Row],[Tour de Bowness - Hill Climb (A)]]+racers7[[#This Row],[CABC ITT Provincial Championships (A)]])</f>
        <v>1</v>
      </c>
      <c r="O35" s="28">
        <f>SUM(racers7[[#This Row],[Tour de Bowness - Omnium (A)]]+racers7[[#This Row],[RMCC - Omnium (B)]])</f>
        <v>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>
        <v>1</v>
      </c>
      <c r="AD35" s="30"/>
      <c r="AE35" s="30"/>
      <c r="AF35" s="30"/>
      <c r="AG35" s="30"/>
      <c r="AH35" s="16">
        <v>1</v>
      </c>
    </row>
    <row r="36" spans="1:34" x14ac:dyDescent="0.3">
      <c r="A36" s="23"/>
      <c r="B36" s="33" t="s">
        <v>465</v>
      </c>
      <c r="C36" s="33" t="s">
        <v>466</v>
      </c>
      <c r="D36" s="33" t="s">
        <v>467</v>
      </c>
      <c r="E36" s="25">
        <f t="shared" si="4"/>
        <v>1</v>
      </c>
      <c r="F36" s="58">
        <f t="shared" si="5"/>
        <v>1</v>
      </c>
      <c r="G36" s="56">
        <f t="shared" si="6"/>
        <v>0</v>
      </c>
      <c r="H36" s="71"/>
      <c r="I36" s="29"/>
      <c r="J36" s="27"/>
      <c r="K36" s="26"/>
      <c r="L36" s="26"/>
      <c r="M36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1</v>
      </c>
      <c r="N36" s="27">
        <f>SUM(racers7[[#This Row],[RMCC - Hill Climb (B)]]+racers7[[#This Row],[Tour de Bowness - Hill Climb (A)]]+racers7[[#This Row],[CABC ITT Provincial Championships (A)]])</f>
        <v>0</v>
      </c>
      <c r="O36" s="28">
        <f>SUM(racers7[[#This Row],[Tour de Bowness - Omnium (A)]]+racers7[[#This Row],[RMCC - Omnium (B)]])</f>
        <v>0</v>
      </c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>
        <v>1</v>
      </c>
      <c r="AC36" s="30"/>
      <c r="AD36" s="30"/>
      <c r="AE36" s="30"/>
      <c r="AF36" s="30"/>
      <c r="AG36" s="30"/>
      <c r="AH36" s="16"/>
    </row>
    <row r="37" spans="1:34" x14ac:dyDescent="0.3">
      <c r="A37" s="18"/>
      <c r="B37" s="19" t="s">
        <v>470</v>
      </c>
      <c r="C37" s="19" t="s">
        <v>471</v>
      </c>
      <c r="D37" s="19" t="s">
        <v>32</v>
      </c>
      <c r="E37" s="21">
        <f t="shared" si="4"/>
        <v>1</v>
      </c>
      <c r="F37" s="50">
        <f t="shared" si="5"/>
        <v>1</v>
      </c>
      <c r="G37" s="51">
        <f t="shared" si="6"/>
        <v>0</v>
      </c>
      <c r="H37" s="70"/>
      <c r="I37" s="15"/>
      <c r="J37" s="13"/>
      <c r="K37" s="12"/>
      <c r="L37" s="12"/>
      <c r="M37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1</v>
      </c>
      <c r="N37" s="13">
        <f>SUM(racers7[[#This Row],[RMCC - Hill Climb (B)]]+racers7[[#This Row],[Tour de Bowness - Hill Climb (A)]]+racers7[[#This Row],[CABC ITT Provincial Championships (A)]])</f>
        <v>0</v>
      </c>
      <c r="O37" s="14">
        <f>SUM(racers7[[#This Row],[Tour de Bowness - Omnium (A)]]+racers7[[#This Row],[RMCC - Omnium (B)]])</f>
        <v>0</v>
      </c>
      <c r="P37" s="16"/>
      <c r="Q37" s="16"/>
      <c r="R37" s="16"/>
      <c r="S37" s="16"/>
      <c r="T37" s="16"/>
      <c r="U37" s="16"/>
      <c r="V37" s="16"/>
      <c r="W37" s="16"/>
      <c r="X37" s="16"/>
      <c r="Y37" s="30"/>
      <c r="Z37" s="16"/>
      <c r="AA37" s="16"/>
      <c r="AB37" s="16"/>
      <c r="AC37" s="16"/>
      <c r="AD37" s="16">
        <v>1</v>
      </c>
      <c r="AE37" s="16"/>
      <c r="AF37" s="16"/>
      <c r="AG37" s="16"/>
      <c r="AH37" s="16"/>
    </row>
    <row r="38" spans="1:34" x14ac:dyDescent="0.3">
      <c r="A38" s="18"/>
      <c r="B38" s="19" t="s">
        <v>472</v>
      </c>
      <c r="C38" s="19" t="s">
        <v>287</v>
      </c>
      <c r="D38" s="19" t="s">
        <v>108</v>
      </c>
      <c r="E38" s="21">
        <f t="shared" si="4"/>
        <v>0</v>
      </c>
      <c r="F38" s="50">
        <f t="shared" si="5"/>
        <v>34</v>
      </c>
      <c r="G38" s="51">
        <f t="shared" si="6"/>
        <v>0</v>
      </c>
      <c r="H38" s="70"/>
      <c r="I38" s="15">
        <v>34</v>
      </c>
      <c r="J38" s="13">
        <v>0</v>
      </c>
      <c r="K38" s="12"/>
      <c r="L38" s="12"/>
      <c r="M38" s="12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38" s="13">
        <f>SUM(racers7[[#This Row],[RMCC - Hill Climb (B)]]+racers7[[#This Row],[Tour de Bowness - Hill Climb (A)]]+racers7[[#This Row],[CABC ITT Provincial Championships (A)]])</f>
        <v>0</v>
      </c>
      <c r="O38" s="14">
        <f>SUM(racers7[[#This Row],[Tour de Bowness - Omnium (A)]]+racers7[[#This Row],[RMCC - Omnium (B)]])</f>
        <v>0</v>
      </c>
      <c r="P38" s="16"/>
      <c r="Q38" s="16"/>
      <c r="R38" s="16"/>
      <c r="S38" s="16"/>
      <c r="T38" s="16"/>
      <c r="U38" s="16"/>
      <c r="V38" s="16"/>
      <c r="W38" s="16"/>
      <c r="X38" s="16"/>
      <c r="Y38" s="30"/>
      <c r="Z38" s="16"/>
      <c r="AA38" s="16"/>
      <c r="AB38" s="16"/>
      <c r="AC38" s="16"/>
      <c r="AD38" s="16"/>
      <c r="AE38" s="16"/>
      <c r="AF38" s="16"/>
      <c r="AG38" s="16"/>
      <c r="AH38" s="16"/>
    </row>
    <row r="39" spans="1:34" x14ac:dyDescent="0.3">
      <c r="A39" s="23"/>
      <c r="B39" s="33" t="s">
        <v>473</v>
      </c>
      <c r="C39" s="33" t="s">
        <v>474</v>
      </c>
      <c r="D39" s="33" t="s">
        <v>38</v>
      </c>
      <c r="E39" s="25">
        <f t="shared" si="4"/>
        <v>0</v>
      </c>
      <c r="F39" s="58">
        <f t="shared" si="5"/>
        <v>24</v>
      </c>
      <c r="G39" s="56">
        <f t="shared" si="6"/>
        <v>12</v>
      </c>
      <c r="H39" s="71"/>
      <c r="I39" s="29">
        <v>12</v>
      </c>
      <c r="J39" s="27">
        <v>12</v>
      </c>
      <c r="K39" s="26"/>
      <c r="L39" s="26"/>
      <c r="M39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39" s="27">
        <f>SUM(racers7[[#This Row],[RMCC - Hill Climb (B)]]+racers7[[#This Row],[Tour de Bowness - Hill Climb (A)]]+racers7[[#This Row],[CABC ITT Provincial Championships (A)]])</f>
        <v>0</v>
      </c>
      <c r="O39" s="28">
        <f>SUM(racers7[[#This Row],[Tour de Bowness - Omnium (A)]]+racers7[[#This Row],[RMCC - Omnium (B)]])</f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16"/>
    </row>
    <row r="40" spans="1:34" x14ac:dyDescent="0.3">
      <c r="A40" s="23"/>
      <c r="B40" s="33" t="s">
        <v>475</v>
      </c>
      <c r="C40" s="33" t="s">
        <v>476</v>
      </c>
      <c r="D40" s="33" t="s">
        <v>69</v>
      </c>
      <c r="E40" s="25">
        <f t="shared" si="4"/>
        <v>0</v>
      </c>
      <c r="F40" s="58">
        <f t="shared" si="5"/>
        <v>20</v>
      </c>
      <c r="G40" s="56">
        <f t="shared" si="6"/>
        <v>0</v>
      </c>
      <c r="H40" s="71"/>
      <c r="I40" s="29">
        <v>20</v>
      </c>
      <c r="J40" s="27">
        <v>0</v>
      </c>
      <c r="K40" s="26"/>
      <c r="L40" s="26"/>
      <c r="M40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40" s="27">
        <f>SUM(racers7[[#This Row],[RMCC - Hill Climb (B)]]+racers7[[#This Row],[Tour de Bowness - Hill Climb (A)]]+racers7[[#This Row],[CABC ITT Provincial Championships (A)]])</f>
        <v>0</v>
      </c>
      <c r="O40" s="28">
        <f>SUM(racers7[[#This Row],[Tour de Bowness - Omnium (A)]]+racers7[[#This Row],[RMCC - Omnium (B)]])</f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16"/>
    </row>
    <row r="41" spans="1:34" x14ac:dyDescent="0.3">
      <c r="A41" s="23"/>
      <c r="B41" s="33" t="s">
        <v>477</v>
      </c>
      <c r="C41" s="33" t="s">
        <v>478</v>
      </c>
      <c r="D41" s="33" t="s">
        <v>32</v>
      </c>
      <c r="E41" s="25">
        <f t="shared" si="4"/>
        <v>0</v>
      </c>
      <c r="F41" s="58">
        <f t="shared" si="5"/>
        <v>20</v>
      </c>
      <c r="G41" s="56">
        <f t="shared" si="6"/>
        <v>0</v>
      </c>
      <c r="H41" s="71"/>
      <c r="I41" s="29">
        <v>20</v>
      </c>
      <c r="J41" s="27">
        <v>0</v>
      </c>
      <c r="K41" s="26"/>
      <c r="L41" s="26"/>
      <c r="M41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41" s="27">
        <f>SUM(racers7[[#This Row],[RMCC - Hill Climb (B)]]+racers7[[#This Row],[Tour de Bowness - Hill Climb (A)]]+racers7[[#This Row],[CABC ITT Provincial Championships (A)]])</f>
        <v>0</v>
      </c>
      <c r="O41" s="28">
        <f>SUM(racers7[[#This Row],[Tour de Bowness - Omnium (A)]]+racers7[[#This Row],[RMCC - Omnium (B)]])</f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16"/>
    </row>
    <row r="42" spans="1:34" x14ac:dyDescent="0.3">
      <c r="A42" s="23"/>
      <c r="B42" s="33" t="s">
        <v>479</v>
      </c>
      <c r="C42" s="33" t="s">
        <v>124</v>
      </c>
      <c r="D42" s="33" t="s">
        <v>49</v>
      </c>
      <c r="E42" s="25">
        <f t="shared" si="4"/>
        <v>0</v>
      </c>
      <c r="F42" s="58">
        <f t="shared" si="5"/>
        <v>19</v>
      </c>
      <c r="G42" s="56">
        <f t="shared" si="6"/>
        <v>15</v>
      </c>
      <c r="H42" s="71"/>
      <c r="I42" s="29">
        <v>4</v>
      </c>
      <c r="J42" s="27">
        <v>15</v>
      </c>
      <c r="K42" s="26"/>
      <c r="L42" s="26"/>
      <c r="M42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42" s="27">
        <f>SUM(racers7[[#This Row],[RMCC - Hill Climb (B)]]+racers7[[#This Row],[Tour de Bowness - Hill Climb (A)]]+racers7[[#This Row],[CABC ITT Provincial Championships (A)]])</f>
        <v>0</v>
      </c>
      <c r="O42" s="28">
        <f>SUM(racers7[[#This Row],[Tour de Bowness - Omnium (A)]]+racers7[[#This Row],[RMCC - Omnium (B)]])</f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16"/>
    </row>
    <row r="43" spans="1:34" x14ac:dyDescent="0.3">
      <c r="A43" s="23"/>
      <c r="B43" s="33" t="s">
        <v>480</v>
      </c>
      <c r="C43" s="33" t="s">
        <v>175</v>
      </c>
      <c r="D43" s="33" t="s">
        <v>79</v>
      </c>
      <c r="E43" s="25">
        <f t="shared" si="4"/>
        <v>0</v>
      </c>
      <c r="F43" s="58">
        <f t="shared" si="5"/>
        <v>17</v>
      </c>
      <c r="G43" s="56">
        <f t="shared" si="6"/>
        <v>0</v>
      </c>
      <c r="H43" s="71"/>
      <c r="I43" s="29">
        <v>17</v>
      </c>
      <c r="J43" s="27">
        <v>0</v>
      </c>
      <c r="K43" s="26"/>
      <c r="L43" s="26"/>
      <c r="M43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43" s="27">
        <f>SUM(racers7[[#This Row],[RMCC - Hill Climb (B)]]+racers7[[#This Row],[Tour de Bowness - Hill Climb (A)]]+racers7[[#This Row],[CABC ITT Provincial Championships (A)]])</f>
        <v>0</v>
      </c>
      <c r="O43" s="28">
        <f>SUM(racers7[[#This Row],[Tour de Bowness - Omnium (A)]]+racers7[[#This Row],[RMCC - Omnium (B)]])</f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16"/>
    </row>
    <row r="44" spans="1:34" x14ac:dyDescent="0.3">
      <c r="A44" s="23"/>
      <c r="B44" s="33" t="s">
        <v>475</v>
      </c>
      <c r="C44" s="33" t="s">
        <v>481</v>
      </c>
      <c r="D44" s="33" t="s">
        <v>32</v>
      </c>
      <c r="E44" s="25">
        <f t="shared" si="4"/>
        <v>0</v>
      </c>
      <c r="F44" s="58">
        <f t="shared" si="5"/>
        <v>15</v>
      </c>
      <c r="G44" s="56">
        <f t="shared" si="6"/>
        <v>0</v>
      </c>
      <c r="H44" s="71"/>
      <c r="I44" s="29">
        <v>15</v>
      </c>
      <c r="J44" s="27">
        <v>0</v>
      </c>
      <c r="K44" s="26"/>
      <c r="L44" s="26"/>
      <c r="M44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44" s="27">
        <f>SUM(racers7[[#This Row],[RMCC - Hill Climb (B)]]+racers7[[#This Row],[Tour de Bowness - Hill Climb (A)]]+racers7[[#This Row],[CABC ITT Provincial Championships (A)]])</f>
        <v>0</v>
      </c>
      <c r="O44" s="28">
        <f>SUM(racers7[[#This Row],[Tour de Bowness - Omnium (A)]]+racers7[[#This Row],[RMCC - Omnium (B)]])</f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16"/>
    </row>
    <row r="45" spans="1:34" x14ac:dyDescent="0.3">
      <c r="A45" s="23"/>
      <c r="B45" s="33" t="s">
        <v>482</v>
      </c>
      <c r="C45" s="33" t="s">
        <v>483</v>
      </c>
      <c r="D45" s="33" t="s">
        <v>44</v>
      </c>
      <c r="E45" s="25">
        <f t="shared" si="4"/>
        <v>0</v>
      </c>
      <c r="F45" s="58">
        <f t="shared" si="5"/>
        <v>10</v>
      </c>
      <c r="G45" s="56">
        <f t="shared" si="6"/>
        <v>0</v>
      </c>
      <c r="H45" s="71"/>
      <c r="I45" s="29">
        <v>10</v>
      </c>
      <c r="J45" s="27">
        <v>0</v>
      </c>
      <c r="K45" s="26"/>
      <c r="L45" s="26"/>
      <c r="M45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45" s="27">
        <f>SUM(racers7[[#This Row],[RMCC - Hill Climb (B)]]+racers7[[#This Row],[Tour de Bowness - Hill Climb (A)]]+racers7[[#This Row],[CABC ITT Provincial Championships (A)]])</f>
        <v>0</v>
      </c>
      <c r="O45" s="28">
        <f>SUM(racers7[[#This Row],[Tour de Bowness - Omnium (A)]]+racers7[[#This Row],[RMCC - Omnium (B)]])</f>
        <v>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16"/>
    </row>
    <row r="46" spans="1:34" x14ac:dyDescent="0.3">
      <c r="A46" s="23"/>
      <c r="B46" s="33" t="s">
        <v>484</v>
      </c>
      <c r="C46" s="33" t="s">
        <v>375</v>
      </c>
      <c r="D46" s="33" t="s">
        <v>32</v>
      </c>
      <c r="E46" s="25">
        <f t="shared" si="4"/>
        <v>0</v>
      </c>
      <c r="F46" s="58">
        <f t="shared" si="5"/>
        <v>10</v>
      </c>
      <c r="G46" s="56">
        <f t="shared" si="6"/>
        <v>0</v>
      </c>
      <c r="H46" s="71"/>
      <c r="I46" s="29">
        <v>10</v>
      </c>
      <c r="J46" s="27">
        <v>0</v>
      </c>
      <c r="K46" s="26"/>
      <c r="L46" s="26"/>
      <c r="M46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46" s="27">
        <f>SUM(racers7[[#This Row],[RMCC - Hill Climb (B)]]+racers7[[#This Row],[Tour de Bowness - Hill Climb (A)]]+racers7[[#This Row],[CABC ITT Provincial Championships (A)]])</f>
        <v>0</v>
      </c>
      <c r="O46" s="28">
        <f>SUM(racers7[[#This Row],[Tour de Bowness - Omnium (A)]]+racers7[[#This Row],[RMCC - Omnium (B)]])</f>
        <v>0</v>
      </c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16"/>
    </row>
    <row r="47" spans="1:34" x14ac:dyDescent="0.3">
      <c r="A47" s="23"/>
      <c r="B47" s="33" t="s">
        <v>486</v>
      </c>
      <c r="C47" s="33" t="s">
        <v>487</v>
      </c>
      <c r="D47" s="33" t="s">
        <v>224</v>
      </c>
      <c r="E47" s="25">
        <f t="shared" si="4"/>
        <v>0</v>
      </c>
      <c r="F47" s="58">
        <f t="shared" si="5"/>
        <v>6</v>
      </c>
      <c r="G47" s="56">
        <f t="shared" si="6"/>
        <v>0</v>
      </c>
      <c r="H47" s="71"/>
      <c r="I47" s="29">
        <v>6</v>
      </c>
      <c r="J47" s="27">
        <v>0</v>
      </c>
      <c r="K47" s="26"/>
      <c r="L47" s="26"/>
      <c r="M47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47" s="27">
        <f>SUM(racers7[[#This Row],[RMCC - Hill Climb (B)]]+racers7[[#This Row],[Tour de Bowness - Hill Climb (A)]]+racers7[[#This Row],[CABC ITT Provincial Championships (A)]])</f>
        <v>0</v>
      </c>
      <c r="O47" s="28">
        <f>SUM(racers7[[#This Row],[Tour de Bowness - Omnium (A)]]+racers7[[#This Row],[RMCC - Omnium (B)]])</f>
        <v>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16"/>
    </row>
    <row r="48" spans="1:34" x14ac:dyDescent="0.3">
      <c r="A48" s="23"/>
      <c r="B48" s="33" t="s">
        <v>488</v>
      </c>
      <c r="C48" s="33" t="s">
        <v>438</v>
      </c>
      <c r="D48" s="33" t="s">
        <v>246</v>
      </c>
      <c r="E48" s="25">
        <f t="shared" si="4"/>
        <v>0</v>
      </c>
      <c r="F48" s="58">
        <f t="shared" si="5"/>
        <v>4</v>
      </c>
      <c r="G48" s="56">
        <f t="shared" si="6"/>
        <v>0</v>
      </c>
      <c r="H48" s="71"/>
      <c r="I48" s="29">
        <v>4</v>
      </c>
      <c r="J48" s="27">
        <v>0</v>
      </c>
      <c r="K48" s="26"/>
      <c r="L48" s="26"/>
      <c r="M48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48" s="27">
        <f>SUM(racers7[[#This Row],[RMCC - Hill Climb (B)]]+racers7[[#This Row],[Tour de Bowness - Hill Climb (A)]]+racers7[[#This Row],[CABC ITT Provincial Championships (A)]])</f>
        <v>0</v>
      </c>
      <c r="O48" s="28">
        <f>SUM(racers7[[#This Row],[Tour de Bowness - Omnium (A)]]+racers7[[#This Row],[RMCC - Omnium (B)]])</f>
        <v>0</v>
      </c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16"/>
    </row>
    <row r="49" spans="1:34" x14ac:dyDescent="0.3">
      <c r="A49" s="23"/>
      <c r="B49" s="33" t="s">
        <v>82</v>
      </c>
      <c r="C49" s="33" t="s">
        <v>83</v>
      </c>
      <c r="D49" s="33" t="s">
        <v>79</v>
      </c>
      <c r="E49" s="25">
        <f t="shared" si="4"/>
        <v>0</v>
      </c>
      <c r="F49" s="58">
        <f t="shared" si="5"/>
        <v>2</v>
      </c>
      <c r="G49" s="56">
        <f t="shared" si="6"/>
        <v>2</v>
      </c>
      <c r="H49" s="71"/>
      <c r="I49" s="29">
        <v>0</v>
      </c>
      <c r="J49" s="27">
        <v>2</v>
      </c>
      <c r="K49" s="26"/>
      <c r="L49" s="26"/>
      <c r="M49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49" s="27">
        <f>SUM(racers7[[#This Row],[RMCC - Hill Climb (B)]]+racers7[[#This Row],[Tour de Bowness - Hill Climb (A)]]+racers7[[#This Row],[CABC ITT Provincial Championships (A)]])</f>
        <v>0</v>
      </c>
      <c r="O49" s="28">
        <f>SUM(racers7[[#This Row],[Tour de Bowness - Omnium (A)]]+racers7[[#This Row],[RMCC - Omnium (B)]])</f>
        <v>0</v>
      </c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16"/>
    </row>
    <row r="50" spans="1:34" x14ac:dyDescent="0.3">
      <c r="A50" s="23"/>
      <c r="B50" s="33" t="s">
        <v>58</v>
      </c>
      <c r="C50" s="33" t="s">
        <v>59</v>
      </c>
      <c r="D50" s="33" t="s">
        <v>108</v>
      </c>
      <c r="E50" s="25">
        <f t="shared" si="4"/>
        <v>0</v>
      </c>
      <c r="F50" s="58">
        <f t="shared" si="5"/>
        <v>0</v>
      </c>
      <c r="G50" s="56">
        <f t="shared" si="6"/>
        <v>0</v>
      </c>
      <c r="H50" s="71"/>
      <c r="I50" s="29">
        <v>0</v>
      </c>
      <c r="J50" s="27">
        <v>0</v>
      </c>
      <c r="K50" s="26"/>
      <c r="L50" s="26"/>
      <c r="M50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50" s="27">
        <f>SUM(racers7[[#This Row],[RMCC - Hill Climb (B)]]+racers7[[#This Row],[Tour de Bowness - Hill Climb (A)]]+racers7[[#This Row],[CABC ITT Provincial Championships (A)]])</f>
        <v>0</v>
      </c>
      <c r="O50" s="28">
        <f>SUM(racers7[[#This Row],[Tour de Bowness - Omnium (A)]]+racers7[[#This Row],[RMCC - Omnium (B)]])</f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16"/>
    </row>
    <row r="51" spans="1:34" x14ac:dyDescent="0.3">
      <c r="A51" s="23"/>
      <c r="B51" s="33" t="s">
        <v>491</v>
      </c>
      <c r="C51" s="33" t="s">
        <v>492</v>
      </c>
      <c r="D51" s="33" t="s">
        <v>79</v>
      </c>
      <c r="E51" s="25">
        <f t="shared" si="4"/>
        <v>0</v>
      </c>
      <c r="F51" s="58">
        <f t="shared" si="5"/>
        <v>0</v>
      </c>
      <c r="G51" s="56">
        <f t="shared" si="6"/>
        <v>0</v>
      </c>
      <c r="H51" s="71"/>
      <c r="I51" s="29">
        <v>0</v>
      </c>
      <c r="J51" s="27">
        <v>0</v>
      </c>
      <c r="K51" s="26"/>
      <c r="L51" s="26"/>
      <c r="M51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51" s="27">
        <f>SUM(racers7[[#This Row],[RMCC - Hill Climb (B)]]+racers7[[#This Row],[Tour de Bowness - Hill Climb (A)]]+racers7[[#This Row],[CABC ITT Provincial Championships (A)]])</f>
        <v>0</v>
      </c>
      <c r="O51" s="28">
        <f>SUM(racers7[[#This Row],[Tour de Bowness - Omnium (A)]]+racers7[[#This Row],[RMCC - Omnium (B)]])</f>
        <v>0</v>
      </c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16"/>
    </row>
    <row r="52" spans="1:34" x14ac:dyDescent="0.3">
      <c r="A52" s="23"/>
      <c r="B52" s="33" t="s">
        <v>493</v>
      </c>
      <c r="C52" s="33" t="s">
        <v>494</v>
      </c>
      <c r="D52" s="33" t="s">
        <v>344</v>
      </c>
      <c r="E52" s="25">
        <f t="shared" si="4"/>
        <v>0</v>
      </c>
      <c r="F52" s="58">
        <f t="shared" si="5"/>
        <v>0</v>
      </c>
      <c r="G52" s="56">
        <f t="shared" si="6"/>
        <v>0</v>
      </c>
      <c r="H52" s="71"/>
      <c r="I52" s="29">
        <v>0</v>
      </c>
      <c r="J52" s="27">
        <v>0</v>
      </c>
      <c r="K52" s="26"/>
      <c r="L52" s="26"/>
      <c r="M52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52" s="27">
        <f>SUM(racers7[[#This Row],[RMCC - Hill Climb (B)]]+racers7[[#This Row],[Tour de Bowness - Hill Climb (A)]]+racers7[[#This Row],[CABC ITT Provincial Championships (A)]])</f>
        <v>0</v>
      </c>
      <c r="O52" s="28">
        <f>SUM(racers7[[#This Row],[Tour de Bowness - Omnium (A)]]+racers7[[#This Row],[RMCC - Omnium (B)]])</f>
        <v>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16"/>
    </row>
    <row r="53" spans="1:34" x14ac:dyDescent="0.3">
      <c r="A53" s="23"/>
      <c r="B53" s="33" t="s">
        <v>495</v>
      </c>
      <c r="C53" s="33" t="s">
        <v>496</v>
      </c>
      <c r="D53" s="33" t="s">
        <v>224</v>
      </c>
      <c r="E53" s="25">
        <f t="shared" si="4"/>
        <v>0</v>
      </c>
      <c r="F53" s="58">
        <f t="shared" si="5"/>
        <v>0</v>
      </c>
      <c r="G53" s="56">
        <f t="shared" si="6"/>
        <v>0</v>
      </c>
      <c r="H53" s="71"/>
      <c r="I53" s="29">
        <v>0</v>
      </c>
      <c r="J53" s="27">
        <v>0</v>
      </c>
      <c r="K53" s="26"/>
      <c r="L53" s="26"/>
      <c r="M53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53" s="27">
        <f>SUM(racers7[[#This Row],[RMCC - Hill Climb (B)]]+racers7[[#This Row],[Tour de Bowness - Hill Climb (A)]]+racers7[[#This Row],[CABC ITT Provincial Championships (A)]])</f>
        <v>0</v>
      </c>
      <c r="O53" s="28">
        <f>SUM(racers7[[#This Row],[Tour de Bowness - Omnium (A)]]+racers7[[#This Row],[RMCC - Omnium (B)]])</f>
        <v>0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16"/>
    </row>
    <row r="54" spans="1:34" x14ac:dyDescent="0.3">
      <c r="A54" s="23"/>
      <c r="B54" s="33" t="s">
        <v>497</v>
      </c>
      <c r="C54" s="33" t="s">
        <v>498</v>
      </c>
      <c r="D54" s="33" t="s">
        <v>44</v>
      </c>
      <c r="E54" s="25">
        <f t="shared" si="4"/>
        <v>0</v>
      </c>
      <c r="F54" s="58">
        <f t="shared" si="5"/>
        <v>0</v>
      </c>
      <c r="G54" s="56">
        <f t="shared" si="6"/>
        <v>0</v>
      </c>
      <c r="H54" s="71"/>
      <c r="I54" s="29">
        <v>0</v>
      </c>
      <c r="J54" s="27">
        <v>0</v>
      </c>
      <c r="K54" s="26"/>
      <c r="L54" s="26"/>
      <c r="M54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54" s="27">
        <f>SUM(racers7[[#This Row],[RMCC - Hill Climb (B)]]+racers7[[#This Row],[Tour de Bowness - Hill Climb (A)]]+racers7[[#This Row],[CABC ITT Provincial Championships (A)]])</f>
        <v>0</v>
      </c>
      <c r="O54" s="28">
        <f>SUM(racers7[[#This Row],[Tour de Bowness - Omnium (A)]]+racers7[[#This Row],[RMCC - Omnium (B)]])</f>
        <v>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16"/>
    </row>
    <row r="55" spans="1:34" x14ac:dyDescent="0.3">
      <c r="A55" s="23"/>
      <c r="B55" s="33" t="s">
        <v>499</v>
      </c>
      <c r="C55" s="33" t="s">
        <v>500</v>
      </c>
      <c r="D55" s="33" t="s">
        <v>32</v>
      </c>
      <c r="E55" s="25">
        <f t="shared" si="4"/>
        <v>0</v>
      </c>
      <c r="F55" s="58">
        <f t="shared" si="5"/>
        <v>0</v>
      </c>
      <c r="G55" s="56">
        <f t="shared" si="6"/>
        <v>0</v>
      </c>
      <c r="H55" s="71"/>
      <c r="I55" s="29">
        <v>0</v>
      </c>
      <c r="J55" s="27">
        <v>0</v>
      </c>
      <c r="K55" s="26"/>
      <c r="L55" s="26"/>
      <c r="M55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55" s="27">
        <f>SUM(racers7[[#This Row],[RMCC - Hill Climb (B)]]+racers7[[#This Row],[Tour de Bowness - Hill Climb (A)]]+racers7[[#This Row],[CABC ITT Provincial Championships (A)]])</f>
        <v>0</v>
      </c>
      <c r="O55" s="28">
        <f>SUM(racers7[[#This Row],[Tour de Bowness - Omnium (A)]]+racers7[[#This Row],[RMCC - Omnium (B)]])</f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16"/>
    </row>
    <row r="56" spans="1:34" x14ac:dyDescent="0.3">
      <c r="A56" s="23"/>
      <c r="B56" s="33" t="s">
        <v>501</v>
      </c>
      <c r="C56" s="33" t="s">
        <v>184</v>
      </c>
      <c r="D56" s="33" t="s">
        <v>224</v>
      </c>
      <c r="E56" s="25">
        <f t="shared" si="4"/>
        <v>0</v>
      </c>
      <c r="F56" s="58">
        <f t="shared" si="5"/>
        <v>0</v>
      </c>
      <c r="G56" s="56">
        <f t="shared" si="6"/>
        <v>0</v>
      </c>
      <c r="H56" s="71"/>
      <c r="I56" s="29">
        <v>0</v>
      </c>
      <c r="J56" s="27">
        <v>0</v>
      </c>
      <c r="K56" s="26"/>
      <c r="L56" s="26"/>
      <c r="M56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56" s="27">
        <f>SUM(racers7[[#This Row],[RMCC - Hill Climb (B)]]+racers7[[#This Row],[Tour de Bowness - Hill Climb (A)]]+racers7[[#This Row],[CABC ITT Provincial Championships (A)]])</f>
        <v>0</v>
      </c>
      <c r="O56" s="28">
        <f>SUM(racers7[[#This Row],[Tour de Bowness - Omnium (A)]]+racers7[[#This Row],[RMCC - Omnium (B)]])</f>
        <v>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16"/>
    </row>
    <row r="57" spans="1:34" x14ac:dyDescent="0.3">
      <c r="A57" s="23"/>
      <c r="B57" s="33" t="s">
        <v>502</v>
      </c>
      <c r="C57" s="33" t="s">
        <v>124</v>
      </c>
      <c r="D57" s="33" t="s">
        <v>503</v>
      </c>
      <c r="E57" s="25">
        <f t="shared" si="4"/>
        <v>0</v>
      </c>
      <c r="F57" s="58">
        <f t="shared" si="5"/>
        <v>0</v>
      </c>
      <c r="G57" s="56">
        <f t="shared" si="6"/>
        <v>0</v>
      </c>
      <c r="H57" s="71"/>
      <c r="I57" s="29">
        <v>0</v>
      </c>
      <c r="J57" s="27">
        <v>0</v>
      </c>
      <c r="K57" s="26"/>
      <c r="L57" s="26"/>
      <c r="M57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57" s="27">
        <f>SUM(racers7[[#This Row],[RMCC - Hill Climb (B)]]+racers7[[#This Row],[Tour de Bowness - Hill Climb (A)]]+racers7[[#This Row],[CABC ITT Provincial Championships (A)]])</f>
        <v>0</v>
      </c>
      <c r="O57" s="28">
        <f>SUM(racers7[[#This Row],[Tour de Bowness - Omnium (A)]]+racers7[[#This Row],[RMCC - Omnium (B)]])</f>
        <v>0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16"/>
    </row>
    <row r="58" spans="1:34" x14ac:dyDescent="0.3">
      <c r="A58" s="23"/>
      <c r="B58" s="33" t="s">
        <v>504</v>
      </c>
      <c r="C58" s="33" t="s">
        <v>505</v>
      </c>
      <c r="D58" s="33" t="s">
        <v>200</v>
      </c>
      <c r="E58" s="25">
        <f t="shared" si="4"/>
        <v>0</v>
      </c>
      <c r="F58" s="58">
        <f t="shared" si="5"/>
        <v>0</v>
      </c>
      <c r="G58" s="56">
        <f t="shared" si="6"/>
        <v>0</v>
      </c>
      <c r="H58" s="71"/>
      <c r="I58" s="29">
        <v>0</v>
      </c>
      <c r="J58" s="27">
        <v>0</v>
      </c>
      <c r="K58" s="26"/>
      <c r="L58" s="26"/>
      <c r="M58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58" s="27">
        <f>SUM(racers7[[#This Row],[RMCC - Hill Climb (B)]]+racers7[[#This Row],[Tour de Bowness - Hill Climb (A)]]+racers7[[#This Row],[CABC ITT Provincial Championships (A)]])</f>
        <v>0</v>
      </c>
      <c r="O58" s="28">
        <f>SUM(racers7[[#This Row],[Tour de Bowness - Omnium (A)]]+racers7[[#This Row],[RMCC - Omnium (B)]])</f>
        <v>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16"/>
    </row>
    <row r="59" spans="1:34" x14ac:dyDescent="0.3">
      <c r="A59" s="23"/>
      <c r="B59" s="24" t="s">
        <v>506</v>
      </c>
      <c r="C59" s="24" t="s">
        <v>341</v>
      </c>
      <c r="D59" s="24" t="s">
        <v>108</v>
      </c>
      <c r="E59" s="25">
        <f t="shared" si="4"/>
        <v>0</v>
      </c>
      <c r="F59" s="55">
        <f t="shared" si="5"/>
        <v>0</v>
      </c>
      <c r="G59" s="56">
        <f t="shared" si="6"/>
        <v>0</v>
      </c>
      <c r="H59" s="71"/>
      <c r="I59" s="29">
        <v>0</v>
      </c>
      <c r="J59" s="27">
        <v>0</v>
      </c>
      <c r="K59" s="26"/>
      <c r="L59" s="26"/>
      <c r="M59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59" s="27">
        <f>SUM(racers7[[#This Row],[RMCC - Hill Climb (B)]]+racers7[[#This Row],[Tour de Bowness - Hill Climb (A)]]+racers7[[#This Row],[CABC ITT Provincial Championships (A)]])</f>
        <v>0</v>
      </c>
      <c r="O59" s="28">
        <f>SUM(racers7[[#This Row],[Tour de Bowness - Omnium (A)]]+racers7[[#This Row],[RMCC - Omnium (B)]])</f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16"/>
    </row>
    <row r="60" spans="1:34" x14ac:dyDescent="0.3">
      <c r="A60" s="23"/>
      <c r="B60" s="33" t="s">
        <v>507</v>
      </c>
      <c r="C60" s="33" t="s">
        <v>322</v>
      </c>
      <c r="D60" s="33" t="s">
        <v>246</v>
      </c>
      <c r="E60" s="25">
        <f t="shared" si="4"/>
        <v>0</v>
      </c>
      <c r="F60" s="55">
        <f t="shared" si="5"/>
        <v>0</v>
      </c>
      <c r="G60" s="56">
        <f t="shared" si="6"/>
        <v>0</v>
      </c>
      <c r="H60" s="71"/>
      <c r="I60" s="29">
        <v>0</v>
      </c>
      <c r="J60" s="27">
        <v>0</v>
      </c>
      <c r="K60" s="26"/>
      <c r="L60" s="26"/>
      <c r="M60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60" s="27">
        <f>SUM(racers7[[#This Row],[RMCC - Hill Climb (B)]]+racers7[[#This Row],[Tour de Bowness - Hill Climb (A)]]+racers7[[#This Row],[CABC ITT Provincial Championships (A)]])</f>
        <v>0</v>
      </c>
      <c r="O60" s="28">
        <f>SUM(racers7[[#This Row],[Tour de Bowness - Omnium (A)]]+racers7[[#This Row],[RMCC - Omnium (B)]])</f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16"/>
    </row>
    <row r="61" spans="1:34" x14ac:dyDescent="0.3">
      <c r="A61" s="23"/>
      <c r="B61" s="33" t="s">
        <v>508</v>
      </c>
      <c r="C61" s="33" t="s">
        <v>509</v>
      </c>
      <c r="D61" s="33" t="s">
        <v>344</v>
      </c>
      <c r="E61" s="25">
        <f t="shared" si="4"/>
        <v>0</v>
      </c>
      <c r="F61" s="58">
        <f t="shared" si="5"/>
        <v>0</v>
      </c>
      <c r="G61" s="56">
        <f t="shared" si="6"/>
        <v>0</v>
      </c>
      <c r="H61" s="71"/>
      <c r="I61" s="29">
        <v>0</v>
      </c>
      <c r="J61" s="27">
        <v>0</v>
      </c>
      <c r="K61" s="26"/>
      <c r="L61" s="26"/>
      <c r="M61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61" s="27">
        <f>SUM(racers7[[#This Row],[RMCC - Hill Climb (B)]]+racers7[[#This Row],[Tour de Bowness - Hill Climb (A)]]+racers7[[#This Row],[CABC ITT Provincial Championships (A)]])</f>
        <v>0</v>
      </c>
      <c r="O61" s="28">
        <f>SUM(racers7[[#This Row],[Tour de Bowness - Omnium (A)]]+racers7[[#This Row],[RMCC - Omnium (B)]])</f>
        <v>0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16"/>
    </row>
    <row r="62" spans="1:34" x14ac:dyDescent="0.3">
      <c r="A62" s="23"/>
      <c r="B62" s="33" t="s">
        <v>510</v>
      </c>
      <c r="C62" s="33" t="s">
        <v>199</v>
      </c>
      <c r="D62" s="33" t="s">
        <v>72</v>
      </c>
      <c r="E62" s="25">
        <f t="shared" si="4"/>
        <v>0</v>
      </c>
      <c r="F62" s="58">
        <f t="shared" si="5"/>
        <v>0</v>
      </c>
      <c r="G62" s="56">
        <f t="shared" si="6"/>
        <v>0</v>
      </c>
      <c r="H62" s="71"/>
      <c r="I62" s="29">
        <v>0</v>
      </c>
      <c r="J62" s="27">
        <v>0</v>
      </c>
      <c r="K62" s="26"/>
      <c r="L62" s="26"/>
      <c r="M62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62" s="27">
        <f>SUM(racers7[[#This Row],[RMCC - Hill Climb (B)]]+racers7[[#This Row],[Tour de Bowness - Hill Climb (A)]]+racers7[[#This Row],[CABC ITT Provincial Championships (A)]])</f>
        <v>0</v>
      </c>
      <c r="O62" s="28">
        <f>SUM(racers7[[#This Row],[Tour de Bowness - Omnium (A)]]+racers7[[#This Row],[RMCC - Omnium (B)]])</f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16"/>
    </row>
    <row r="63" spans="1:34" x14ac:dyDescent="0.3">
      <c r="A63" s="18"/>
      <c r="B63" s="19" t="s">
        <v>511</v>
      </c>
      <c r="C63" s="19" t="s">
        <v>124</v>
      </c>
      <c r="D63" s="19" t="s">
        <v>75</v>
      </c>
      <c r="E63" s="25">
        <f t="shared" ref="E63:E94" si="7">SUM(M63,N63,O63)</f>
        <v>0</v>
      </c>
      <c r="F63" s="58">
        <f t="shared" si="5"/>
        <v>0</v>
      </c>
      <c r="G63" s="56">
        <f t="shared" si="6"/>
        <v>0</v>
      </c>
      <c r="H63" s="71"/>
      <c r="I63" s="29">
        <v>0</v>
      </c>
      <c r="J63" s="27">
        <v>0</v>
      </c>
      <c r="K63" s="26"/>
      <c r="L63" s="26"/>
      <c r="M63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63" s="27">
        <f>SUM(racers7[[#This Row],[RMCC - Hill Climb (B)]]+racers7[[#This Row],[Tour de Bowness - Hill Climb (A)]]+racers7[[#This Row],[CABC ITT Provincial Championships (A)]])</f>
        <v>0</v>
      </c>
      <c r="O63" s="28">
        <f>SUM(racers7[[#This Row],[Tour de Bowness - Omnium (A)]]+racers7[[#This Row],[RMCC - Omnium (B)]])</f>
        <v>0</v>
      </c>
      <c r="P63" s="16"/>
      <c r="Q63" s="16"/>
      <c r="R63" s="16"/>
      <c r="S63" s="16"/>
      <c r="T63" s="16"/>
      <c r="U63" s="16"/>
      <c r="V63" s="16"/>
      <c r="W63" s="16"/>
      <c r="X63" s="16"/>
      <c r="Y63" s="30"/>
      <c r="Z63" s="16"/>
      <c r="AA63" s="16"/>
      <c r="AB63" s="16"/>
      <c r="AC63" s="16"/>
      <c r="AD63" s="16"/>
      <c r="AE63" s="16"/>
      <c r="AF63" s="16"/>
      <c r="AG63" s="16"/>
      <c r="AH63" s="16"/>
    </row>
    <row r="64" spans="1:34" x14ac:dyDescent="0.3">
      <c r="A64" s="18"/>
      <c r="B64" s="19" t="s">
        <v>512</v>
      </c>
      <c r="C64" s="19" t="s">
        <v>513</v>
      </c>
      <c r="D64" s="19" t="s">
        <v>514</v>
      </c>
      <c r="E64" s="25">
        <f t="shared" si="7"/>
        <v>0</v>
      </c>
      <c r="F64" s="55">
        <f t="shared" si="5"/>
        <v>0</v>
      </c>
      <c r="G64" s="56">
        <f t="shared" si="6"/>
        <v>0</v>
      </c>
      <c r="H64" s="71"/>
      <c r="I64" s="29">
        <v>0</v>
      </c>
      <c r="J64" s="27">
        <v>0</v>
      </c>
      <c r="K64" s="26"/>
      <c r="L64" s="26"/>
      <c r="M64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64" s="27">
        <f>SUM(racers7[[#This Row],[RMCC - Hill Climb (B)]]+racers7[[#This Row],[Tour de Bowness - Hill Climb (A)]]+racers7[[#This Row],[CABC ITT Provincial Championships (A)]])</f>
        <v>0</v>
      </c>
      <c r="O64" s="28">
        <f>SUM(racers7[[#This Row],[Tour de Bowness - Omnium (A)]]+racers7[[#This Row],[RMCC - Omnium (B)]])</f>
        <v>0</v>
      </c>
      <c r="P64" s="16"/>
      <c r="Q64" s="16"/>
      <c r="R64" s="16"/>
      <c r="S64" s="16"/>
      <c r="T64" s="16"/>
      <c r="U64" s="16"/>
      <c r="V64" s="16"/>
      <c r="W64" s="16"/>
      <c r="X64" s="16"/>
      <c r="Y64" s="30"/>
      <c r="Z64" s="16"/>
      <c r="AA64" s="16"/>
      <c r="AB64" s="16"/>
      <c r="AC64" s="16"/>
      <c r="AD64" s="16"/>
      <c r="AE64" s="16"/>
      <c r="AF64" s="16"/>
      <c r="AG64" s="16"/>
      <c r="AH64" s="16"/>
    </row>
    <row r="65" spans="1:34" x14ac:dyDescent="0.3">
      <c r="A65" s="18"/>
      <c r="B65" s="19" t="s">
        <v>515</v>
      </c>
      <c r="C65" s="19" t="s">
        <v>370</v>
      </c>
      <c r="D65" s="19" t="s">
        <v>108</v>
      </c>
      <c r="E65" s="25">
        <f t="shared" si="7"/>
        <v>0</v>
      </c>
      <c r="F65" s="55">
        <f t="shared" si="5"/>
        <v>0</v>
      </c>
      <c r="G65" s="56">
        <f t="shared" si="6"/>
        <v>0</v>
      </c>
      <c r="H65" s="71"/>
      <c r="I65" s="29">
        <v>0</v>
      </c>
      <c r="J65" s="27">
        <v>0</v>
      </c>
      <c r="K65" s="26"/>
      <c r="L65" s="26"/>
      <c r="M65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65" s="27">
        <f>SUM(racers7[[#This Row],[RMCC - Hill Climb (B)]]+racers7[[#This Row],[Tour de Bowness - Hill Climb (A)]]+racers7[[#This Row],[CABC ITT Provincial Championships (A)]])</f>
        <v>0</v>
      </c>
      <c r="O65" s="28">
        <f>SUM(racers7[[#This Row],[Tour de Bowness - Omnium (A)]]+racers7[[#This Row],[RMCC - Omnium (B)]])</f>
        <v>0</v>
      </c>
      <c r="P65" s="16"/>
      <c r="Q65" s="16"/>
      <c r="R65" s="16"/>
      <c r="S65" s="16"/>
      <c r="T65" s="16"/>
      <c r="U65" s="16"/>
      <c r="V65" s="16"/>
      <c r="W65" s="16"/>
      <c r="X65" s="16"/>
      <c r="Y65" s="30"/>
      <c r="Z65" s="16"/>
      <c r="AA65" s="16"/>
      <c r="AB65" s="16"/>
      <c r="AC65" s="16"/>
      <c r="AD65" s="16"/>
      <c r="AE65" s="16"/>
      <c r="AF65" s="16"/>
      <c r="AG65" s="16"/>
      <c r="AH65" s="16"/>
    </row>
    <row r="66" spans="1:34" x14ac:dyDescent="0.3">
      <c r="A66" s="18"/>
      <c r="B66" s="19" t="s">
        <v>516</v>
      </c>
      <c r="C66" s="19" t="s">
        <v>517</v>
      </c>
      <c r="D66" s="19" t="s">
        <v>66</v>
      </c>
      <c r="E66" s="25">
        <f t="shared" si="7"/>
        <v>0</v>
      </c>
      <c r="F66" s="58">
        <f t="shared" ref="F66:F97" si="8">SUM(G66,H66,I66,K66,M66)</f>
        <v>0</v>
      </c>
      <c r="G66" s="56">
        <f t="shared" ref="G66:G97" si="9">+IF(SUM(J66,L66,N66)&gt;20,20,SUM(J66,L66,N66))</f>
        <v>0</v>
      </c>
      <c r="H66" s="71"/>
      <c r="I66" s="29">
        <v>0</v>
      </c>
      <c r="J66" s="27">
        <v>0</v>
      </c>
      <c r="K66" s="26"/>
      <c r="L66" s="26"/>
      <c r="M66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66" s="27">
        <f>SUM(racers7[[#This Row],[RMCC - Hill Climb (B)]]+racers7[[#This Row],[Tour de Bowness - Hill Climb (A)]]+racers7[[#This Row],[CABC ITT Provincial Championships (A)]])</f>
        <v>0</v>
      </c>
      <c r="O66" s="28">
        <f>SUM(racers7[[#This Row],[Tour de Bowness - Omnium (A)]]+racers7[[#This Row],[RMCC - Omnium (B)]])</f>
        <v>0</v>
      </c>
      <c r="P66" s="16"/>
      <c r="Q66" s="16"/>
      <c r="R66" s="16"/>
      <c r="S66" s="16"/>
      <c r="T66" s="16"/>
      <c r="U66" s="16"/>
      <c r="V66" s="16"/>
      <c r="W66" s="16"/>
      <c r="X66" s="16"/>
      <c r="Y66" s="30"/>
      <c r="Z66" s="16"/>
      <c r="AA66" s="16"/>
      <c r="AB66" s="16"/>
      <c r="AC66" s="16"/>
      <c r="AD66" s="16"/>
      <c r="AE66" s="16"/>
      <c r="AF66" s="16"/>
      <c r="AG66" s="16"/>
      <c r="AH66" s="16"/>
    </row>
    <row r="67" spans="1:34" x14ac:dyDescent="0.3">
      <c r="A67" s="18"/>
      <c r="B67" s="19" t="s">
        <v>518</v>
      </c>
      <c r="C67" s="19" t="s">
        <v>519</v>
      </c>
      <c r="D67" s="19" t="s">
        <v>32</v>
      </c>
      <c r="E67" s="25">
        <f t="shared" si="7"/>
        <v>0</v>
      </c>
      <c r="F67" s="58">
        <f t="shared" si="8"/>
        <v>0</v>
      </c>
      <c r="G67" s="56">
        <f t="shared" si="9"/>
        <v>0</v>
      </c>
      <c r="H67" s="71"/>
      <c r="I67" s="29">
        <v>0</v>
      </c>
      <c r="J67" s="27">
        <v>0</v>
      </c>
      <c r="K67" s="26"/>
      <c r="L67" s="26"/>
      <c r="M67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67" s="27">
        <f>SUM(racers7[[#This Row],[RMCC - Hill Climb (B)]]+racers7[[#This Row],[Tour de Bowness - Hill Climb (A)]]+racers7[[#This Row],[CABC ITT Provincial Championships (A)]])</f>
        <v>0</v>
      </c>
      <c r="O67" s="28">
        <f>SUM(racers7[[#This Row],[Tour de Bowness - Omnium (A)]]+racers7[[#This Row],[RMCC - Omnium (B)]])</f>
        <v>0</v>
      </c>
      <c r="P67" s="16"/>
      <c r="Q67" s="16"/>
      <c r="R67" s="16"/>
      <c r="S67" s="16"/>
      <c r="T67" s="16"/>
      <c r="U67" s="16"/>
      <c r="V67" s="16"/>
      <c r="W67" s="16"/>
      <c r="X67" s="16"/>
      <c r="Y67" s="30"/>
      <c r="Z67" s="16"/>
      <c r="AA67" s="16"/>
      <c r="AB67" s="16"/>
      <c r="AC67" s="16"/>
      <c r="AD67" s="16"/>
      <c r="AE67" s="16"/>
      <c r="AF67" s="16"/>
      <c r="AG67" s="16"/>
      <c r="AH67" s="16"/>
    </row>
    <row r="68" spans="1:34" x14ac:dyDescent="0.3">
      <c r="A68" s="18"/>
      <c r="B68" s="19" t="s">
        <v>520</v>
      </c>
      <c r="C68" s="19" t="s">
        <v>521</v>
      </c>
      <c r="D68" s="19" t="s">
        <v>514</v>
      </c>
      <c r="E68" s="25">
        <f t="shared" si="7"/>
        <v>0</v>
      </c>
      <c r="F68" s="58">
        <f t="shared" si="8"/>
        <v>0</v>
      </c>
      <c r="G68" s="56">
        <f t="shared" si="9"/>
        <v>0</v>
      </c>
      <c r="H68" s="71"/>
      <c r="I68" s="29">
        <v>0</v>
      </c>
      <c r="J68" s="27">
        <v>0</v>
      </c>
      <c r="K68" s="26"/>
      <c r="L68" s="26"/>
      <c r="M68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68" s="27">
        <f>SUM(racers7[[#This Row],[RMCC - Hill Climb (B)]]+racers7[[#This Row],[Tour de Bowness - Hill Climb (A)]]+racers7[[#This Row],[CABC ITT Provincial Championships (A)]])</f>
        <v>0</v>
      </c>
      <c r="O68" s="28">
        <f>SUM(racers7[[#This Row],[Tour de Bowness - Omnium (A)]]+racers7[[#This Row],[RMCC - Omnium (B)]])</f>
        <v>0</v>
      </c>
      <c r="P68" s="16"/>
      <c r="Q68" s="16"/>
      <c r="R68" s="16"/>
      <c r="S68" s="16"/>
      <c r="T68" s="16"/>
      <c r="U68" s="16"/>
      <c r="V68" s="16"/>
      <c r="W68" s="16"/>
      <c r="X68" s="16"/>
      <c r="Y68" s="30"/>
      <c r="Z68" s="16"/>
      <c r="AA68" s="16"/>
      <c r="AB68" s="16"/>
      <c r="AC68" s="16"/>
      <c r="AD68" s="16"/>
      <c r="AE68" s="16"/>
      <c r="AF68" s="16"/>
      <c r="AG68" s="16"/>
      <c r="AH68" s="16"/>
    </row>
    <row r="69" spans="1:34" x14ac:dyDescent="0.3">
      <c r="A69" s="23"/>
      <c r="B69" s="33" t="s">
        <v>522</v>
      </c>
      <c r="C69" s="33" t="s">
        <v>266</v>
      </c>
      <c r="D69" s="33" t="s">
        <v>246</v>
      </c>
      <c r="E69" s="25">
        <f t="shared" si="7"/>
        <v>0</v>
      </c>
      <c r="F69" s="58">
        <f t="shared" si="8"/>
        <v>0</v>
      </c>
      <c r="G69" s="56">
        <f t="shared" si="9"/>
        <v>0</v>
      </c>
      <c r="H69" s="71"/>
      <c r="I69" s="29">
        <v>0</v>
      </c>
      <c r="J69" s="27">
        <v>0</v>
      </c>
      <c r="K69" s="26"/>
      <c r="L69" s="26"/>
      <c r="M69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69" s="27">
        <f>SUM(racers7[[#This Row],[RMCC - Hill Climb (B)]]+racers7[[#This Row],[Tour de Bowness - Hill Climb (A)]]+racers7[[#This Row],[CABC ITT Provincial Championships (A)]])</f>
        <v>0</v>
      </c>
      <c r="O69" s="28">
        <f>SUM(racers7[[#This Row],[Tour de Bowness - Omnium (A)]]+racers7[[#This Row],[RMCC - Omnium (B)]])</f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16"/>
    </row>
    <row r="70" spans="1:34" x14ac:dyDescent="0.3">
      <c r="A70" s="18"/>
      <c r="B70" s="19" t="s">
        <v>523</v>
      </c>
      <c r="C70" s="19" t="s">
        <v>202</v>
      </c>
      <c r="D70" s="19" t="s">
        <v>411</v>
      </c>
      <c r="E70" s="25">
        <f t="shared" si="7"/>
        <v>0</v>
      </c>
      <c r="F70" s="58">
        <f t="shared" si="8"/>
        <v>0</v>
      </c>
      <c r="G70" s="56">
        <f t="shared" si="9"/>
        <v>0</v>
      </c>
      <c r="H70" s="71"/>
      <c r="I70" s="29">
        <v>0</v>
      </c>
      <c r="J70" s="27">
        <v>0</v>
      </c>
      <c r="K70" s="26"/>
      <c r="L70" s="26"/>
      <c r="M70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70" s="27">
        <f>SUM(racers7[[#This Row],[RMCC - Hill Climb (B)]]+racers7[[#This Row],[Tour de Bowness - Hill Climb (A)]]+racers7[[#This Row],[CABC ITT Provincial Championships (A)]])</f>
        <v>0</v>
      </c>
      <c r="O70" s="28">
        <f>SUM(racers7[[#This Row],[Tour de Bowness - Omnium (A)]]+racers7[[#This Row],[RMCC - Omnium (B)]])</f>
        <v>0</v>
      </c>
      <c r="P70" s="16"/>
      <c r="Q70" s="16"/>
      <c r="R70" s="16"/>
      <c r="S70" s="16"/>
      <c r="T70" s="30"/>
      <c r="U70" s="16"/>
      <c r="V70" s="16"/>
      <c r="W70" s="16"/>
      <c r="X70" s="16"/>
      <c r="Y70" s="30"/>
      <c r="Z70" s="16"/>
      <c r="AA70" s="16"/>
      <c r="AB70" s="16"/>
      <c r="AC70" s="16"/>
      <c r="AD70" s="16"/>
      <c r="AE70" s="16"/>
      <c r="AF70" s="16"/>
      <c r="AG70" s="16"/>
      <c r="AH70" s="16"/>
    </row>
    <row r="71" spans="1:34" x14ac:dyDescent="0.3">
      <c r="A71" s="23"/>
      <c r="B71" s="33" t="s">
        <v>524</v>
      </c>
      <c r="C71" s="33" t="s">
        <v>525</v>
      </c>
      <c r="D71" s="33" t="s">
        <v>274</v>
      </c>
      <c r="E71" s="25">
        <f t="shared" si="7"/>
        <v>0</v>
      </c>
      <c r="F71" s="58">
        <f t="shared" si="8"/>
        <v>0</v>
      </c>
      <c r="G71" s="56">
        <f t="shared" si="9"/>
        <v>0</v>
      </c>
      <c r="H71" s="71"/>
      <c r="I71" s="29">
        <v>0</v>
      </c>
      <c r="J71" s="27">
        <v>0</v>
      </c>
      <c r="K71" s="26"/>
      <c r="L71" s="26"/>
      <c r="M71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71" s="27">
        <f>SUM(racers7[[#This Row],[RMCC - Hill Climb (B)]]+racers7[[#This Row],[Tour de Bowness - Hill Climb (A)]]+racers7[[#This Row],[CABC ITT Provincial Championships (A)]])</f>
        <v>0</v>
      </c>
      <c r="O71" s="28">
        <f>SUM(racers7[[#This Row],[Tour de Bowness - Omnium (A)]]+racers7[[#This Row],[RMCC - Omnium (B)]])</f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16"/>
    </row>
    <row r="72" spans="1:34" x14ac:dyDescent="0.3">
      <c r="A72" s="23"/>
      <c r="B72" s="33" t="s">
        <v>526</v>
      </c>
      <c r="C72" s="33" t="s">
        <v>527</v>
      </c>
      <c r="D72" s="33" t="s">
        <v>79</v>
      </c>
      <c r="E72" s="25">
        <f t="shared" si="7"/>
        <v>0</v>
      </c>
      <c r="F72" s="55">
        <f t="shared" si="8"/>
        <v>0</v>
      </c>
      <c r="G72" s="56">
        <f t="shared" si="9"/>
        <v>0</v>
      </c>
      <c r="H72" s="71"/>
      <c r="I72" s="29">
        <v>0</v>
      </c>
      <c r="J72" s="27">
        <v>0</v>
      </c>
      <c r="K72" s="26"/>
      <c r="L72" s="26"/>
      <c r="M72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72" s="27">
        <f>SUM(racers7[[#This Row],[RMCC - Hill Climb (B)]]+racers7[[#This Row],[Tour de Bowness - Hill Climb (A)]]+racers7[[#This Row],[CABC ITT Provincial Championships (A)]])</f>
        <v>0</v>
      </c>
      <c r="O72" s="28">
        <f>SUM(racers7[[#This Row],[Tour de Bowness - Omnium (A)]]+racers7[[#This Row],[RMCC - Omnium (B)]])</f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16"/>
    </row>
    <row r="73" spans="1:34" x14ac:dyDescent="0.3">
      <c r="A73" s="18"/>
      <c r="B73" s="19" t="s">
        <v>528</v>
      </c>
      <c r="C73" s="19" t="s">
        <v>48</v>
      </c>
      <c r="D73" s="19" t="s">
        <v>411</v>
      </c>
      <c r="E73" s="25">
        <f t="shared" si="7"/>
        <v>0</v>
      </c>
      <c r="F73" s="58">
        <f t="shared" si="8"/>
        <v>0</v>
      </c>
      <c r="G73" s="56">
        <f t="shared" si="9"/>
        <v>0</v>
      </c>
      <c r="H73" s="71"/>
      <c r="I73" s="29">
        <v>0</v>
      </c>
      <c r="J73" s="27">
        <v>0</v>
      </c>
      <c r="K73" s="26"/>
      <c r="L73" s="26"/>
      <c r="M73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73" s="27">
        <f>SUM(racers7[[#This Row],[RMCC - Hill Climb (B)]]+racers7[[#This Row],[Tour de Bowness - Hill Climb (A)]]+racers7[[#This Row],[CABC ITT Provincial Championships (A)]])</f>
        <v>0</v>
      </c>
      <c r="O73" s="28">
        <f>SUM(racers7[[#This Row],[Tour de Bowness - Omnium (A)]]+racers7[[#This Row],[RMCC - Omnium (B)]])</f>
        <v>0</v>
      </c>
      <c r="P73" s="16"/>
      <c r="Q73" s="16"/>
      <c r="R73" s="16"/>
      <c r="S73" s="16"/>
      <c r="T73" s="30"/>
      <c r="U73" s="16"/>
      <c r="V73" s="16"/>
      <c r="W73" s="16"/>
      <c r="X73" s="16"/>
      <c r="Y73" s="30"/>
      <c r="Z73" s="16"/>
      <c r="AA73" s="16"/>
      <c r="AB73" s="16"/>
      <c r="AC73" s="16"/>
      <c r="AD73" s="16"/>
      <c r="AE73" s="16"/>
      <c r="AF73" s="16"/>
      <c r="AG73" s="16"/>
      <c r="AH73" s="16"/>
    </row>
    <row r="74" spans="1:34" x14ac:dyDescent="0.3">
      <c r="A74" s="18"/>
      <c r="B74" s="19" t="s">
        <v>529</v>
      </c>
      <c r="C74" s="19" t="s">
        <v>525</v>
      </c>
      <c r="D74" s="19" t="s">
        <v>355</v>
      </c>
      <c r="E74" s="25">
        <f t="shared" si="7"/>
        <v>0</v>
      </c>
      <c r="F74" s="58">
        <f t="shared" si="8"/>
        <v>0</v>
      </c>
      <c r="G74" s="56">
        <f t="shared" si="9"/>
        <v>0</v>
      </c>
      <c r="H74" s="71"/>
      <c r="I74" s="29">
        <v>0</v>
      </c>
      <c r="J74" s="27">
        <v>0</v>
      </c>
      <c r="K74" s="26"/>
      <c r="L74" s="26"/>
      <c r="M74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74" s="27">
        <f>SUM(racers7[[#This Row],[RMCC - Hill Climb (B)]]+racers7[[#This Row],[Tour de Bowness - Hill Climb (A)]]+racers7[[#This Row],[CABC ITT Provincial Championships (A)]])</f>
        <v>0</v>
      </c>
      <c r="O74" s="28">
        <f>SUM(racers7[[#This Row],[Tour de Bowness - Omnium (A)]]+racers7[[#This Row],[RMCC - Omnium (B)]])</f>
        <v>0</v>
      </c>
      <c r="P74" s="16"/>
      <c r="Q74" s="16"/>
      <c r="R74" s="16"/>
      <c r="S74" s="16"/>
      <c r="T74" s="30"/>
      <c r="U74" s="16"/>
      <c r="V74" s="16"/>
      <c r="W74" s="16"/>
      <c r="X74" s="16"/>
      <c r="Y74" s="30"/>
      <c r="Z74" s="16"/>
      <c r="AA74" s="16"/>
      <c r="AB74" s="16"/>
      <c r="AC74" s="16"/>
      <c r="AD74" s="16"/>
      <c r="AE74" s="16"/>
      <c r="AF74" s="16"/>
      <c r="AG74" s="16"/>
      <c r="AH74" s="16"/>
    </row>
    <row r="75" spans="1:34" x14ac:dyDescent="0.3">
      <c r="A75" s="18"/>
      <c r="B75" s="19" t="s">
        <v>530</v>
      </c>
      <c r="C75" s="19" t="s">
        <v>517</v>
      </c>
      <c r="D75" s="19" t="s">
        <v>325</v>
      </c>
      <c r="E75" s="25">
        <f t="shared" si="7"/>
        <v>0</v>
      </c>
      <c r="F75" s="58">
        <f t="shared" si="8"/>
        <v>0</v>
      </c>
      <c r="G75" s="56">
        <f t="shared" si="9"/>
        <v>0</v>
      </c>
      <c r="H75" s="71"/>
      <c r="I75" s="29">
        <v>0</v>
      </c>
      <c r="J75" s="27">
        <v>0</v>
      </c>
      <c r="K75" s="26"/>
      <c r="L75" s="26"/>
      <c r="M75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75" s="27">
        <f>SUM(racers7[[#This Row],[RMCC - Hill Climb (B)]]+racers7[[#This Row],[Tour de Bowness - Hill Climb (A)]]+racers7[[#This Row],[CABC ITT Provincial Championships (A)]])</f>
        <v>0</v>
      </c>
      <c r="O75" s="28">
        <f>SUM(racers7[[#This Row],[Tour de Bowness - Omnium (A)]]+racers7[[#This Row],[RMCC - Omnium (B)]])</f>
        <v>0</v>
      </c>
      <c r="P75" s="16"/>
      <c r="Q75" s="16"/>
      <c r="R75" s="16"/>
      <c r="S75" s="16"/>
      <c r="T75" s="30"/>
      <c r="U75" s="16"/>
      <c r="V75" s="16"/>
      <c r="W75" s="16"/>
      <c r="X75" s="16"/>
      <c r="Y75" s="30"/>
      <c r="Z75" s="16"/>
      <c r="AA75" s="16"/>
      <c r="AB75" s="16"/>
      <c r="AC75" s="16"/>
      <c r="AD75" s="16"/>
      <c r="AE75" s="16"/>
      <c r="AF75" s="16"/>
      <c r="AG75" s="16"/>
      <c r="AH75" s="16"/>
    </row>
    <row r="76" spans="1:34" x14ac:dyDescent="0.3">
      <c r="A76" s="23"/>
      <c r="B76" s="33" t="s">
        <v>530</v>
      </c>
      <c r="C76" s="33" t="s">
        <v>352</v>
      </c>
      <c r="D76" s="33" t="s">
        <v>325</v>
      </c>
      <c r="E76" s="25">
        <f t="shared" si="7"/>
        <v>0</v>
      </c>
      <c r="F76" s="55">
        <f t="shared" si="8"/>
        <v>0</v>
      </c>
      <c r="G76" s="56">
        <f t="shared" si="9"/>
        <v>0</v>
      </c>
      <c r="H76" s="71"/>
      <c r="I76" s="29">
        <v>0</v>
      </c>
      <c r="J76" s="27">
        <v>0</v>
      </c>
      <c r="K76" s="26"/>
      <c r="L76" s="26"/>
      <c r="M76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76" s="27">
        <f>SUM(racers7[[#This Row],[RMCC - Hill Climb (B)]]+racers7[[#This Row],[Tour de Bowness - Hill Climb (A)]]+racers7[[#This Row],[CABC ITT Provincial Championships (A)]])</f>
        <v>0</v>
      </c>
      <c r="O76" s="28">
        <f>SUM(racers7[[#This Row],[Tour de Bowness - Omnium (A)]]+racers7[[#This Row],[RMCC - Omnium (B)]])</f>
        <v>0</v>
      </c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16"/>
    </row>
    <row r="77" spans="1:34" x14ac:dyDescent="0.3">
      <c r="A77" s="23"/>
      <c r="B77" s="33" t="s">
        <v>102</v>
      </c>
      <c r="C77" s="33" t="s">
        <v>199</v>
      </c>
      <c r="D77" s="33" t="s">
        <v>274</v>
      </c>
      <c r="E77" s="25">
        <f t="shared" si="7"/>
        <v>0</v>
      </c>
      <c r="F77" s="58">
        <f t="shared" si="8"/>
        <v>0</v>
      </c>
      <c r="G77" s="56">
        <f t="shared" si="9"/>
        <v>0</v>
      </c>
      <c r="H77" s="71"/>
      <c r="I77" s="29">
        <v>0</v>
      </c>
      <c r="J77" s="27">
        <v>0</v>
      </c>
      <c r="K77" s="26"/>
      <c r="L77" s="26"/>
      <c r="M77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77" s="27">
        <f>SUM(racers7[[#This Row],[RMCC - Hill Climb (B)]]+racers7[[#This Row],[Tour de Bowness - Hill Climb (A)]]+racers7[[#This Row],[CABC ITT Provincial Championships (A)]])</f>
        <v>0</v>
      </c>
      <c r="O77" s="28">
        <f>SUM(racers7[[#This Row],[Tour de Bowness - Omnium (A)]]+racers7[[#This Row],[RMCC - Omnium (B)]])</f>
        <v>0</v>
      </c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</row>
    <row r="78" spans="1:34" x14ac:dyDescent="0.3">
      <c r="A78" s="23"/>
      <c r="B78" s="33" t="s">
        <v>531</v>
      </c>
      <c r="C78" s="33" t="s">
        <v>532</v>
      </c>
      <c r="D78" s="33" t="s">
        <v>200</v>
      </c>
      <c r="E78" s="25">
        <f t="shared" si="7"/>
        <v>0</v>
      </c>
      <c r="F78" s="58">
        <f t="shared" si="8"/>
        <v>0</v>
      </c>
      <c r="G78" s="56">
        <f t="shared" si="9"/>
        <v>0</v>
      </c>
      <c r="H78" s="71"/>
      <c r="I78" s="29">
        <v>0</v>
      </c>
      <c r="J78" s="27">
        <v>0</v>
      </c>
      <c r="K78" s="60"/>
      <c r="L78" s="26"/>
      <c r="M78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78" s="27">
        <f>SUM(racers7[[#This Row],[RMCC - Hill Climb (B)]]+racers7[[#This Row],[Tour de Bowness - Hill Climb (A)]]+racers7[[#This Row],[CABC ITT Provincial Championships (A)]])</f>
        <v>0</v>
      </c>
      <c r="O78" s="28">
        <f>SUM(racers7[[#This Row],[Tour de Bowness - Omnium (A)]]+racers7[[#This Row],[RMCC - Omnium (B)]])</f>
        <v>0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</row>
    <row r="79" spans="1:34" x14ac:dyDescent="0.3">
      <c r="A79" s="23"/>
      <c r="B79" s="24" t="s">
        <v>533</v>
      </c>
      <c r="C79" s="24" t="s">
        <v>175</v>
      </c>
      <c r="D79" s="24" t="s">
        <v>108</v>
      </c>
      <c r="E79" s="25">
        <f t="shared" si="7"/>
        <v>0</v>
      </c>
      <c r="F79" s="58">
        <f t="shared" si="8"/>
        <v>0</v>
      </c>
      <c r="G79" s="56">
        <f t="shared" si="9"/>
        <v>0</v>
      </c>
      <c r="H79" s="71"/>
      <c r="I79" s="29">
        <v>0</v>
      </c>
      <c r="J79" s="27">
        <v>0</v>
      </c>
      <c r="K79" s="60"/>
      <c r="L79" s="26"/>
      <c r="M79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79" s="27">
        <f>SUM(racers7[[#This Row],[RMCC - Hill Climb (B)]]+racers7[[#This Row],[Tour de Bowness - Hill Climb (A)]]+racers7[[#This Row],[CABC ITT Provincial Championships (A)]])</f>
        <v>0</v>
      </c>
      <c r="O79" s="28">
        <f>SUM(racers7[[#This Row],[Tour de Bowness - Omnium (A)]]+racers7[[#This Row],[RMCC - Omnium (B)]])</f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</row>
    <row r="80" spans="1:34" x14ac:dyDescent="0.3">
      <c r="A80" s="23"/>
      <c r="B80" s="33" t="s">
        <v>534</v>
      </c>
      <c r="C80" s="33" t="s">
        <v>202</v>
      </c>
      <c r="D80" s="33" t="s">
        <v>44</v>
      </c>
      <c r="E80" s="25">
        <f t="shared" si="7"/>
        <v>0</v>
      </c>
      <c r="F80" s="58">
        <f t="shared" si="8"/>
        <v>0</v>
      </c>
      <c r="G80" s="56">
        <f t="shared" si="9"/>
        <v>0</v>
      </c>
      <c r="H80" s="71"/>
      <c r="I80" s="29">
        <v>0</v>
      </c>
      <c r="J80" s="27">
        <v>0</v>
      </c>
      <c r="K80" s="60"/>
      <c r="L80" s="26"/>
      <c r="M80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80" s="27">
        <f>SUM(racers7[[#This Row],[RMCC - Hill Climb (B)]]+racers7[[#This Row],[Tour de Bowness - Hill Climb (A)]]+racers7[[#This Row],[CABC ITT Provincial Championships (A)]])</f>
        <v>0</v>
      </c>
      <c r="O80" s="28">
        <f>SUM(racers7[[#This Row],[Tour de Bowness - Omnium (A)]]+racers7[[#This Row],[RMCC - Omnium (B)]])</f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</row>
    <row r="81" spans="1:34" x14ac:dyDescent="0.3">
      <c r="A81" s="23"/>
      <c r="B81" s="24" t="s">
        <v>535</v>
      </c>
      <c r="C81" s="24" t="s">
        <v>219</v>
      </c>
      <c r="D81" s="24" t="s">
        <v>49</v>
      </c>
      <c r="E81" s="25">
        <f t="shared" si="7"/>
        <v>0</v>
      </c>
      <c r="F81" s="58">
        <f t="shared" si="8"/>
        <v>0</v>
      </c>
      <c r="G81" s="56">
        <f t="shared" si="9"/>
        <v>0</v>
      </c>
      <c r="H81" s="71"/>
      <c r="I81" s="94">
        <v>0</v>
      </c>
      <c r="J81" s="27">
        <v>0</v>
      </c>
      <c r="K81" s="60"/>
      <c r="L81" s="26"/>
      <c r="M81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81" s="27">
        <f>SUM(racers7[[#This Row],[RMCC - Hill Climb (B)]]+racers7[[#This Row],[Tour de Bowness - Hill Climb (A)]]+racers7[[#This Row],[CABC ITT Provincial Championships (A)]])</f>
        <v>0</v>
      </c>
      <c r="O81" s="28">
        <f>SUM(racers7[[#This Row],[Tour de Bowness - Omnium (A)]]+racers7[[#This Row],[RMCC - Omnium (B)]])</f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</row>
    <row r="82" spans="1:34" x14ac:dyDescent="0.3">
      <c r="A82" s="23"/>
      <c r="B82" s="24" t="s">
        <v>536</v>
      </c>
      <c r="C82" s="24" t="s">
        <v>483</v>
      </c>
      <c r="D82" s="24" t="s">
        <v>32</v>
      </c>
      <c r="E82" s="25">
        <f t="shared" si="7"/>
        <v>0</v>
      </c>
      <c r="F82" s="58">
        <f t="shared" si="8"/>
        <v>0</v>
      </c>
      <c r="G82" s="56">
        <f t="shared" si="9"/>
        <v>0</v>
      </c>
      <c r="H82" s="71"/>
      <c r="I82" s="94">
        <v>0</v>
      </c>
      <c r="J82" s="27">
        <v>0</v>
      </c>
      <c r="K82" s="60"/>
      <c r="L82" s="26"/>
      <c r="M82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82" s="27">
        <f>SUM(racers7[[#This Row],[RMCC - Hill Climb (B)]]+racers7[[#This Row],[Tour de Bowness - Hill Climb (A)]]+racers7[[#This Row],[CABC ITT Provincial Championships (A)]])</f>
        <v>0</v>
      </c>
      <c r="O82" s="28">
        <f>SUM(racers7[[#This Row],[Tour de Bowness - Omnium (A)]]+racers7[[#This Row],[RMCC - Omnium (B)]])</f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</row>
    <row r="83" spans="1:34" x14ac:dyDescent="0.3">
      <c r="A83" s="23"/>
      <c r="B83" s="24" t="s">
        <v>537</v>
      </c>
      <c r="C83" s="24" t="s">
        <v>538</v>
      </c>
      <c r="D83" s="24" t="s">
        <v>49</v>
      </c>
      <c r="E83" s="25">
        <f t="shared" si="7"/>
        <v>0</v>
      </c>
      <c r="F83" s="58">
        <f t="shared" si="8"/>
        <v>0</v>
      </c>
      <c r="G83" s="56">
        <f t="shared" si="9"/>
        <v>0</v>
      </c>
      <c r="H83" s="71"/>
      <c r="I83" s="94">
        <v>0</v>
      </c>
      <c r="J83" s="27">
        <v>0</v>
      </c>
      <c r="K83" s="60"/>
      <c r="L83" s="26"/>
      <c r="M83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83" s="27">
        <f>SUM(racers7[[#This Row],[RMCC - Hill Climb (B)]]+racers7[[#This Row],[Tour de Bowness - Hill Climb (A)]]+racers7[[#This Row],[CABC ITT Provincial Championships (A)]])</f>
        <v>0</v>
      </c>
      <c r="O83" s="28">
        <f>SUM(racers7[[#This Row],[Tour de Bowness - Omnium (A)]]+racers7[[#This Row],[RMCC - Omnium (B)]])</f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</row>
    <row r="84" spans="1:34" x14ac:dyDescent="0.3">
      <c r="A84" s="23"/>
      <c r="B84" s="33" t="s">
        <v>539</v>
      </c>
      <c r="C84" s="33" t="s">
        <v>48</v>
      </c>
      <c r="D84" s="33" t="s">
        <v>38</v>
      </c>
      <c r="E84" s="25">
        <f t="shared" si="7"/>
        <v>0</v>
      </c>
      <c r="F84" s="58">
        <f t="shared" si="8"/>
        <v>0</v>
      </c>
      <c r="G84" s="56">
        <f t="shared" si="9"/>
        <v>0</v>
      </c>
      <c r="H84" s="71"/>
      <c r="I84" s="94">
        <v>0</v>
      </c>
      <c r="J84" s="27">
        <v>0</v>
      </c>
      <c r="K84" s="60"/>
      <c r="L84" s="26"/>
      <c r="M84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84" s="27">
        <f>SUM(racers7[[#This Row],[RMCC - Hill Climb (B)]]+racers7[[#This Row],[Tour de Bowness - Hill Climb (A)]]+racers7[[#This Row],[CABC ITT Provincial Championships (A)]])</f>
        <v>0</v>
      </c>
      <c r="O84" s="28">
        <f>SUM(racers7[[#This Row],[Tour de Bowness - Omnium (A)]]+racers7[[#This Row],[RMCC - Omnium (B)]])</f>
        <v>0</v>
      </c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</row>
    <row r="85" spans="1:34" x14ac:dyDescent="0.3">
      <c r="A85" s="23"/>
      <c r="B85" s="33" t="s">
        <v>540</v>
      </c>
      <c r="C85" s="33" t="s">
        <v>157</v>
      </c>
      <c r="D85" s="33" t="s">
        <v>246</v>
      </c>
      <c r="E85" s="25">
        <f t="shared" si="7"/>
        <v>0</v>
      </c>
      <c r="F85" s="55">
        <f t="shared" si="8"/>
        <v>0</v>
      </c>
      <c r="G85" s="56">
        <f t="shared" si="9"/>
        <v>0</v>
      </c>
      <c r="H85" s="71"/>
      <c r="I85" s="94">
        <v>0</v>
      </c>
      <c r="J85" s="27">
        <v>0</v>
      </c>
      <c r="K85" s="60"/>
      <c r="L85" s="26"/>
      <c r="M85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85" s="27">
        <f>SUM(racers7[[#This Row],[RMCC - Hill Climb (B)]]+racers7[[#This Row],[Tour de Bowness - Hill Climb (A)]]+racers7[[#This Row],[CABC ITT Provincial Championships (A)]])</f>
        <v>0</v>
      </c>
      <c r="O85" s="28">
        <f>SUM(racers7[[#This Row],[Tour de Bowness - Omnium (A)]]+racers7[[#This Row],[RMCC - Omnium (B)]])</f>
        <v>0</v>
      </c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</row>
    <row r="86" spans="1:34" x14ac:dyDescent="0.3">
      <c r="A86" s="23"/>
      <c r="B86" s="33" t="s">
        <v>541</v>
      </c>
      <c r="C86" s="33" t="s">
        <v>175</v>
      </c>
      <c r="D86" s="33" t="s">
        <v>79</v>
      </c>
      <c r="E86" s="25">
        <f t="shared" si="7"/>
        <v>0</v>
      </c>
      <c r="F86" s="58">
        <f t="shared" si="8"/>
        <v>0</v>
      </c>
      <c r="G86" s="56">
        <f t="shared" si="9"/>
        <v>0</v>
      </c>
      <c r="H86" s="71"/>
      <c r="I86" s="94">
        <v>0</v>
      </c>
      <c r="J86" s="27">
        <v>0</v>
      </c>
      <c r="K86" s="60"/>
      <c r="L86" s="26"/>
      <c r="M86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86" s="27">
        <f>SUM(racers7[[#This Row],[RMCC - Hill Climb (B)]]+racers7[[#This Row],[Tour de Bowness - Hill Climb (A)]]+racers7[[#This Row],[CABC ITT Provincial Championships (A)]])</f>
        <v>0</v>
      </c>
      <c r="O86" s="28">
        <f>SUM(racers7[[#This Row],[Tour de Bowness - Omnium (A)]]+racers7[[#This Row],[RMCC - Omnium (B)]])</f>
        <v>0</v>
      </c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</row>
    <row r="87" spans="1:34" x14ac:dyDescent="0.3">
      <c r="A87" s="23"/>
      <c r="B87" s="24" t="s">
        <v>542</v>
      </c>
      <c r="C87" s="24" t="s">
        <v>543</v>
      </c>
      <c r="D87" s="24" t="s">
        <v>72</v>
      </c>
      <c r="E87" s="25">
        <f t="shared" si="7"/>
        <v>0</v>
      </c>
      <c r="F87" s="58">
        <f t="shared" si="8"/>
        <v>0</v>
      </c>
      <c r="G87" s="56">
        <f t="shared" si="9"/>
        <v>0</v>
      </c>
      <c r="H87" s="71"/>
      <c r="I87" s="94">
        <v>0</v>
      </c>
      <c r="J87" s="27">
        <v>0</v>
      </c>
      <c r="K87" s="60"/>
      <c r="L87" s="26"/>
      <c r="M87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87" s="27">
        <f>SUM(racers7[[#This Row],[RMCC - Hill Climb (B)]]+racers7[[#This Row],[Tour de Bowness - Hill Climb (A)]]+racers7[[#This Row],[CABC ITT Provincial Championships (A)]])</f>
        <v>0</v>
      </c>
      <c r="O87" s="28">
        <f>SUM(racers7[[#This Row],[Tour de Bowness - Omnium (A)]]+racers7[[#This Row],[RMCC - Omnium (B)]])</f>
        <v>0</v>
      </c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</row>
    <row r="88" spans="1:34" x14ac:dyDescent="0.3">
      <c r="A88" s="23"/>
      <c r="B88" s="33" t="s">
        <v>544</v>
      </c>
      <c r="C88" s="33" t="s">
        <v>545</v>
      </c>
      <c r="D88" s="33" t="s">
        <v>79</v>
      </c>
      <c r="E88" s="25">
        <f t="shared" si="7"/>
        <v>0</v>
      </c>
      <c r="F88" s="58">
        <f t="shared" si="8"/>
        <v>0</v>
      </c>
      <c r="G88" s="56">
        <f t="shared" si="9"/>
        <v>0</v>
      </c>
      <c r="H88" s="71"/>
      <c r="I88" s="94">
        <v>0</v>
      </c>
      <c r="J88" s="27">
        <v>0</v>
      </c>
      <c r="K88" s="60"/>
      <c r="L88" s="26"/>
      <c r="M88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88" s="27">
        <f>SUM(racers7[[#This Row],[RMCC - Hill Climb (B)]]+racers7[[#This Row],[Tour de Bowness - Hill Climb (A)]]+racers7[[#This Row],[CABC ITT Provincial Championships (A)]])</f>
        <v>0</v>
      </c>
      <c r="O88" s="28">
        <f>SUM(racers7[[#This Row],[Tour de Bowness - Omnium (A)]]+racers7[[#This Row],[RMCC - Omnium (B)]])</f>
        <v>0</v>
      </c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</row>
    <row r="89" spans="1:34" x14ac:dyDescent="0.3">
      <c r="A89" s="23"/>
      <c r="B89" s="33" t="s">
        <v>546</v>
      </c>
      <c r="C89" s="33" t="s">
        <v>547</v>
      </c>
      <c r="D89" s="33"/>
      <c r="E89" s="25">
        <f t="shared" si="7"/>
        <v>0</v>
      </c>
      <c r="F89" s="58">
        <f t="shared" si="8"/>
        <v>0</v>
      </c>
      <c r="G89" s="56">
        <f t="shared" si="9"/>
        <v>0</v>
      </c>
      <c r="H89" s="71"/>
      <c r="I89" s="94">
        <v>0</v>
      </c>
      <c r="J89" s="27">
        <v>0</v>
      </c>
      <c r="K89" s="60"/>
      <c r="L89" s="26"/>
      <c r="M89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89" s="27">
        <f>SUM(racers7[[#This Row],[RMCC - Hill Climb (B)]]+racers7[[#This Row],[Tour de Bowness - Hill Climb (A)]]+racers7[[#This Row],[CABC ITT Provincial Championships (A)]])</f>
        <v>0</v>
      </c>
      <c r="O89" s="28">
        <f>SUM(racers7[[#This Row],[Tour de Bowness - Omnium (A)]]+racers7[[#This Row],[RMCC - Omnium (B)]])</f>
        <v>0</v>
      </c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</row>
    <row r="90" spans="1:34" x14ac:dyDescent="0.3">
      <c r="A90" s="23"/>
      <c r="B90" s="33" t="s">
        <v>548</v>
      </c>
      <c r="C90" s="33" t="s">
        <v>549</v>
      </c>
      <c r="D90" s="33" t="s">
        <v>38</v>
      </c>
      <c r="E90" s="25">
        <f t="shared" si="7"/>
        <v>0</v>
      </c>
      <c r="F90" s="58">
        <f t="shared" si="8"/>
        <v>0</v>
      </c>
      <c r="G90" s="56">
        <f t="shared" si="9"/>
        <v>0</v>
      </c>
      <c r="H90" s="71"/>
      <c r="I90" s="94">
        <v>0</v>
      </c>
      <c r="J90" s="27">
        <v>0</v>
      </c>
      <c r="K90" s="60"/>
      <c r="L90" s="26"/>
      <c r="M90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90" s="27">
        <f>SUM(racers7[[#This Row],[RMCC - Hill Climb (B)]]+racers7[[#This Row],[Tour de Bowness - Hill Climb (A)]]+racers7[[#This Row],[CABC ITT Provincial Championships (A)]])</f>
        <v>0</v>
      </c>
      <c r="O90" s="28">
        <f>SUM(racers7[[#This Row],[Tour de Bowness - Omnium (A)]]+racers7[[#This Row],[RMCC - Omnium (B)]])</f>
        <v>0</v>
      </c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</row>
    <row r="91" spans="1:34" x14ac:dyDescent="0.3">
      <c r="A91" s="23"/>
      <c r="B91" s="33" t="s">
        <v>365</v>
      </c>
      <c r="C91" s="33" t="s">
        <v>343</v>
      </c>
      <c r="D91" s="33" t="s">
        <v>75</v>
      </c>
      <c r="E91" s="25">
        <f t="shared" si="7"/>
        <v>0</v>
      </c>
      <c r="F91" s="58">
        <f t="shared" si="8"/>
        <v>0</v>
      </c>
      <c r="G91" s="56">
        <f t="shared" si="9"/>
        <v>0</v>
      </c>
      <c r="H91" s="71"/>
      <c r="I91" s="94">
        <v>0</v>
      </c>
      <c r="J91" s="27">
        <v>0</v>
      </c>
      <c r="K91" s="60"/>
      <c r="L91" s="26"/>
      <c r="M91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91" s="27">
        <f>SUM(racers7[[#This Row],[RMCC - Hill Climb (B)]]+racers7[[#This Row],[Tour de Bowness - Hill Climb (A)]]+racers7[[#This Row],[CABC ITT Provincial Championships (A)]])</f>
        <v>0</v>
      </c>
      <c r="O91" s="28">
        <f>SUM(racers7[[#This Row],[Tour de Bowness - Omnium (A)]]+racers7[[#This Row],[RMCC - Omnium (B)]])</f>
        <v>0</v>
      </c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</row>
    <row r="92" spans="1:34" x14ac:dyDescent="0.3">
      <c r="A92" s="23"/>
      <c r="B92" s="33" t="s">
        <v>550</v>
      </c>
      <c r="C92" s="33" t="s">
        <v>302</v>
      </c>
      <c r="D92" s="33" t="s">
        <v>44</v>
      </c>
      <c r="E92" s="25">
        <f t="shared" si="7"/>
        <v>0</v>
      </c>
      <c r="F92" s="58">
        <f t="shared" si="8"/>
        <v>0</v>
      </c>
      <c r="G92" s="56">
        <f t="shared" si="9"/>
        <v>0</v>
      </c>
      <c r="H92" s="71"/>
      <c r="I92" s="94">
        <v>0</v>
      </c>
      <c r="J92" s="27">
        <v>0</v>
      </c>
      <c r="K92" s="60"/>
      <c r="L92" s="26"/>
      <c r="M92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92" s="27">
        <f>SUM(racers7[[#This Row],[RMCC - Hill Climb (B)]]+racers7[[#This Row],[Tour de Bowness - Hill Climb (A)]]+racers7[[#This Row],[CABC ITT Provincial Championships (A)]])</f>
        <v>0</v>
      </c>
      <c r="O92" s="28">
        <f>SUM(racers7[[#This Row],[Tour de Bowness - Omnium (A)]]+racers7[[#This Row],[RMCC - Omnium (B)]])</f>
        <v>0</v>
      </c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</row>
    <row r="93" spans="1:34" x14ac:dyDescent="0.3">
      <c r="A93" s="23"/>
      <c r="B93" s="33" t="s">
        <v>551</v>
      </c>
      <c r="C93" s="33" t="s">
        <v>552</v>
      </c>
      <c r="D93" s="33" t="s">
        <v>38</v>
      </c>
      <c r="E93" s="25">
        <f t="shared" si="7"/>
        <v>0</v>
      </c>
      <c r="F93" s="58">
        <f t="shared" si="8"/>
        <v>0</v>
      </c>
      <c r="G93" s="56">
        <f t="shared" si="9"/>
        <v>0</v>
      </c>
      <c r="H93" s="71"/>
      <c r="I93" s="94">
        <v>0</v>
      </c>
      <c r="J93" s="27">
        <v>0</v>
      </c>
      <c r="K93" s="60"/>
      <c r="L93" s="26"/>
      <c r="M93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93" s="27">
        <f>SUM(racers7[[#This Row],[RMCC - Hill Climb (B)]]+racers7[[#This Row],[Tour de Bowness - Hill Climb (A)]]+racers7[[#This Row],[CABC ITT Provincial Championships (A)]])</f>
        <v>0</v>
      </c>
      <c r="O93" s="28">
        <f>SUM(racers7[[#This Row],[Tour de Bowness - Omnium (A)]]+racers7[[#This Row],[RMCC - Omnium (B)]])</f>
        <v>0</v>
      </c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</row>
    <row r="94" spans="1:34" x14ac:dyDescent="0.3">
      <c r="A94" s="23"/>
      <c r="B94" s="24" t="s">
        <v>409</v>
      </c>
      <c r="C94" s="33" t="s">
        <v>553</v>
      </c>
      <c r="D94" s="33" t="s">
        <v>49</v>
      </c>
      <c r="E94" s="72">
        <f t="shared" si="7"/>
        <v>0</v>
      </c>
      <c r="F94" s="55">
        <f t="shared" si="8"/>
        <v>0</v>
      </c>
      <c r="G94" s="56">
        <f t="shared" si="9"/>
        <v>0</v>
      </c>
      <c r="H94" s="71"/>
      <c r="I94" s="94">
        <v>0</v>
      </c>
      <c r="J94" s="27">
        <v>0</v>
      </c>
      <c r="K94" s="60"/>
      <c r="L94" s="26"/>
      <c r="M94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94" s="27">
        <f>SUM(racers7[[#This Row],[RMCC - Hill Climb (B)]]+racers7[[#This Row],[Tour de Bowness - Hill Climb (A)]]+racers7[[#This Row],[CABC ITT Provincial Championships (A)]])</f>
        <v>0</v>
      </c>
      <c r="O94" s="28">
        <f>SUM(racers7[[#This Row],[Tour de Bowness - Omnium (A)]]+racers7[[#This Row],[RMCC - Omnium (B)]])</f>
        <v>0</v>
      </c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</row>
    <row r="95" spans="1:34" x14ac:dyDescent="0.3">
      <c r="A95" s="23"/>
      <c r="B95" s="33" t="s">
        <v>554</v>
      </c>
      <c r="C95" s="33" t="s">
        <v>555</v>
      </c>
      <c r="D95" s="33" t="s">
        <v>224</v>
      </c>
      <c r="E95" s="25">
        <f t="shared" ref="E95:E110" si="10">SUM(M95,N95,O95)</f>
        <v>0</v>
      </c>
      <c r="F95" s="58">
        <f t="shared" si="8"/>
        <v>0</v>
      </c>
      <c r="G95" s="56">
        <f t="shared" si="9"/>
        <v>0</v>
      </c>
      <c r="H95" s="71"/>
      <c r="I95" s="94">
        <v>0</v>
      </c>
      <c r="J95" s="27">
        <v>0</v>
      </c>
      <c r="K95" s="60"/>
      <c r="L95" s="26"/>
      <c r="M95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95" s="27">
        <f>SUM(racers7[[#This Row],[RMCC - Hill Climb (B)]]+racers7[[#This Row],[Tour de Bowness - Hill Climb (A)]]+racers7[[#This Row],[CABC ITT Provincial Championships (A)]])</f>
        <v>0</v>
      </c>
      <c r="O95" s="28">
        <f>SUM(racers7[[#This Row],[Tour de Bowness - Omnium (A)]]+racers7[[#This Row],[RMCC - Omnium (B)]])</f>
        <v>0</v>
      </c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</row>
    <row r="96" spans="1:34" x14ac:dyDescent="0.3">
      <c r="A96" s="23"/>
      <c r="B96" s="33" t="s">
        <v>556</v>
      </c>
      <c r="C96" s="33" t="s">
        <v>557</v>
      </c>
      <c r="D96" s="33" t="s">
        <v>411</v>
      </c>
      <c r="E96" s="25">
        <f t="shared" si="10"/>
        <v>0</v>
      </c>
      <c r="F96" s="58">
        <f t="shared" si="8"/>
        <v>0</v>
      </c>
      <c r="G96" s="56">
        <f t="shared" si="9"/>
        <v>0</v>
      </c>
      <c r="H96" s="71"/>
      <c r="I96" s="94">
        <v>0</v>
      </c>
      <c r="J96" s="27">
        <v>0</v>
      </c>
      <c r="K96" s="60"/>
      <c r="L96" s="26"/>
      <c r="M96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96" s="27">
        <f>SUM(racers7[[#This Row],[RMCC - Hill Climb (B)]]+racers7[[#This Row],[Tour de Bowness - Hill Climb (A)]]+racers7[[#This Row],[CABC ITT Provincial Championships (A)]])</f>
        <v>0</v>
      </c>
      <c r="O96" s="28">
        <f>SUM(racers7[[#This Row],[Tour de Bowness - Omnium (A)]]+racers7[[#This Row],[RMCC - Omnium (B)]])</f>
        <v>0</v>
      </c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</row>
    <row r="97" spans="1:34" x14ac:dyDescent="0.3">
      <c r="A97" s="23"/>
      <c r="B97" s="33" t="s">
        <v>558</v>
      </c>
      <c r="C97" s="33" t="s">
        <v>559</v>
      </c>
      <c r="D97" s="33" t="s">
        <v>560</v>
      </c>
      <c r="E97" s="25">
        <f t="shared" si="10"/>
        <v>0</v>
      </c>
      <c r="F97" s="58">
        <f t="shared" si="8"/>
        <v>0</v>
      </c>
      <c r="G97" s="56">
        <f t="shared" si="9"/>
        <v>0</v>
      </c>
      <c r="H97" s="71"/>
      <c r="I97" s="94">
        <v>0</v>
      </c>
      <c r="J97" s="27">
        <v>0</v>
      </c>
      <c r="K97" s="60"/>
      <c r="L97" s="26"/>
      <c r="M97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97" s="27">
        <f>SUM(racers7[[#This Row],[RMCC - Hill Climb (B)]]+racers7[[#This Row],[Tour de Bowness - Hill Climb (A)]]+racers7[[#This Row],[CABC ITT Provincial Championships (A)]])</f>
        <v>0</v>
      </c>
      <c r="O97" s="28">
        <f>SUM(racers7[[#This Row],[Tour de Bowness - Omnium (A)]]+racers7[[#This Row],[RMCC - Omnium (B)]])</f>
        <v>0</v>
      </c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</row>
    <row r="98" spans="1:34" x14ac:dyDescent="0.3">
      <c r="A98" s="23"/>
      <c r="B98" s="33" t="s">
        <v>561</v>
      </c>
      <c r="C98" s="33" t="s">
        <v>370</v>
      </c>
      <c r="D98" s="33" t="s">
        <v>344</v>
      </c>
      <c r="E98" s="25">
        <f t="shared" si="10"/>
        <v>0</v>
      </c>
      <c r="F98" s="58">
        <f t="shared" ref="F98:F129" si="11">SUM(G98,H98,I98,K98,M98)</f>
        <v>0</v>
      </c>
      <c r="G98" s="56">
        <f t="shared" ref="G98:G110" si="12">+IF(SUM(J98,L98,N98)&gt;20,20,SUM(J98,L98,N98))</f>
        <v>0</v>
      </c>
      <c r="H98" s="71"/>
      <c r="I98" s="94">
        <v>0</v>
      </c>
      <c r="J98" s="27">
        <v>0</v>
      </c>
      <c r="K98" s="60"/>
      <c r="L98" s="26"/>
      <c r="M98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98" s="27">
        <f>SUM(racers7[[#This Row],[RMCC - Hill Climb (B)]]+racers7[[#This Row],[Tour de Bowness - Hill Climb (A)]]+racers7[[#This Row],[CABC ITT Provincial Championships (A)]])</f>
        <v>0</v>
      </c>
      <c r="O98" s="28">
        <f>SUM(racers7[[#This Row],[Tour de Bowness - Omnium (A)]]+racers7[[#This Row],[RMCC - Omnium (B)]])</f>
        <v>0</v>
      </c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</row>
    <row r="99" spans="1:34" x14ac:dyDescent="0.3">
      <c r="A99" s="23"/>
      <c r="B99" s="33" t="s">
        <v>562</v>
      </c>
      <c r="C99" s="33" t="s">
        <v>254</v>
      </c>
      <c r="D99" s="33" t="s">
        <v>224</v>
      </c>
      <c r="E99" s="25">
        <f t="shared" si="10"/>
        <v>0</v>
      </c>
      <c r="F99" s="58">
        <f t="shared" si="11"/>
        <v>0</v>
      </c>
      <c r="G99" s="56">
        <f t="shared" si="12"/>
        <v>0</v>
      </c>
      <c r="H99" s="71"/>
      <c r="I99" s="94">
        <v>0</v>
      </c>
      <c r="J99" s="27">
        <v>0</v>
      </c>
      <c r="K99" s="60"/>
      <c r="L99" s="26"/>
      <c r="M99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99" s="27">
        <f>SUM(racers7[[#This Row],[RMCC - Hill Climb (B)]]+racers7[[#This Row],[Tour de Bowness - Hill Climb (A)]]+racers7[[#This Row],[CABC ITT Provincial Championships (A)]])</f>
        <v>0</v>
      </c>
      <c r="O99" s="28">
        <f>SUM(racers7[[#This Row],[Tour de Bowness - Omnium (A)]]+racers7[[#This Row],[RMCC - Omnium (B)]])</f>
        <v>0</v>
      </c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</row>
    <row r="100" spans="1:34" x14ac:dyDescent="0.3">
      <c r="A100" s="23"/>
      <c r="B100" s="33" t="s">
        <v>563</v>
      </c>
      <c r="C100" s="33" t="s">
        <v>564</v>
      </c>
      <c r="D100" s="33" t="s">
        <v>224</v>
      </c>
      <c r="E100" s="25">
        <f t="shared" si="10"/>
        <v>0</v>
      </c>
      <c r="F100" s="58">
        <f t="shared" si="11"/>
        <v>0</v>
      </c>
      <c r="G100" s="56">
        <f t="shared" si="12"/>
        <v>0</v>
      </c>
      <c r="H100" s="71"/>
      <c r="I100" s="94">
        <v>0</v>
      </c>
      <c r="J100" s="27">
        <v>0</v>
      </c>
      <c r="K100" s="60"/>
      <c r="L100" s="26"/>
      <c r="M100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100" s="27">
        <f>SUM(racers7[[#This Row],[RMCC - Hill Climb (B)]]+racers7[[#This Row],[Tour de Bowness - Hill Climb (A)]]+racers7[[#This Row],[CABC ITT Provincial Championships (A)]])</f>
        <v>0</v>
      </c>
      <c r="O100" s="28">
        <f>SUM(racers7[[#This Row],[Tour de Bowness - Omnium (A)]]+racers7[[#This Row],[RMCC - Omnium (B)]])</f>
        <v>0</v>
      </c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</row>
    <row r="101" spans="1:34" x14ac:dyDescent="0.3">
      <c r="A101" s="23"/>
      <c r="B101" s="33" t="s">
        <v>565</v>
      </c>
      <c r="C101" s="33" t="s">
        <v>566</v>
      </c>
      <c r="D101" s="33" t="s">
        <v>274</v>
      </c>
      <c r="E101" s="25">
        <f t="shared" si="10"/>
        <v>0</v>
      </c>
      <c r="F101" s="58">
        <f t="shared" si="11"/>
        <v>0</v>
      </c>
      <c r="G101" s="56">
        <f t="shared" si="12"/>
        <v>0</v>
      </c>
      <c r="H101" s="71"/>
      <c r="I101" s="94">
        <v>0</v>
      </c>
      <c r="J101" s="27">
        <v>0</v>
      </c>
      <c r="K101" s="60"/>
      <c r="L101" s="26"/>
      <c r="M101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101" s="27">
        <f>SUM(racers7[[#This Row],[RMCC - Hill Climb (B)]]+racers7[[#This Row],[Tour de Bowness - Hill Climb (A)]]+racers7[[#This Row],[CABC ITT Provincial Championships (A)]])</f>
        <v>0</v>
      </c>
      <c r="O101" s="28">
        <f>SUM(racers7[[#This Row],[Tour de Bowness - Omnium (A)]]+racers7[[#This Row],[RMCC - Omnium (B)]])</f>
        <v>0</v>
      </c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</row>
    <row r="102" spans="1:34" x14ac:dyDescent="0.3">
      <c r="A102" s="23"/>
      <c r="B102" s="33" t="s">
        <v>567</v>
      </c>
      <c r="C102" s="33" t="s">
        <v>322</v>
      </c>
      <c r="D102" s="33" t="s">
        <v>38</v>
      </c>
      <c r="E102" s="25">
        <f t="shared" si="10"/>
        <v>0</v>
      </c>
      <c r="F102" s="58">
        <f t="shared" si="11"/>
        <v>0</v>
      </c>
      <c r="G102" s="56">
        <f t="shared" si="12"/>
        <v>0</v>
      </c>
      <c r="H102" s="71"/>
      <c r="I102" s="94">
        <v>0</v>
      </c>
      <c r="J102" s="27">
        <v>0</v>
      </c>
      <c r="K102" s="60"/>
      <c r="L102" s="26"/>
      <c r="M102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102" s="27">
        <f>SUM(racers7[[#This Row],[RMCC - Hill Climb (B)]]+racers7[[#This Row],[Tour de Bowness - Hill Climb (A)]]+racers7[[#This Row],[CABC ITT Provincial Championships (A)]])</f>
        <v>0</v>
      </c>
      <c r="O102" s="28">
        <f>SUM(racers7[[#This Row],[Tour de Bowness - Omnium (A)]]+racers7[[#This Row],[RMCC - Omnium (B)]])</f>
        <v>0</v>
      </c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</row>
    <row r="103" spans="1:34" x14ac:dyDescent="0.3">
      <c r="A103" s="23"/>
      <c r="B103" s="33" t="s">
        <v>568</v>
      </c>
      <c r="C103" s="33" t="s">
        <v>175</v>
      </c>
      <c r="D103" s="33" t="s">
        <v>250</v>
      </c>
      <c r="E103" s="25">
        <f t="shared" si="10"/>
        <v>0</v>
      </c>
      <c r="F103" s="58">
        <f t="shared" si="11"/>
        <v>0</v>
      </c>
      <c r="G103" s="56">
        <f t="shared" si="12"/>
        <v>0</v>
      </c>
      <c r="H103" s="71"/>
      <c r="I103" s="94">
        <v>0</v>
      </c>
      <c r="J103" s="27">
        <v>0</v>
      </c>
      <c r="K103" s="60"/>
      <c r="L103" s="26"/>
      <c r="M103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103" s="27">
        <f>SUM(racers7[[#This Row],[RMCC - Hill Climb (B)]]+racers7[[#This Row],[Tour de Bowness - Hill Climb (A)]]+racers7[[#This Row],[CABC ITT Provincial Championships (A)]])</f>
        <v>0</v>
      </c>
      <c r="O103" s="28">
        <f>SUM(racers7[[#This Row],[Tour de Bowness - Omnium (A)]]+racers7[[#This Row],[RMCC - Omnium (B)]])</f>
        <v>0</v>
      </c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</row>
    <row r="104" spans="1:34" x14ac:dyDescent="0.3">
      <c r="A104" s="23"/>
      <c r="B104" s="33" t="s">
        <v>569</v>
      </c>
      <c r="C104" s="33" t="s">
        <v>362</v>
      </c>
      <c r="D104" s="33" t="s">
        <v>503</v>
      </c>
      <c r="E104" s="25">
        <f t="shared" si="10"/>
        <v>0</v>
      </c>
      <c r="F104" s="58">
        <f t="shared" si="11"/>
        <v>0</v>
      </c>
      <c r="G104" s="56">
        <f t="shared" si="12"/>
        <v>0</v>
      </c>
      <c r="H104" s="71"/>
      <c r="I104" s="94">
        <v>0</v>
      </c>
      <c r="J104" s="27">
        <v>0</v>
      </c>
      <c r="K104" s="60"/>
      <c r="L104" s="26"/>
      <c r="M104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104" s="27">
        <f>SUM(racers7[[#This Row],[RMCC - Hill Climb (B)]]+racers7[[#This Row],[Tour de Bowness - Hill Climb (A)]]+racers7[[#This Row],[CABC ITT Provincial Championships (A)]])</f>
        <v>0</v>
      </c>
      <c r="O104" s="28">
        <f>SUM(racers7[[#This Row],[Tour de Bowness - Omnium (A)]]+racers7[[#This Row],[RMCC - Omnium (B)]])</f>
        <v>0</v>
      </c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</row>
    <row r="105" spans="1:34" x14ac:dyDescent="0.3">
      <c r="A105" s="23"/>
      <c r="B105" s="33" t="s">
        <v>570</v>
      </c>
      <c r="C105" s="33" t="s">
        <v>343</v>
      </c>
      <c r="D105" s="33" t="s">
        <v>32</v>
      </c>
      <c r="E105" s="25">
        <f t="shared" si="10"/>
        <v>0</v>
      </c>
      <c r="F105" s="58">
        <f t="shared" si="11"/>
        <v>0</v>
      </c>
      <c r="G105" s="56">
        <f t="shared" si="12"/>
        <v>0</v>
      </c>
      <c r="H105" s="71"/>
      <c r="I105" s="94">
        <v>0</v>
      </c>
      <c r="J105" s="27">
        <v>0</v>
      </c>
      <c r="K105" s="60"/>
      <c r="L105" s="26"/>
      <c r="M105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105" s="27">
        <f>SUM(racers7[[#This Row],[RMCC - Hill Climb (B)]]+racers7[[#This Row],[Tour de Bowness - Hill Climb (A)]]+racers7[[#This Row],[CABC ITT Provincial Championships (A)]])</f>
        <v>0</v>
      </c>
      <c r="O105" s="28">
        <f>SUM(racers7[[#This Row],[Tour de Bowness - Omnium (A)]]+racers7[[#This Row],[RMCC - Omnium (B)]])</f>
        <v>0</v>
      </c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</row>
    <row r="106" spans="1:34" x14ac:dyDescent="0.3">
      <c r="A106" s="23"/>
      <c r="B106" s="33" t="s">
        <v>571</v>
      </c>
      <c r="C106" s="33" t="s">
        <v>572</v>
      </c>
      <c r="D106" s="33" t="s">
        <v>503</v>
      </c>
      <c r="E106" s="25">
        <f t="shared" si="10"/>
        <v>0</v>
      </c>
      <c r="F106" s="58">
        <f t="shared" si="11"/>
        <v>0</v>
      </c>
      <c r="G106" s="56">
        <f t="shared" si="12"/>
        <v>0</v>
      </c>
      <c r="H106" s="71"/>
      <c r="I106" s="94">
        <v>0</v>
      </c>
      <c r="J106" s="27">
        <v>0</v>
      </c>
      <c r="K106" s="60"/>
      <c r="L106" s="26"/>
      <c r="M106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106" s="27">
        <f>SUM(racers7[[#This Row],[RMCC - Hill Climb (B)]]+racers7[[#This Row],[Tour de Bowness - Hill Climb (A)]]+racers7[[#This Row],[CABC ITT Provincial Championships (A)]])</f>
        <v>0</v>
      </c>
      <c r="O106" s="28">
        <f>SUM(racers7[[#This Row],[Tour de Bowness - Omnium (A)]]+racers7[[#This Row],[RMCC - Omnium (B)]])</f>
        <v>0</v>
      </c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</row>
    <row r="107" spans="1:34" x14ac:dyDescent="0.3">
      <c r="A107" s="23"/>
      <c r="B107" s="33" t="s">
        <v>573</v>
      </c>
      <c r="C107" s="33" t="s">
        <v>574</v>
      </c>
      <c r="D107" s="33" t="s">
        <v>260</v>
      </c>
      <c r="E107" s="25">
        <f t="shared" si="10"/>
        <v>0</v>
      </c>
      <c r="F107" s="58">
        <f t="shared" si="11"/>
        <v>0</v>
      </c>
      <c r="G107" s="56">
        <f t="shared" si="12"/>
        <v>0</v>
      </c>
      <c r="H107" s="71"/>
      <c r="I107" s="94">
        <v>0</v>
      </c>
      <c r="J107" s="27">
        <v>0</v>
      </c>
      <c r="K107" s="60"/>
      <c r="L107" s="26"/>
      <c r="M107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107" s="27">
        <f>SUM(racers7[[#This Row],[RMCC - Hill Climb (B)]]+racers7[[#This Row],[Tour de Bowness - Hill Climb (A)]]+racers7[[#This Row],[CABC ITT Provincial Championships (A)]])</f>
        <v>0</v>
      </c>
      <c r="O107" s="28">
        <f>SUM(racers7[[#This Row],[Tour de Bowness - Omnium (A)]]+racers7[[#This Row],[RMCC - Omnium (B)]])</f>
        <v>0</v>
      </c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</row>
    <row r="108" spans="1:34" ht="15" thickBot="1" x14ac:dyDescent="0.35">
      <c r="A108" s="23"/>
      <c r="B108" s="33" t="s">
        <v>575</v>
      </c>
      <c r="C108" s="33" t="s">
        <v>48</v>
      </c>
      <c r="D108" s="33" t="s">
        <v>79</v>
      </c>
      <c r="E108" s="25">
        <f t="shared" si="10"/>
        <v>0</v>
      </c>
      <c r="F108" s="58">
        <f t="shared" si="11"/>
        <v>0</v>
      </c>
      <c r="G108" s="56">
        <f t="shared" si="12"/>
        <v>0</v>
      </c>
      <c r="H108" s="71"/>
      <c r="I108" s="94">
        <v>0</v>
      </c>
      <c r="J108" s="27">
        <v>0</v>
      </c>
      <c r="K108" s="60"/>
      <c r="L108" s="26"/>
      <c r="M108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108" s="27">
        <f>SUM(racers7[[#This Row],[RMCC - Hill Climb (B)]]+racers7[[#This Row],[Tour de Bowness - Hill Climb (A)]]+racers7[[#This Row],[CABC ITT Provincial Championships (A)]])</f>
        <v>0</v>
      </c>
      <c r="O108" s="28">
        <f>SUM(racers7[[#This Row],[Tour de Bowness - Omnium (A)]]+racers7[[#This Row],[RMCC - Omnium (B)]])</f>
        <v>0</v>
      </c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</row>
    <row r="109" spans="1:34" ht="15" thickBot="1" x14ac:dyDescent="0.35">
      <c r="A109" s="23"/>
      <c r="B109" s="33" t="s">
        <v>113</v>
      </c>
      <c r="C109" s="33" t="s">
        <v>114</v>
      </c>
      <c r="D109" s="33" t="s">
        <v>108</v>
      </c>
      <c r="E109" s="25">
        <f t="shared" si="10"/>
        <v>0</v>
      </c>
      <c r="F109" s="58">
        <f t="shared" si="11"/>
        <v>0</v>
      </c>
      <c r="G109" s="56">
        <f t="shared" si="12"/>
        <v>0</v>
      </c>
      <c r="H109" s="71"/>
      <c r="I109" s="94">
        <v>0</v>
      </c>
      <c r="J109" s="27">
        <v>0</v>
      </c>
      <c r="K109" s="60"/>
      <c r="L109" s="26"/>
      <c r="M109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109" s="27">
        <f>SUM(racers7[[#This Row],[RMCC - Hill Climb (B)]]+racers7[[#This Row],[Tour de Bowness - Hill Climb (A)]]+racers7[[#This Row],[CABC ITT Provincial Championships (A)]])</f>
        <v>0</v>
      </c>
      <c r="O109" s="28">
        <f>SUM(racers7[[#This Row],[Tour de Bowness - Omnium (A)]]+racers7[[#This Row],[RMCC - Omnium (B)]])</f>
        <v>0</v>
      </c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</row>
    <row r="110" spans="1:34" x14ac:dyDescent="0.3">
      <c r="A110" s="23"/>
      <c r="B110" s="33" t="s">
        <v>576</v>
      </c>
      <c r="C110" s="33" t="s">
        <v>413</v>
      </c>
      <c r="D110" s="33" t="s">
        <v>72</v>
      </c>
      <c r="E110" s="25">
        <f t="shared" si="10"/>
        <v>0</v>
      </c>
      <c r="F110" s="58">
        <f t="shared" si="11"/>
        <v>0</v>
      </c>
      <c r="G110" s="56">
        <f t="shared" si="12"/>
        <v>0</v>
      </c>
      <c r="H110" s="71"/>
      <c r="I110" s="94">
        <v>0</v>
      </c>
      <c r="J110" s="27">
        <v>0</v>
      </c>
      <c r="K110" s="60"/>
      <c r="L110" s="26"/>
      <c r="M110" s="26">
        <f>SUM(racers7[[#This Row],[Hay City Road Race (B)]]+racers7[[#This Row],[Stieda Stage Race - Road Race (B)]]+racers7[[#This Row],[Stieda Stage Race - Criterium (B)]]+racers7[[#This Row],[iGregari Crit (B)]]+racers7[[#This Row],[Velocity Crit (B)]]+racers7[[#This Row],[RMCC - Road Race (B)]]+racers7[[#This Row],[RMCC - Criterium (B)]]+racers7[[#This Row],[Pigeon Lake Road Race (B)]]+racers7[[#This Row],[Canada Day Crit (B)]]+racers7[[#This Row],[Stampede Road Race (A)]]+racers7[[#This Row],[Peloton Points Crit (B)]]+racers7[[#This Row],[Tour de Bowness - Road Race (A)]]+racers7[[#This Row],[Tour de Bowness - Criterium (A)]])+racers7[[#This Row],[Peloton Crit Provincials (A)]]</f>
        <v>0</v>
      </c>
      <c r="N110" s="27">
        <f>SUM(racers7[[#This Row],[RMCC - Hill Climb (B)]]+racers7[[#This Row],[Tour de Bowness - Hill Climb (A)]]+racers7[[#This Row],[CABC ITT Provincial Championships (A)]])</f>
        <v>0</v>
      </c>
      <c r="O110" s="28">
        <f>SUM(racers7[[#This Row],[Tour de Bowness - Omnium (A)]]+racers7[[#This Row],[RMCC - Omnium (B)]])</f>
        <v>0</v>
      </c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</row>
  </sheetData>
  <conditionalFormatting sqref="F1:G110">
    <cfRule type="expression" dxfId="4" priority="1">
      <formula>"AND([@Cat]=""3M"",[@[Total Upgrade Points]]=50)"</formula>
    </cfRule>
  </conditionalFormatting>
  <dataValidations count="1">
    <dataValidation type="list" allowBlank="1" showInputMessage="1" showErrorMessage="1" sqref="D105" xr:uid="{CBB0C26F-ACFD-4AAE-8664-18F1D3CD1543}">
      <formula1>"Vectra Heavy Haulers"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5E5404-DFAA-4330-A872-4681144489E5}">
          <x14:formula1>
            <xm:f>Teams!$A:$A</xm:f>
          </x14:formula1>
          <xm:sqref>D81:D104 D106:D1048576 D4:D79 D1:D2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1145C-C833-4152-B5ED-B663ABBCDDA4}">
  <dimension ref="A1:AB61"/>
  <sheetViews>
    <sheetView workbookViewId="0">
      <selection activeCell="AB5" sqref="AB5"/>
    </sheetView>
  </sheetViews>
  <sheetFormatPr defaultRowHeight="14.4" x14ac:dyDescent="0.3"/>
  <cols>
    <col min="3" max="3" width="17" bestFit="1" customWidth="1"/>
    <col min="4" max="4" width="12" bestFit="1" customWidth="1"/>
    <col min="5" max="5" width="29" bestFit="1" customWidth="1"/>
    <col min="8" max="8" width="7.88671875" style="39" customWidth="1"/>
    <col min="9" max="9" width="7.88671875" style="40" customWidth="1"/>
    <col min="10" max="15" width="4" bestFit="1" customWidth="1"/>
    <col min="16" max="16" width="4" customWidth="1"/>
    <col min="17" max="28" width="4" bestFit="1" customWidth="1"/>
  </cols>
  <sheetData>
    <row r="1" spans="1:28" ht="195.6" thickBot="1" x14ac:dyDescent="0.35">
      <c r="A1" s="1" t="s">
        <v>0</v>
      </c>
      <c r="B1" s="73" t="s">
        <v>577</v>
      </c>
      <c r="C1" s="2" t="s">
        <v>1</v>
      </c>
      <c r="D1" s="74" t="s">
        <v>2</v>
      </c>
      <c r="E1" s="2" t="s">
        <v>3</v>
      </c>
      <c r="F1" s="64" t="s">
        <v>4</v>
      </c>
      <c r="G1" s="64" t="s">
        <v>5</v>
      </c>
      <c r="H1" s="4" t="s">
        <v>6</v>
      </c>
      <c r="I1" s="4" t="s">
        <v>7</v>
      </c>
      <c r="J1" s="4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6" t="s">
        <v>16</v>
      </c>
      <c r="S1" s="5" t="s">
        <v>17</v>
      </c>
      <c r="T1" s="7" t="s">
        <v>18</v>
      </c>
      <c r="U1" s="5" t="s">
        <v>19</v>
      </c>
      <c r="V1" s="7" t="s">
        <v>20</v>
      </c>
      <c r="W1" s="7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3" t="s">
        <v>26</v>
      </c>
    </row>
    <row r="2" spans="1:28" x14ac:dyDescent="0.3">
      <c r="A2" s="75"/>
      <c r="B2" s="76" t="s">
        <v>578</v>
      </c>
      <c r="C2" s="77" t="s">
        <v>579</v>
      </c>
      <c r="D2" s="77" t="s">
        <v>580</v>
      </c>
      <c r="E2" s="77" t="s">
        <v>49</v>
      </c>
      <c r="F2" s="76">
        <f t="shared" ref="F2:F33" si="0">SUM(G2,H2,I2)</f>
        <v>210</v>
      </c>
      <c r="G2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135</v>
      </c>
      <c r="H2" s="13">
        <f>SUM(racers4[[#This Row],[Tour de Bowness - Hill Climb (A)]]+racers4[[#This Row],[RMCC - Hill Climb (B)]]+racers4[[#This Row],[CABC ITT Provincial Championships (A)]])</f>
        <v>50</v>
      </c>
      <c r="I2" s="14">
        <f>SUM(racers4[[#This Row],[Tour de Bowness - Omnium (A)]]+racers4[[#This Row],[RMCC - Omnium (B)]])</f>
        <v>25</v>
      </c>
      <c r="J2" s="16"/>
      <c r="K2" s="16">
        <v>20</v>
      </c>
      <c r="L2" s="16">
        <v>20</v>
      </c>
      <c r="M2" s="16"/>
      <c r="N2" s="16"/>
      <c r="O2" s="16"/>
      <c r="P2" s="16"/>
      <c r="Q2" s="16"/>
      <c r="R2" s="16"/>
      <c r="S2" s="16"/>
      <c r="T2" s="16"/>
      <c r="U2" s="16"/>
      <c r="V2" s="16">
        <v>25</v>
      </c>
      <c r="W2" s="16">
        <v>20</v>
      </c>
      <c r="X2" s="16">
        <v>25</v>
      </c>
      <c r="Y2" s="16">
        <v>25</v>
      </c>
      <c r="Z2" s="16">
        <v>25</v>
      </c>
      <c r="AA2" s="16">
        <v>25</v>
      </c>
      <c r="AB2" s="52">
        <v>25</v>
      </c>
    </row>
    <row r="3" spans="1:28" x14ac:dyDescent="0.3">
      <c r="A3" s="75"/>
      <c r="B3" s="76" t="s">
        <v>581</v>
      </c>
      <c r="C3" s="77" t="s">
        <v>582</v>
      </c>
      <c r="D3" s="77" t="s">
        <v>583</v>
      </c>
      <c r="E3" s="77" t="s">
        <v>29</v>
      </c>
      <c r="F3" s="76">
        <f t="shared" si="0"/>
        <v>182</v>
      </c>
      <c r="G3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112</v>
      </c>
      <c r="H3" s="13">
        <f>SUM(racers4[[#This Row],[Tour de Bowness - Hill Climb (A)]]+racers4[[#This Row],[RMCC - Hill Climb (B)]]+racers4[[#This Row],[CABC ITT Provincial Championships (A)]])</f>
        <v>35</v>
      </c>
      <c r="I3" s="14">
        <f>SUM(racers4[[#This Row],[Tour de Bowness - Omnium (A)]]+racers4[[#This Row],[RMCC - Omnium (B)]])</f>
        <v>35</v>
      </c>
      <c r="J3" s="16"/>
      <c r="K3" s="16"/>
      <c r="L3" s="16"/>
      <c r="M3" s="16">
        <v>12</v>
      </c>
      <c r="N3" s="16">
        <v>15</v>
      </c>
      <c r="O3" s="16">
        <v>15</v>
      </c>
      <c r="P3" s="16">
        <v>15</v>
      </c>
      <c r="Q3" s="16"/>
      <c r="R3" s="16"/>
      <c r="S3" s="16"/>
      <c r="T3" s="16"/>
      <c r="U3" s="16"/>
      <c r="V3" s="16">
        <v>20</v>
      </c>
      <c r="W3" s="16">
        <v>25</v>
      </c>
      <c r="X3" s="16">
        <v>20</v>
      </c>
      <c r="Y3" s="16">
        <v>20</v>
      </c>
      <c r="Z3" s="16">
        <v>20</v>
      </c>
      <c r="AA3" s="16">
        <v>20</v>
      </c>
      <c r="AB3" s="16"/>
    </row>
    <row r="4" spans="1:28" x14ac:dyDescent="0.3">
      <c r="A4" s="75"/>
      <c r="B4" s="76" t="s">
        <v>581</v>
      </c>
      <c r="C4" s="77" t="s">
        <v>584</v>
      </c>
      <c r="D4" s="77" t="s">
        <v>585</v>
      </c>
      <c r="E4" s="77" t="s">
        <v>29</v>
      </c>
      <c r="F4" s="76">
        <f t="shared" si="0"/>
        <v>158</v>
      </c>
      <c r="G4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114</v>
      </c>
      <c r="H4" s="13">
        <f>SUM(racers4[[#This Row],[Tour de Bowness - Hill Climb (A)]]+racers4[[#This Row],[RMCC - Hill Climb (B)]]+racers4[[#This Row],[CABC ITT Provincial Championships (A)]])</f>
        <v>26</v>
      </c>
      <c r="I4" s="14">
        <f>SUM(racers4[[#This Row],[Tour de Bowness - Omnium (A)]]+racers4[[#This Row],[RMCC - Omnium (B)]])</f>
        <v>18</v>
      </c>
      <c r="J4" s="16">
        <v>20</v>
      </c>
      <c r="K4" s="16">
        <v>10</v>
      </c>
      <c r="L4" s="16">
        <v>8</v>
      </c>
      <c r="M4" s="16">
        <v>6</v>
      </c>
      <c r="N4" s="16">
        <v>6</v>
      </c>
      <c r="O4" s="16">
        <v>8</v>
      </c>
      <c r="P4" s="16">
        <v>6</v>
      </c>
      <c r="Q4" s="16"/>
      <c r="R4" s="16"/>
      <c r="S4" s="16"/>
      <c r="T4" s="16">
        <v>20</v>
      </c>
      <c r="U4" s="16"/>
      <c r="V4" s="16">
        <v>10</v>
      </c>
      <c r="W4" s="16">
        <v>12</v>
      </c>
      <c r="X4" s="16">
        <v>12</v>
      </c>
      <c r="Y4" s="16">
        <v>8</v>
      </c>
      <c r="Z4" s="16">
        <v>8</v>
      </c>
      <c r="AA4" s="16">
        <v>12</v>
      </c>
      <c r="AB4" s="16">
        <v>12</v>
      </c>
    </row>
    <row r="5" spans="1:28" x14ac:dyDescent="0.3">
      <c r="A5" s="75"/>
      <c r="B5" s="76" t="s">
        <v>578</v>
      </c>
      <c r="C5" s="11" t="s">
        <v>584</v>
      </c>
      <c r="D5" s="11" t="s">
        <v>586</v>
      </c>
      <c r="E5" s="11" t="s">
        <v>587</v>
      </c>
      <c r="F5" s="76">
        <f t="shared" si="0"/>
        <v>99</v>
      </c>
      <c r="G5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72</v>
      </c>
      <c r="H5" s="13">
        <f>SUM(racers4[[#This Row],[Tour de Bowness - Hill Climb (A)]]+racers4[[#This Row],[RMCC - Hill Climb (B)]]+racers4[[#This Row],[CABC ITT Provincial Championships (A)]])</f>
        <v>12</v>
      </c>
      <c r="I5" s="14">
        <f>SUM(racers4[[#This Row],[Tour de Bowness - Omnium (A)]]+racers4[[#This Row],[RMCC - Omnium (B)]])</f>
        <v>15</v>
      </c>
      <c r="J5" s="16"/>
      <c r="K5" s="16"/>
      <c r="L5" s="16"/>
      <c r="M5" s="16"/>
      <c r="N5" s="16"/>
      <c r="O5" s="16"/>
      <c r="P5" s="16"/>
      <c r="Q5" s="16"/>
      <c r="R5" s="16"/>
      <c r="S5" s="16">
        <v>15</v>
      </c>
      <c r="T5" s="16"/>
      <c r="U5" s="16"/>
      <c r="V5" s="16">
        <v>15</v>
      </c>
      <c r="W5" s="16">
        <v>15</v>
      </c>
      <c r="X5" s="16">
        <v>15</v>
      </c>
      <c r="Y5" s="16">
        <v>12</v>
      </c>
      <c r="Z5" s="16">
        <v>12</v>
      </c>
      <c r="AA5" s="16">
        <v>15</v>
      </c>
      <c r="AB5" s="16"/>
    </row>
    <row r="6" spans="1:28" x14ac:dyDescent="0.3">
      <c r="A6" s="75"/>
      <c r="B6" s="76" t="s">
        <v>578</v>
      </c>
      <c r="C6" s="77" t="s">
        <v>588</v>
      </c>
      <c r="D6" s="77" t="s">
        <v>589</v>
      </c>
      <c r="E6" s="77" t="s">
        <v>49</v>
      </c>
      <c r="F6" s="76">
        <f t="shared" si="0"/>
        <v>91</v>
      </c>
      <c r="G6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50</v>
      </c>
      <c r="H6" s="13">
        <f>SUM(racers4[[#This Row],[Tour de Bowness - Hill Climb (A)]]+racers4[[#This Row],[RMCC - Hill Climb (B)]]+racers4[[#This Row],[CABC ITT Provincial Championships (A)]])</f>
        <v>23</v>
      </c>
      <c r="I6" s="14">
        <f>SUM(racers4[[#This Row],[Tour de Bowness - Omnium (A)]]+racers4[[#This Row],[RMCC - Omnium (B)]])</f>
        <v>18</v>
      </c>
      <c r="J6" s="16"/>
      <c r="K6" s="16"/>
      <c r="L6" s="16"/>
      <c r="M6" s="16">
        <v>8</v>
      </c>
      <c r="N6" s="16">
        <v>8</v>
      </c>
      <c r="O6" s="16">
        <v>10</v>
      </c>
      <c r="P6" s="16">
        <v>8</v>
      </c>
      <c r="Q6" s="16"/>
      <c r="R6" s="16"/>
      <c r="S6" s="16"/>
      <c r="T6" s="16"/>
      <c r="U6" s="16"/>
      <c r="V6" s="16">
        <v>6</v>
      </c>
      <c r="W6" s="16">
        <v>10</v>
      </c>
      <c r="X6" s="16">
        <v>10</v>
      </c>
      <c r="Y6" s="16">
        <v>15</v>
      </c>
      <c r="Z6" s="16">
        <v>6</v>
      </c>
      <c r="AA6" s="16">
        <v>10</v>
      </c>
      <c r="AB6" s="16"/>
    </row>
    <row r="7" spans="1:28" x14ac:dyDescent="0.3">
      <c r="A7" s="75"/>
      <c r="B7" s="76" t="s">
        <v>578</v>
      </c>
      <c r="C7" s="77" t="s">
        <v>590</v>
      </c>
      <c r="D7" s="77" t="s">
        <v>591</v>
      </c>
      <c r="E7" s="77" t="s">
        <v>72</v>
      </c>
      <c r="F7" s="76">
        <f t="shared" si="0"/>
        <v>84</v>
      </c>
      <c r="G7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64</v>
      </c>
      <c r="H7" s="13">
        <f>SUM(racers4[[#This Row],[Tour de Bowness - Hill Climb (A)]]+racers4[[#This Row],[RMCC - Hill Climb (B)]]+racers4[[#This Row],[CABC ITT Provincial Championships (A)]])</f>
        <v>10</v>
      </c>
      <c r="I7" s="14">
        <f>SUM(racers4[[#This Row],[Tour de Bowness - Omnium (A)]]+racers4[[#This Row],[RMCC - Omnium (B)]])</f>
        <v>10</v>
      </c>
      <c r="J7" s="16">
        <v>15</v>
      </c>
      <c r="K7" s="16">
        <v>15</v>
      </c>
      <c r="L7" s="16">
        <v>12</v>
      </c>
      <c r="M7" s="16">
        <v>10</v>
      </c>
      <c r="N7" s="16">
        <v>10</v>
      </c>
      <c r="O7" s="16">
        <v>12</v>
      </c>
      <c r="P7" s="16">
        <v>10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</row>
    <row r="8" spans="1:28" x14ac:dyDescent="0.3">
      <c r="A8" s="75"/>
      <c r="B8" s="76" t="s">
        <v>578</v>
      </c>
      <c r="C8" s="77" t="s">
        <v>596</v>
      </c>
      <c r="D8" s="77" t="s">
        <v>597</v>
      </c>
      <c r="E8" s="77" t="s">
        <v>49</v>
      </c>
      <c r="F8" s="76">
        <f t="shared" si="0"/>
        <v>82</v>
      </c>
      <c r="G8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44</v>
      </c>
      <c r="H8" s="13">
        <f>SUM(racers4[[#This Row],[Tour de Bowness - Hill Climb (A)]]+racers4[[#This Row],[RMCC - Hill Climb (B)]]+racers4[[#This Row],[CABC ITT Provincial Championships (A)]])</f>
        <v>30</v>
      </c>
      <c r="I8" s="14">
        <f>SUM(racers4[[#This Row],[Tour de Bowness - Omnium (A)]]+racers4[[#This Row],[RMCC - Omnium (B)]])</f>
        <v>8</v>
      </c>
      <c r="J8" s="16">
        <v>12</v>
      </c>
      <c r="K8" s="16">
        <v>2</v>
      </c>
      <c r="L8" s="16">
        <v>6</v>
      </c>
      <c r="M8" s="16"/>
      <c r="N8" s="16"/>
      <c r="O8" s="16"/>
      <c r="P8" s="16"/>
      <c r="Q8" s="16"/>
      <c r="R8" s="16"/>
      <c r="S8" s="16"/>
      <c r="T8" s="16"/>
      <c r="U8" s="16"/>
      <c r="V8" s="16">
        <v>8</v>
      </c>
      <c r="W8" s="16">
        <v>8</v>
      </c>
      <c r="X8" s="16">
        <v>8</v>
      </c>
      <c r="Y8" s="16">
        <v>10</v>
      </c>
      <c r="Z8" s="16"/>
      <c r="AA8" s="16">
        <v>8</v>
      </c>
      <c r="AB8" s="16">
        <v>20</v>
      </c>
    </row>
    <row r="9" spans="1:28" x14ac:dyDescent="0.3">
      <c r="A9" s="75"/>
      <c r="B9" s="76" t="s">
        <v>581</v>
      </c>
      <c r="C9" s="77" t="s">
        <v>84</v>
      </c>
      <c r="D9" s="77" t="s">
        <v>592</v>
      </c>
      <c r="E9" s="77" t="s">
        <v>593</v>
      </c>
      <c r="F9" s="76">
        <f t="shared" si="0"/>
        <v>72</v>
      </c>
      <c r="G9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48</v>
      </c>
      <c r="H9" s="13">
        <f>SUM(racers4[[#This Row],[Tour de Bowness - Hill Climb (A)]]+racers4[[#This Row],[RMCC - Hill Climb (B)]]+racers4[[#This Row],[CABC ITT Provincial Championships (A)]])</f>
        <v>12</v>
      </c>
      <c r="I9" s="14">
        <f>SUM(racers4[[#This Row],[Tour de Bowness - Omnium (A)]]+racers4[[#This Row],[RMCC - Omnium (B)]])</f>
        <v>12</v>
      </c>
      <c r="J9" s="16"/>
      <c r="K9" s="16">
        <v>12</v>
      </c>
      <c r="L9" s="16">
        <v>15</v>
      </c>
      <c r="M9" s="16">
        <v>15</v>
      </c>
      <c r="N9" s="16">
        <v>12</v>
      </c>
      <c r="O9" s="16">
        <v>6</v>
      </c>
      <c r="P9" s="16">
        <v>12</v>
      </c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</row>
    <row r="10" spans="1:28" x14ac:dyDescent="0.3">
      <c r="A10" s="75"/>
      <c r="B10" s="76" t="s">
        <v>578</v>
      </c>
      <c r="C10" s="77" t="s">
        <v>594</v>
      </c>
      <c r="D10" s="77" t="s">
        <v>595</v>
      </c>
      <c r="E10" s="77" t="s">
        <v>54</v>
      </c>
      <c r="F10" s="76">
        <f t="shared" si="0"/>
        <v>67</v>
      </c>
      <c r="G10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67</v>
      </c>
      <c r="H10" s="13">
        <f>SUM(racers4[[#This Row],[Tour de Bowness - Hill Climb (A)]]+racers4[[#This Row],[RMCC - Hill Climb (B)]]+racers4[[#This Row],[CABC ITT Provincial Championships (A)]])</f>
        <v>0</v>
      </c>
      <c r="I10" s="14">
        <f>SUM(racers4[[#This Row],[Tour de Bowness - Omnium (A)]]+racers4[[#This Row],[RMCC - Omnium (B)]])</f>
        <v>0</v>
      </c>
      <c r="J10" s="16">
        <v>8</v>
      </c>
      <c r="K10" s="16">
        <v>6</v>
      </c>
      <c r="L10" s="16">
        <v>4</v>
      </c>
      <c r="M10" s="16"/>
      <c r="N10" s="16"/>
      <c r="O10" s="16"/>
      <c r="P10" s="16"/>
      <c r="Q10" s="16">
        <v>20</v>
      </c>
      <c r="R10" s="16">
        <v>4</v>
      </c>
      <c r="S10" s="16">
        <v>10</v>
      </c>
      <c r="T10" s="16">
        <v>15</v>
      </c>
      <c r="U10" s="16"/>
      <c r="V10" s="16"/>
      <c r="W10" s="16"/>
      <c r="X10" s="16"/>
      <c r="Y10" s="16"/>
      <c r="Z10" s="16"/>
      <c r="AA10" s="16"/>
      <c r="AB10" s="16"/>
    </row>
    <row r="11" spans="1:28" x14ac:dyDescent="0.3">
      <c r="A11" s="75"/>
      <c r="B11" s="78" t="s">
        <v>578</v>
      </c>
      <c r="C11" s="11" t="s">
        <v>436</v>
      </c>
      <c r="D11" s="11" t="s">
        <v>598</v>
      </c>
      <c r="E11" s="11" t="s">
        <v>29</v>
      </c>
      <c r="F11" s="15">
        <f t="shared" si="0"/>
        <v>57</v>
      </c>
      <c r="G11" s="15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42</v>
      </c>
      <c r="H11" s="13">
        <f>SUM(racers4[[#This Row],[Tour de Bowness - Hill Climb (A)]]+racers4[[#This Row],[RMCC - Hill Climb (B)]]+racers4[[#This Row],[CABC ITT Provincial Championships (A)]])</f>
        <v>15</v>
      </c>
      <c r="I11" s="14">
        <f>SUM(racers4[[#This Row],[Tour de Bowness - Omnium (A)]]+racers4[[#This Row],[RMCC - Omnium (B)]])</f>
        <v>0</v>
      </c>
      <c r="J11" s="16"/>
      <c r="K11" s="16"/>
      <c r="L11" s="16"/>
      <c r="M11" s="16"/>
      <c r="N11" s="16"/>
      <c r="O11" s="16"/>
      <c r="P11" s="16"/>
      <c r="Q11" s="16"/>
      <c r="R11" s="16">
        <v>12</v>
      </c>
      <c r="S11" s="16"/>
      <c r="T11" s="16"/>
      <c r="U11" s="16">
        <v>20</v>
      </c>
      <c r="V11" s="16"/>
      <c r="W11" s="16"/>
      <c r="X11" s="16"/>
      <c r="Y11" s="16"/>
      <c r="Z11" s="16">
        <v>10</v>
      </c>
      <c r="AA11" s="16"/>
      <c r="AB11" s="16">
        <v>15</v>
      </c>
    </row>
    <row r="12" spans="1:28" x14ac:dyDescent="0.3">
      <c r="A12" s="75"/>
      <c r="B12" s="76" t="s">
        <v>599</v>
      </c>
      <c r="C12" s="77" t="s">
        <v>600</v>
      </c>
      <c r="D12" s="77" t="s">
        <v>601</v>
      </c>
      <c r="E12" s="77" t="s">
        <v>54</v>
      </c>
      <c r="F12" s="76">
        <f t="shared" si="0"/>
        <v>36</v>
      </c>
      <c r="G12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36</v>
      </c>
      <c r="H12" s="13">
        <f>SUM(racers4[[#This Row],[Tour de Bowness - Hill Climb (A)]]+racers4[[#This Row],[RMCC - Hill Climb (B)]]+racers4[[#This Row],[CABC ITT Provincial Championships (A)]])</f>
        <v>0</v>
      </c>
      <c r="I12" s="14">
        <f>SUM(racers4[[#This Row],[Tour de Bowness - Omnium (A)]]+racers4[[#This Row],[RMCC - Omnium (B)]])</f>
        <v>0</v>
      </c>
      <c r="J12" s="16"/>
      <c r="K12" s="16"/>
      <c r="L12" s="16"/>
      <c r="M12" s="16"/>
      <c r="N12" s="16"/>
      <c r="O12" s="16"/>
      <c r="P12" s="16"/>
      <c r="Q12" s="16"/>
      <c r="R12" s="16">
        <v>6</v>
      </c>
      <c r="S12" s="16">
        <v>20</v>
      </c>
      <c r="T12" s="16"/>
      <c r="U12" s="16"/>
      <c r="V12" s="16"/>
      <c r="W12" s="16"/>
      <c r="X12" s="16">
        <v>6</v>
      </c>
      <c r="Y12" s="16"/>
      <c r="Z12" s="16">
        <v>4</v>
      </c>
      <c r="AA12" s="16"/>
      <c r="AB12" s="16"/>
    </row>
    <row r="13" spans="1:28" x14ac:dyDescent="0.3">
      <c r="A13" s="75"/>
      <c r="B13" s="76" t="s">
        <v>578</v>
      </c>
      <c r="C13" s="77" t="s">
        <v>270</v>
      </c>
      <c r="D13" s="77" t="s">
        <v>602</v>
      </c>
      <c r="E13" s="77" t="s">
        <v>246</v>
      </c>
      <c r="F13" s="76">
        <f t="shared" si="0"/>
        <v>22</v>
      </c>
      <c r="G13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22</v>
      </c>
      <c r="H13" s="13">
        <f>SUM(racers4[[#This Row],[Tour de Bowness - Hill Climb (A)]]+racers4[[#This Row],[RMCC - Hill Climb (B)]]+racers4[[#This Row],[CABC ITT Provincial Championships (A)]])</f>
        <v>0</v>
      </c>
      <c r="I13" s="14">
        <f>SUM(racers4[[#This Row],[Tour de Bowness - Omnium (A)]]+racers4[[#This Row],[RMCC - Omnium (B)]])</f>
        <v>0</v>
      </c>
      <c r="J13" s="16"/>
      <c r="K13" s="16"/>
      <c r="L13" s="16"/>
      <c r="M13" s="16"/>
      <c r="N13" s="16"/>
      <c r="O13" s="16"/>
      <c r="P13" s="16"/>
      <c r="Q13" s="16"/>
      <c r="R13" s="16">
        <v>10</v>
      </c>
      <c r="S13" s="16">
        <v>12</v>
      </c>
      <c r="T13" s="16"/>
      <c r="U13" s="16"/>
      <c r="V13" s="16"/>
      <c r="W13" s="16"/>
      <c r="X13" s="16"/>
      <c r="Y13" s="16"/>
      <c r="Z13" s="16"/>
      <c r="AA13" s="16"/>
      <c r="AB13" s="16"/>
    </row>
    <row r="14" spans="1:28" x14ac:dyDescent="0.3">
      <c r="A14" s="75"/>
      <c r="B14" s="76" t="s">
        <v>581</v>
      </c>
      <c r="C14" s="77" t="s">
        <v>603</v>
      </c>
      <c r="D14" s="77" t="s">
        <v>604</v>
      </c>
      <c r="E14" s="77" t="s">
        <v>79</v>
      </c>
      <c r="F14" s="76">
        <f t="shared" si="0"/>
        <v>20</v>
      </c>
      <c r="G14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20</v>
      </c>
      <c r="H14" s="13">
        <f>SUM(racers4[[#This Row],[Tour de Bowness - Hill Climb (A)]]+racers4[[#This Row],[RMCC - Hill Climb (B)]]+racers4[[#This Row],[CABC ITT Provincial Championships (A)]])</f>
        <v>0</v>
      </c>
      <c r="I14" s="14">
        <f>SUM(racers4[[#This Row],[Tour de Bowness - Omnium (A)]]+racers4[[#This Row],[RMCC - Omnium (B)]])</f>
        <v>0</v>
      </c>
      <c r="J14" s="16"/>
      <c r="K14" s="16"/>
      <c r="L14" s="16"/>
      <c r="M14" s="16"/>
      <c r="N14" s="16"/>
      <c r="O14" s="16"/>
      <c r="P14" s="16"/>
      <c r="Q14" s="16"/>
      <c r="R14" s="16">
        <v>20</v>
      </c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spans="1:28" x14ac:dyDescent="0.3">
      <c r="A15" s="75"/>
      <c r="B15" s="76" t="s">
        <v>581</v>
      </c>
      <c r="C15" s="77" t="s">
        <v>605</v>
      </c>
      <c r="D15" s="77" t="s">
        <v>606</v>
      </c>
      <c r="E15" s="77" t="s">
        <v>79</v>
      </c>
      <c r="F15" s="76">
        <f t="shared" si="0"/>
        <v>18</v>
      </c>
      <c r="G15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18</v>
      </c>
      <c r="H15" s="13">
        <f>SUM(racers4[[#This Row],[Tour de Bowness - Hill Climb (A)]]+racers4[[#This Row],[RMCC - Hill Climb (B)]]+racers4[[#This Row],[CABC ITT Provincial Championships (A)]])</f>
        <v>0</v>
      </c>
      <c r="I15" s="14">
        <f>SUM(racers4[[#This Row],[Tour de Bowness - Omnium (A)]]+racers4[[#This Row],[RMCC - Omnium (B)]])</f>
        <v>0</v>
      </c>
      <c r="J15" s="16"/>
      <c r="K15" s="16">
        <v>8</v>
      </c>
      <c r="L15" s="16">
        <v>10</v>
      </c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spans="1:28" x14ac:dyDescent="0.3">
      <c r="A16" s="75"/>
      <c r="B16" s="76" t="s">
        <v>599</v>
      </c>
      <c r="C16" s="77" t="s">
        <v>437</v>
      </c>
      <c r="D16" s="77" t="s">
        <v>607</v>
      </c>
      <c r="E16" s="77" t="s">
        <v>608</v>
      </c>
      <c r="F16" s="76">
        <f t="shared" si="0"/>
        <v>15</v>
      </c>
      <c r="G16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15</v>
      </c>
      <c r="H16" s="13">
        <f>SUM(racers4[[#This Row],[Tour de Bowness - Hill Climb (A)]]+racers4[[#This Row],[RMCC - Hill Climb (B)]]+racers4[[#This Row],[CABC ITT Provincial Championships (A)]])</f>
        <v>0</v>
      </c>
      <c r="I16" s="14">
        <f>SUM(racers4[[#This Row],[Tour de Bowness - Omnium (A)]]+racers4[[#This Row],[RMCC - Omnium (B)]])</f>
        <v>0</v>
      </c>
      <c r="J16" s="16"/>
      <c r="K16" s="16"/>
      <c r="L16" s="16"/>
      <c r="M16" s="16"/>
      <c r="N16" s="16"/>
      <c r="O16" s="16"/>
      <c r="P16" s="16"/>
      <c r="Q16" s="16"/>
      <c r="R16" s="16">
        <v>15</v>
      </c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spans="1:28" x14ac:dyDescent="0.3">
      <c r="A17" s="75"/>
      <c r="B17" s="76"/>
      <c r="C17" s="77" t="s">
        <v>609</v>
      </c>
      <c r="D17" s="77" t="s">
        <v>610</v>
      </c>
      <c r="E17" s="77" t="s">
        <v>611</v>
      </c>
      <c r="F17" s="76">
        <f t="shared" si="0"/>
        <v>15</v>
      </c>
      <c r="G17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15</v>
      </c>
      <c r="H17" s="13">
        <f>SUM(racers4[[#This Row],[Tour de Bowness - Hill Climb (A)]]+racers4[[#This Row],[RMCC - Hill Climb (B)]]+racers4[[#This Row],[CABC ITT Provincial Championships (A)]])</f>
        <v>0</v>
      </c>
      <c r="I17" s="14">
        <f>SUM(racers4[[#This Row],[Tour de Bowness - Omnium (A)]]+racers4[[#This Row],[RMCC - Omnium (B)]])</f>
        <v>0</v>
      </c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>
        <v>15</v>
      </c>
      <c r="AA17" s="16"/>
      <c r="AB17" s="16"/>
    </row>
    <row r="18" spans="1:28" x14ac:dyDescent="0.3">
      <c r="A18" s="75"/>
      <c r="B18" s="76" t="s">
        <v>578</v>
      </c>
      <c r="C18" s="77" t="s">
        <v>297</v>
      </c>
      <c r="D18" s="77" t="s">
        <v>612</v>
      </c>
      <c r="E18" s="77" t="s">
        <v>72</v>
      </c>
      <c r="F18" s="76">
        <f t="shared" si="0"/>
        <v>14</v>
      </c>
      <c r="G18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14</v>
      </c>
      <c r="H18" s="13">
        <f>SUM(racers4[[#This Row],[Tour de Bowness - Hill Climb (A)]]+racers4[[#This Row],[RMCC - Hill Climb (B)]]+racers4[[#This Row],[CABC ITT Provincial Championships (A)]])</f>
        <v>0</v>
      </c>
      <c r="I18" s="14">
        <f>SUM(racers4[[#This Row],[Tour de Bowness - Omnium (A)]]+racers4[[#This Row],[RMCC - Omnium (B)]])</f>
        <v>0</v>
      </c>
      <c r="J18" s="16">
        <v>10</v>
      </c>
      <c r="K18" s="16">
        <v>4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spans="1:28" x14ac:dyDescent="0.3">
      <c r="A19" s="75"/>
      <c r="B19" s="76"/>
      <c r="C19" s="77" t="s">
        <v>613</v>
      </c>
      <c r="D19" s="77" t="s">
        <v>614</v>
      </c>
      <c r="E19" s="77" t="s">
        <v>615</v>
      </c>
      <c r="F19" s="76">
        <f t="shared" si="0"/>
        <v>12</v>
      </c>
      <c r="G19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12</v>
      </c>
      <c r="H19" s="13">
        <f>SUM(racers4[[#This Row],[Tour de Bowness - Hill Climb (A)]]+racers4[[#This Row],[RMCC - Hill Climb (B)]]+racers4[[#This Row],[CABC ITT Provincial Championships (A)]])</f>
        <v>0</v>
      </c>
      <c r="I19" s="14">
        <f>SUM(racers4[[#This Row],[Tour de Bowness - Omnium (A)]]+racers4[[#This Row],[RMCC - Omnium (B)]])</f>
        <v>0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>
        <v>12</v>
      </c>
      <c r="W19" s="16"/>
      <c r="X19" s="16"/>
      <c r="Y19" s="16"/>
      <c r="Z19" s="16"/>
      <c r="AA19" s="16"/>
      <c r="AB19" s="16"/>
    </row>
    <row r="20" spans="1:28" x14ac:dyDescent="0.3">
      <c r="A20" s="75"/>
      <c r="B20" s="76" t="s">
        <v>578</v>
      </c>
      <c r="C20" s="11" t="s">
        <v>495</v>
      </c>
      <c r="D20" s="11" t="s">
        <v>616</v>
      </c>
      <c r="E20" s="11" t="s">
        <v>224</v>
      </c>
      <c r="F20" s="76">
        <f t="shared" si="0"/>
        <v>8</v>
      </c>
      <c r="G20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8</v>
      </c>
      <c r="H20" s="13">
        <f>SUM(racers4[[#This Row],[Tour de Bowness - Hill Climb (A)]]+racers4[[#This Row],[RMCC - Hill Climb (B)]]+racers4[[#This Row],[CABC ITT Provincial Championships (A)]])</f>
        <v>0</v>
      </c>
      <c r="I20" s="14">
        <f>SUM(racers4[[#This Row],[Tour de Bowness - Omnium (A)]]+racers4[[#This Row],[RMCC - Omnium (B)]])</f>
        <v>0</v>
      </c>
      <c r="J20" s="16"/>
      <c r="K20" s="16"/>
      <c r="L20" s="16"/>
      <c r="M20" s="16"/>
      <c r="N20" s="16"/>
      <c r="O20" s="16"/>
      <c r="P20" s="16"/>
      <c r="Q20" s="16"/>
      <c r="R20" s="16">
        <v>8</v>
      </c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spans="1:28" x14ac:dyDescent="0.3">
      <c r="A21" s="75"/>
      <c r="B21" s="76" t="s">
        <v>578</v>
      </c>
      <c r="C21" s="77" t="s">
        <v>617</v>
      </c>
      <c r="D21" s="77" t="s">
        <v>595</v>
      </c>
      <c r="E21" s="77" t="s">
        <v>49</v>
      </c>
      <c r="F21" s="76">
        <f t="shared" si="0"/>
        <v>0</v>
      </c>
      <c r="G21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21" s="13">
        <f>SUM(racers4[[#This Row],[Tour de Bowness - Hill Climb (A)]]+racers4[[#This Row],[RMCC - Hill Climb (B)]]+racers4[[#This Row],[CABC ITT Provincial Championships (A)]])</f>
        <v>0</v>
      </c>
      <c r="I21" s="14">
        <f>SUM(racers4[[#This Row],[Tour de Bowness - Omnium (A)]]+racers4[[#This Row],[RMCC - Omnium (B)]])</f>
        <v>0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8" x14ac:dyDescent="0.3">
      <c r="A22" s="75"/>
      <c r="B22" s="76" t="s">
        <v>578</v>
      </c>
      <c r="C22" s="77" t="s">
        <v>524</v>
      </c>
      <c r="D22" s="77" t="s">
        <v>618</v>
      </c>
      <c r="E22" s="77" t="s">
        <v>619</v>
      </c>
      <c r="F22" s="76">
        <f t="shared" si="0"/>
        <v>0</v>
      </c>
      <c r="G22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22" s="13">
        <f>SUM(racers4[[#This Row],[Tour de Bowness - Hill Climb (A)]]+racers4[[#This Row],[RMCC - Hill Climb (B)]]+racers4[[#This Row],[CABC ITT Provincial Championships (A)]])</f>
        <v>0</v>
      </c>
      <c r="I22" s="14">
        <f>SUM(racers4[[#This Row],[Tour de Bowness - Omnium (A)]]+racers4[[#This Row],[RMCC - Omnium (B)]])</f>
        <v>0</v>
      </c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spans="1:28" x14ac:dyDescent="0.3">
      <c r="A23" s="75"/>
      <c r="B23" s="76" t="s">
        <v>578</v>
      </c>
      <c r="C23" s="77" t="s">
        <v>620</v>
      </c>
      <c r="D23" s="77" t="s">
        <v>621</v>
      </c>
      <c r="E23" s="77" t="s">
        <v>75</v>
      </c>
      <c r="F23" s="15">
        <f t="shared" si="0"/>
        <v>0</v>
      </c>
      <c r="G23" s="15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23" s="13">
        <f>SUM(racers4[[#This Row],[Tour de Bowness - Hill Climb (A)]]+racers4[[#This Row],[RMCC - Hill Climb (B)]]+racers4[[#This Row],[CABC ITT Provincial Championships (A)]])</f>
        <v>0</v>
      </c>
      <c r="I23" s="14">
        <f>SUM(racers4[[#This Row],[Tour de Bowness - Omnium (A)]]+racers4[[#This Row],[RMCC - Omnium (B)]])</f>
        <v>0</v>
      </c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spans="1:28" x14ac:dyDescent="0.3">
      <c r="A24" s="75"/>
      <c r="B24" s="76" t="s">
        <v>578</v>
      </c>
      <c r="C24" s="77" t="s">
        <v>622</v>
      </c>
      <c r="D24" s="77" t="s">
        <v>623</v>
      </c>
      <c r="E24" s="77" t="s">
        <v>200</v>
      </c>
      <c r="F24" s="76">
        <f t="shared" si="0"/>
        <v>0</v>
      </c>
      <c r="G24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24" s="13">
        <f>SUM(racers4[[#This Row],[Tour de Bowness - Hill Climb (A)]]+racers4[[#This Row],[RMCC - Hill Climb (B)]]+racers4[[#This Row],[CABC ITT Provincial Championships (A)]])</f>
        <v>0</v>
      </c>
      <c r="I24" s="14">
        <f>SUM(racers4[[#This Row],[Tour de Bowness - Omnium (A)]]+racers4[[#This Row],[RMCC - Omnium (B)]])</f>
        <v>0</v>
      </c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spans="1:28" x14ac:dyDescent="0.3">
      <c r="A25" s="75"/>
      <c r="B25" s="76" t="s">
        <v>578</v>
      </c>
      <c r="C25" s="77" t="s">
        <v>624</v>
      </c>
      <c r="D25" s="77" t="s">
        <v>625</v>
      </c>
      <c r="E25" s="77" t="s">
        <v>49</v>
      </c>
      <c r="F25" s="76">
        <f t="shared" si="0"/>
        <v>0</v>
      </c>
      <c r="G25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25" s="13">
        <f>SUM(racers4[[#This Row],[Tour de Bowness - Hill Climb (A)]]+racers4[[#This Row],[RMCC - Hill Climb (B)]]+racers4[[#This Row],[CABC ITT Provincial Championships (A)]])</f>
        <v>0</v>
      </c>
      <c r="I25" s="14">
        <f>SUM(racers4[[#This Row],[Tour de Bowness - Omnium (A)]]+racers4[[#This Row],[RMCC - Omnium (B)]])</f>
        <v>0</v>
      </c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spans="1:28" x14ac:dyDescent="0.3">
      <c r="A26" s="75"/>
      <c r="B26" s="76" t="s">
        <v>578</v>
      </c>
      <c r="C26" s="77" t="s">
        <v>321</v>
      </c>
      <c r="D26" s="77" t="s">
        <v>626</v>
      </c>
      <c r="E26" s="77" t="s">
        <v>72</v>
      </c>
      <c r="F26" s="15">
        <f t="shared" si="0"/>
        <v>0</v>
      </c>
      <c r="G26" s="15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26" s="13">
        <f>SUM(racers4[[#This Row],[Tour de Bowness - Hill Climb (A)]]+racers4[[#This Row],[RMCC - Hill Climb (B)]]+racers4[[#This Row],[CABC ITT Provincial Championships (A)]])</f>
        <v>0</v>
      </c>
      <c r="I26" s="14">
        <f>SUM(racers4[[#This Row],[Tour de Bowness - Omnium (A)]]+racers4[[#This Row],[RMCC - Omnium (B)]])</f>
        <v>0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spans="1:28" x14ac:dyDescent="0.3">
      <c r="A27" s="75"/>
      <c r="B27" s="76" t="s">
        <v>578</v>
      </c>
      <c r="C27" s="11" t="s">
        <v>627</v>
      </c>
      <c r="D27" s="11" t="s">
        <v>628</v>
      </c>
      <c r="E27" s="11" t="s">
        <v>79</v>
      </c>
      <c r="F27" s="76">
        <f t="shared" si="0"/>
        <v>0</v>
      </c>
      <c r="G27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27" s="13">
        <f>SUM(racers4[[#This Row],[Tour de Bowness - Hill Climb (A)]]+racers4[[#This Row],[RMCC - Hill Climb (B)]]+racers4[[#This Row],[CABC ITT Provincial Championships (A)]])</f>
        <v>0</v>
      </c>
      <c r="I27" s="14">
        <f>SUM(racers4[[#This Row],[Tour de Bowness - Omnium (A)]]+racers4[[#This Row],[RMCC - Omnium (B)]])</f>
        <v>0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spans="1:28" x14ac:dyDescent="0.3">
      <c r="A28" s="75"/>
      <c r="B28" s="76" t="s">
        <v>578</v>
      </c>
      <c r="C28" s="11" t="s">
        <v>629</v>
      </c>
      <c r="D28" s="11" t="s">
        <v>630</v>
      </c>
      <c r="E28" s="11" t="s">
        <v>75</v>
      </c>
      <c r="F28" s="15">
        <f t="shared" si="0"/>
        <v>0</v>
      </c>
      <c r="G28" s="15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28" s="13">
        <f>SUM(racers4[[#This Row],[Tour de Bowness - Hill Climb (A)]]+racers4[[#This Row],[RMCC - Hill Climb (B)]]+racers4[[#This Row],[CABC ITT Provincial Championships (A)]])</f>
        <v>0</v>
      </c>
      <c r="I28" s="14">
        <f>SUM(racers4[[#This Row],[Tour de Bowness - Omnium (A)]]+racers4[[#This Row],[RMCC - Omnium (B)]])</f>
        <v>0</v>
      </c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spans="1:28" x14ac:dyDescent="0.3">
      <c r="A29" s="75"/>
      <c r="B29" s="78" t="s">
        <v>578</v>
      </c>
      <c r="C29" s="11" t="s">
        <v>631</v>
      </c>
      <c r="D29" s="11" t="s">
        <v>632</v>
      </c>
      <c r="E29" s="11" t="s">
        <v>79</v>
      </c>
      <c r="F29" s="15">
        <f t="shared" si="0"/>
        <v>0</v>
      </c>
      <c r="G29" s="15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29" s="13">
        <f>SUM(racers4[[#This Row],[Tour de Bowness - Hill Climb (A)]]+racers4[[#This Row],[RMCC - Hill Climb (B)]]+racers4[[#This Row],[CABC ITT Provincial Championships (A)]])</f>
        <v>0</v>
      </c>
      <c r="I29" s="14">
        <f>SUM(racers4[[#This Row],[Tour de Bowness - Omnium (A)]]+racers4[[#This Row],[RMCC - Omnium (B)]])</f>
        <v>0</v>
      </c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</row>
    <row r="30" spans="1:28" x14ac:dyDescent="0.3">
      <c r="A30" s="75"/>
      <c r="B30" s="76" t="s">
        <v>578</v>
      </c>
      <c r="C30" s="11" t="s">
        <v>633</v>
      </c>
      <c r="D30" s="11" t="s">
        <v>595</v>
      </c>
      <c r="E30" s="11" t="s">
        <v>38</v>
      </c>
      <c r="F30" s="76">
        <f t="shared" si="0"/>
        <v>0</v>
      </c>
      <c r="G30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30" s="13">
        <f>SUM(racers4[[#This Row],[Tour de Bowness - Hill Climb (A)]]+racers4[[#This Row],[RMCC - Hill Climb (B)]]+racers4[[#This Row],[CABC ITT Provincial Championships (A)]])</f>
        <v>0</v>
      </c>
      <c r="I30" s="14">
        <f>SUM(racers4[[#This Row],[Tour de Bowness - Omnium (A)]]+racers4[[#This Row],[RMCC - Omnium (B)]])</f>
        <v>0</v>
      </c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spans="1:28" x14ac:dyDescent="0.3">
      <c r="A31" s="75"/>
      <c r="B31" s="78" t="s">
        <v>578</v>
      </c>
      <c r="C31" s="11" t="s">
        <v>634</v>
      </c>
      <c r="D31" s="11" t="s">
        <v>635</v>
      </c>
      <c r="E31" s="11" t="s">
        <v>224</v>
      </c>
      <c r="F31" s="15">
        <f t="shared" si="0"/>
        <v>0</v>
      </c>
      <c r="G31" s="15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31" s="13">
        <f>SUM(racers4[[#This Row],[Tour de Bowness - Hill Climb (A)]]+racers4[[#This Row],[RMCC - Hill Climb (B)]]+racers4[[#This Row],[CABC ITT Provincial Championships (A)]])</f>
        <v>0</v>
      </c>
      <c r="I31" s="14">
        <f>SUM(racers4[[#This Row],[Tour de Bowness - Omnium (A)]]+racers4[[#This Row],[RMCC - Omnium (B)]])</f>
        <v>0</v>
      </c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</row>
    <row r="32" spans="1:28" x14ac:dyDescent="0.3">
      <c r="A32" s="75"/>
      <c r="B32" s="76" t="s">
        <v>578</v>
      </c>
      <c r="C32" s="77" t="s">
        <v>636</v>
      </c>
      <c r="D32" s="77" t="s">
        <v>637</v>
      </c>
      <c r="E32" s="77" t="s">
        <v>224</v>
      </c>
      <c r="F32" s="76">
        <f t="shared" si="0"/>
        <v>0</v>
      </c>
      <c r="G32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32" s="13">
        <f>SUM(racers4[[#This Row],[Tour de Bowness - Hill Climb (A)]]+racers4[[#This Row],[RMCC - Hill Climb (B)]]+racers4[[#This Row],[CABC ITT Provincial Championships (A)]])</f>
        <v>0</v>
      </c>
      <c r="I32" s="14">
        <f>SUM(racers4[[#This Row],[Tour de Bowness - Omnium (A)]]+racers4[[#This Row],[RMCC - Omnium (B)]])</f>
        <v>0</v>
      </c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</row>
    <row r="33" spans="1:28" x14ac:dyDescent="0.3">
      <c r="A33" s="75"/>
      <c r="B33" s="76" t="s">
        <v>578</v>
      </c>
      <c r="C33" s="77" t="s">
        <v>638</v>
      </c>
      <c r="D33" s="77" t="s">
        <v>639</v>
      </c>
      <c r="E33" s="77" t="s">
        <v>200</v>
      </c>
      <c r="F33" s="76">
        <f t="shared" si="0"/>
        <v>0</v>
      </c>
      <c r="G33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33" s="13">
        <f>SUM(racers4[[#This Row],[Tour de Bowness - Hill Climb (A)]]+racers4[[#This Row],[RMCC - Hill Climb (B)]]+racers4[[#This Row],[CABC ITT Provincial Championships (A)]])</f>
        <v>0</v>
      </c>
      <c r="I33" s="14">
        <f>SUM(racers4[[#This Row],[Tour de Bowness - Omnium (A)]]+racers4[[#This Row],[RMCC - Omnium (B)]])</f>
        <v>0</v>
      </c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</row>
    <row r="34" spans="1:28" x14ac:dyDescent="0.3">
      <c r="A34" s="75"/>
      <c r="B34" s="76" t="s">
        <v>578</v>
      </c>
      <c r="C34" s="11" t="s">
        <v>640</v>
      </c>
      <c r="D34" s="11" t="s">
        <v>641</v>
      </c>
      <c r="E34" s="11" t="s">
        <v>38</v>
      </c>
      <c r="F34" s="76">
        <f t="shared" ref="F34:F65" si="1">SUM(G34,H34,I34)</f>
        <v>0</v>
      </c>
      <c r="G34" s="76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34" s="13">
        <f>SUM(racers4[[#This Row],[Tour de Bowness - Hill Climb (A)]]+racers4[[#This Row],[RMCC - Hill Climb (B)]]+racers4[[#This Row],[CABC ITT Provincial Championships (A)]])</f>
        <v>0</v>
      </c>
      <c r="I34" s="14">
        <f>SUM(racers4[[#This Row],[Tour de Bowness - Omnium (A)]]+racers4[[#This Row],[RMCC - Omnium (B)]])</f>
        <v>0</v>
      </c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</row>
    <row r="35" spans="1:28" x14ac:dyDescent="0.3">
      <c r="A35" s="79"/>
      <c r="B35" s="80" t="s">
        <v>578</v>
      </c>
      <c r="C35" s="81" t="s">
        <v>642</v>
      </c>
      <c r="D35" s="81" t="s">
        <v>643</v>
      </c>
      <c r="E35" s="81" t="s">
        <v>79</v>
      </c>
      <c r="F35" s="80">
        <f t="shared" si="1"/>
        <v>0</v>
      </c>
      <c r="G35" s="80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35" s="13">
        <f>SUM(racers4[[#This Row],[Tour de Bowness - Hill Climb (A)]]+racers4[[#This Row],[RMCC - Hill Climb (B)]]+racers4[[#This Row],[CABC ITT Provincial Championships (A)]])</f>
        <v>0</v>
      </c>
      <c r="I35" s="14">
        <f>SUM(racers4[[#This Row],[Tour de Bowness - Omnium (A)]]+racers4[[#This Row],[RMCC - Omnium (B)]])</f>
        <v>0</v>
      </c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16"/>
    </row>
    <row r="36" spans="1:28" x14ac:dyDescent="0.3">
      <c r="A36" s="79"/>
      <c r="B36" s="80" t="s">
        <v>578</v>
      </c>
      <c r="C36" s="81" t="s">
        <v>644</v>
      </c>
      <c r="D36" s="81" t="s">
        <v>580</v>
      </c>
      <c r="E36" s="81" t="s">
        <v>108</v>
      </c>
      <c r="F36" s="29">
        <f t="shared" si="1"/>
        <v>0</v>
      </c>
      <c r="G36" s="29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36" s="13">
        <f>SUM(racers4[[#This Row],[Tour de Bowness - Hill Climb (A)]]+racers4[[#This Row],[RMCC - Hill Climb (B)]]+racers4[[#This Row],[CABC ITT Provincial Championships (A)]])</f>
        <v>0</v>
      </c>
      <c r="I36" s="14">
        <f>SUM(racers4[[#This Row],[Tour de Bowness - Omnium (A)]]+racers4[[#This Row],[RMCC - Omnium (B)]])</f>
        <v>0</v>
      </c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16"/>
    </row>
    <row r="37" spans="1:28" x14ac:dyDescent="0.3">
      <c r="A37" s="79"/>
      <c r="B37" s="80" t="s">
        <v>578</v>
      </c>
      <c r="C37" s="24" t="s">
        <v>645</v>
      </c>
      <c r="D37" s="24" t="s">
        <v>646</v>
      </c>
      <c r="E37" s="24" t="s">
        <v>194</v>
      </c>
      <c r="F37" s="80">
        <f t="shared" si="1"/>
        <v>0</v>
      </c>
      <c r="G37" s="80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37" s="13">
        <f>SUM(racers4[[#This Row],[Tour de Bowness - Hill Climb (A)]]+racers4[[#This Row],[RMCC - Hill Climb (B)]]+racers4[[#This Row],[CABC ITT Provincial Championships (A)]])</f>
        <v>0</v>
      </c>
      <c r="I37" s="14">
        <f>SUM(racers4[[#This Row],[Tour de Bowness - Omnium (A)]]+racers4[[#This Row],[RMCC - Omnium (B)]])</f>
        <v>0</v>
      </c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16"/>
    </row>
    <row r="38" spans="1:28" x14ac:dyDescent="0.3">
      <c r="A38" s="79"/>
      <c r="B38" s="80" t="s">
        <v>578</v>
      </c>
      <c r="C38" s="81" t="s">
        <v>647</v>
      </c>
      <c r="D38" s="81" t="s">
        <v>648</v>
      </c>
      <c r="E38" s="81" t="s">
        <v>108</v>
      </c>
      <c r="F38" s="80">
        <f t="shared" si="1"/>
        <v>0</v>
      </c>
      <c r="G38" s="80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38" s="13">
        <f>SUM(racers4[[#This Row],[Tour de Bowness - Hill Climb (A)]]+racers4[[#This Row],[RMCC - Hill Climb (B)]]+racers4[[#This Row],[CABC ITT Provincial Championships (A)]])</f>
        <v>0</v>
      </c>
      <c r="I38" s="14">
        <f>SUM(racers4[[#This Row],[Tour de Bowness - Omnium (A)]]+racers4[[#This Row],[RMCC - Omnium (B)]])</f>
        <v>0</v>
      </c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16"/>
    </row>
    <row r="39" spans="1:28" x14ac:dyDescent="0.3">
      <c r="A39" s="79"/>
      <c r="B39" s="80" t="s">
        <v>578</v>
      </c>
      <c r="C39" s="81" t="s">
        <v>102</v>
      </c>
      <c r="D39" s="81" t="s">
        <v>368</v>
      </c>
      <c r="E39" s="81" t="s">
        <v>224</v>
      </c>
      <c r="F39" s="80">
        <f t="shared" si="1"/>
        <v>0</v>
      </c>
      <c r="G39" s="80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39" s="13">
        <f>SUM(racers4[[#This Row],[Tour de Bowness - Hill Climb (A)]]+racers4[[#This Row],[RMCC - Hill Climb (B)]]+racers4[[#This Row],[CABC ITT Provincial Championships (A)]])</f>
        <v>0</v>
      </c>
      <c r="I39" s="14">
        <f>SUM(racers4[[#This Row],[Tour de Bowness - Omnium (A)]]+racers4[[#This Row],[RMCC - Omnium (B)]])</f>
        <v>0</v>
      </c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16"/>
    </row>
    <row r="40" spans="1:28" x14ac:dyDescent="0.3">
      <c r="A40" s="79"/>
      <c r="B40" s="80" t="s">
        <v>578</v>
      </c>
      <c r="C40" s="24" t="s">
        <v>649</v>
      </c>
      <c r="D40" s="24" t="s">
        <v>650</v>
      </c>
      <c r="E40" s="24" t="s">
        <v>191</v>
      </c>
      <c r="F40" s="80">
        <f t="shared" si="1"/>
        <v>0</v>
      </c>
      <c r="G40" s="80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40" s="13">
        <f>SUM(racers4[[#This Row],[Tour de Bowness - Hill Climb (A)]]+racers4[[#This Row],[RMCC - Hill Climb (B)]]+racers4[[#This Row],[CABC ITT Provincial Championships (A)]])</f>
        <v>0</v>
      </c>
      <c r="I40" s="14">
        <f>SUM(racers4[[#This Row],[Tour de Bowness - Omnium (A)]]+racers4[[#This Row],[RMCC - Omnium (B)]])</f>
        <v>0</v>
      </c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16"/>
    </row>
    <row r="41" spans="1:28" x14ac:dyDescent="0.3">
      <c r="A41" s="79"/>
      <c r="B41" s="82" t="s">
        <v>578</v>
      </c>
      <c r="C41" s="24" t="s">
        <v>651</v>
      </c>
      <c r="D41" s="24" t="s">
        <v>652</v>
      </c>
      <c r="E41" s="24" t="s">
        <v>355</v>
      </c>
      <c r="F41" s="29">
        <f t="shared" si="1"/>
        <v>0</v>
      </c>
      <c r="G41" s="29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41" s="13">
        <f>SUM(racers4[[#This Row],[Tour de Bowness - Hill Climb (A)]]+racers4[[#This Row],[RMCC - Hill Climb (B)]]+racers4[[#This Row],[CABC ITT Provincial Championships (A)]])</f>
        <v>0</v>
      </c>
      <c r="I41" s="14">
        <f>SUM(racers4[[#This Row],[Tour de Bowness - Omnium (A)]]+racers4[[#This Row],[RMCC - Omnium (B)]])</f>
        <v>0</v>
      </c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16"/>
    </row>
    <row r="42" spans="1:28" x14ac:dyDescent="0.3">
      <c r="A42" s="79"/>
      <c r="B42" s="80" t="s">
        <v>578</v>
      </c>
      <c r="C42" s="81" t="s">
        <v>653</v>
      </c>
      <c r="D42" s="81" t="s">
        <v>595</v>
      </c>
      <c r="E42" s="81" t="s">
        <v>200</v>
      </c>
      <c r="F42" s="29">
        <f t="shared" si="1"/>
        <v>0</v>
      </c>
      <c r="G42" s="29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42" s="13">
        <f>SUM(racers4[[#This Row],[Tour de Bowness - Hill Climb (A)]]+racers4[[#This Row],[RMCC - Hill Climb (B)]]+racers4[[#This Row],[CABC ITT Provincial Championships (A)]])</f>
        <v>0</v>
      </c>
      <c r="I42" s="14">
        <f>SUM(racers4[[#This Row],[Tour de Bowness - Omnium (A)]]+racers4[[#This Row],[RMCC - Omnium (B)]])</f>
        <v>0</v>
      </c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16"/>
    </row>
    <row r="43" spans="1:28" x14ac:dyDescent="0.3">
      <c r="A43" s="79"/>
      <c r="B43" s="80" t="s">
        <v>578</v>
      </c>
      <c r="C43" s="24" t="s">
        <v>654</v>
      </c>
      <c r="D43" s="24" t="s">
        <v>655</v>
      </c>
      <c r="E43" s="24" t="s">
        <v>38</v>
      </c>
      <c r="F43" s="80">
        <f t="shared" si="1"/>
        <v>0</v>
      </c>
      <c r="G43" s="80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43" s="13">
        <f>SUM(racers4[[#This Row],[Tour de Bowness - Hill Climb (A)]]+racers4[[#This Row],[RMCC - Hill Climb (B)]]+racers4[[#This Row],[CABC ITT Provincial Championships (A)]])</f>
        <v>0</v>
      </c>
      <c r="I43" s="14">
        <f>SUM(racers4[[#This Row],[Tour de Bowness - Omnium (A)]]+racers4[[#This Row],[RMCC - Omnium (B)]])</f>
        <v>0</v>
      </c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16"/>
    </row>
    <row r="44" spans="1:28" x14ac:dyDescent="0.3">
      <c r="A44" s="79"/>
      <c r="B44" s="82" t="s">
        <v>578</v>
      </c>
      <c r="C44" s="24" t="s">
        <v>656</v>
      </c>
      <c r="D44" s="24" t="s">
        <v>657</v>
      </c>
      <c r="E44" s="24" t="s">
        <v>38</v>
      </c>
      <c r="F44" s="29">
        <f t="shared" si="1"/>
        <v>0</v>
      </c>
      <c r="G44" s="29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44" s="13">
        <f>SUM(racers4[[#This Row],[Tour de Bowness - Hill Climb (A)]]+racers4[[#This Row],[RMCC - Hill Climb (B)]]+racers4[[#This Row],[CABC ITT Provincial Championships (A)]])</f>
        <v>0</v>
      </c>
      <c r="I44" s="14">
        <f>SUM(racers4[[#This Row],[Tour de Bowness - Omnium (A)]]+racers4[[#This Row],[RMCC - Omnium (B)]])</f>
        <v>0</v>
      </c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16"/>
    </row>
    <row r="45" spans="1:28" x14ac:dyDescent="0.3">
      <c r="A45" s="79"/>
      <c r="B45" s="80" t="s">
        <v>578</v>
      </c>
      <c r="C45" s="24" t="s">
        <v>542</v>
      </c>
      <c r="D45" s="24" t="s">
        <v>658</v>
      </c>
      <c r="E45" s="24" t="s">
        <v>72</v>
      </c>
      <c r="F45" s="80">
        <f t="shared" si="1"/>
        <v>0</v>
      </c>
      <c r="G45" s="80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45" s="13">
        <f>SUM(racers4[[#This Row],[Tour de Bowness - Hill Climb (A)]]+racers4[[#This Row],[RMCC - Hill Climb (B)]]+racers4[[#This Row],[CABC ITT Provincial Championships (A)]])</f>
        <v>0</v>
      </c>
      <c r="I45" s="14">
        <f>SUM(racers4[[#This Row],[Tour de Bowness - Omnium (A)]]+racers4[[#This Row],[RMCC - Omnium (B)]])</f>
        <v>0</v>
      </c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16"/>
    </row>
    <row r="46" spans="1:28" x14ac:dyDescent="0.3">
      <c r="A46" s="79"/>
      <c r="B46" s="80" t="s">
        <v>578</v>
      </c>
      <c r="C46" s="24" t="s">
        <v>534</v>
      </c>
      <c r="D46" s="24" t="s">
        <v>659</v>
      </c>
      <c r="E46" s="24" t="s">
        <v>44</v>
      </c>
      <c r="F46" s="80">
        <f t="shared" si="1"/>
        <v>0</v>
      </c>
      <c r="G46" s="80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46" s="13">
        <f>SUM(racers4[[#This Row],[Tour de Bowness - Hill Climb (A)]]+racers4[[#This Row],[RMCC - Hill Climb (B)]]+racers4[[#This Row],[CABC ITT Provincial Championships (A)]])</f>
        <v>0</v>
      </c>
      <c r="I46" s="14">
        <f>SUM(racers4[[#This Row],[Tour de Bowness - Omnium (A)]]+racers4[[#This Row],[RMCC - Omnium (B)]])</f>
        <v>0</v>
      </c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16"/>
    </row>
    <row r="47" spans="1:28" x14ac:dyDescent="0.3">
      <c r="A47" s="79"/>
      <c r="B47" s="80" t="s">
        <v>578</v>
      </c>
      <c r="C47" s="24" t="s">
        <v>542</v>
      </c>
      <c r="D47" s="24" t="s">
        <v>658</v>
      </c>
      <c r="E47" s="24" t="s">
        <v>72</v>
      </c>
      <c r="F47" s="80">
        <f t="shared" si="1"/>
        <v>0</v>
      </c>
      <c r="G47" s="80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47" s="13">
        <f>SUM(racers4[[#This Row],[Tour de Bowness - Hill Climb (A)]]+racers4[[#This Row],[RMCC - Hill Climb (B)]]+racers4[[#This Row],[CABC ITT Provincial Championships (A)]])</f>
        <v>0</v>
      </c>
      <c r="I47" s="14">
        <f>SUM(racers4[[#This Row],[Tour de Bowness - Omnium (A)]]+racers4[[#This Row],[RMCC - Omnium (B)]])</f>
        <v>0</v>
      </c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16"/>
    </row>
    <row r="48" spans="1:28" x14ac:dyDescent="0.3">
      <c r="A48" s="79"/>
      <c r="B48" s="80" t="s">
        <v>578</v>
      </c>
      <c r="C48" s="24" t="s">
        <v>432</v>
      </c>
      <c r="D48" s="24" t="s">
        <v>660</v>
      </c>
      <c r="E48" s="24" t="s">
        <v>79</v>
      </c>
      <c r="F48" s="80">
        <f t="shared" si="1"/>
        <v>0</v>
      </c>
      <c r="G48" s="80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48" s="13">
        <f>SUM(racers4[[#This Row],[Tour de Bowness - Hill Climb (A)]]+racers4[[#This Row],[RMCC - Hill Climb (B)]]+racers4[[#This Row],[CABC ITT Provincial Championships (A)]])</f>
        <v>0</v>
      </c>
      <c r="I48" s="14">
        <f>SUM(racers4[[#This Row],[Tour de Bowness - Omnium (A)]]+racers4[[#This Row],[RMCC - Omnium (B)]])</f>
        <v>0</v>
      </c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16"/>
    </row>
    <row r="49" spans="1:28" x14ac:dyDescent="0.3">
      <c r="A49" s="79"/>
      <c r="B49" s="82" t="s">
        <v>578</v>
      </c>
      <c r="C49" s="24" t="s">
        <v>661</v>
      </c>
      <c r="D49" s="24" t="s">
        <v>662</v>
      </c>
      <c r="E49" s="24" t="s">
        <v>619</v>
      </c>
      <c r="F49" s="29">
        <f t="shared" si="1"/>
        <v>0</v>
      </c>
      <c r="G49" s="29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49" s="13">
        <f>SUM(racers4[[#This Row],[Tour de Bowness - Hill Climb (A)]]+racers4[[#This Row],[RMCC - Hill Climb (B)]]+racers4[[#This Row],[CABC ITT Provincial Championships (A)]])</f>
        <v>0</v>
      </c>
      <c r="I49" s="14">
        <f>SUM(racers4[[#This Row],[Tour de Bowness - Omnium (A)]]+racers4[[#This Row],[RMCC - Omnium (B)]])</f>
        <v>0</v>
      </c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16"/>
    </row>
    <row r="50" spans="1:28" x14ac:dyDescent="0.3">
      <c r="A50" s="79"/>
      <c r="B50" s="80" t="s">
        <v>578</v>
      </c>
      <c r="C50" s="81" t="s">
        <v>240</v>
      </c>
      <c r="D50" s="81" t="s">
        <v>663</v>
      </c>
      <c r="E50" s="81" t="s">
        <v>101</v>
      </c>
      <c r="F50" s="80">
        <f t="shared" si="1"/>
        <v>0</v>
      </c>
      <c r="G50" s="80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50" s="13">
        <f>SUM(racers4[[#This Row],[Tour de Bowness - Hill Climb (A)]]+racers4[[#This Row],[RMCC - Hill Climb (B)]]+racers4[[#This Row],[CABC ITT Provincial Championships (A)]])</f>
        <v>0</v>
      </c>
      <c r="I50" s="14">
        <f>SUM(racers4[[#This Row],[Tour de Bowness - Omnium (A)]]+racers4[[#This Row],[RMCC - Omnium (B)]])</f>
        <v>0</v>
      </c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16"/>
    </row>
    <row r="51" spans="1:28" x14ac:dyDescent="0.3">
      <c r="A51" s="75"/>
      <c r="B51" s="76" t="s">
        <v>578</v>
      </c>
      <c r="C51" s="77" t="s">
        <v>664</v>
      </c>
      <c r="D51" s="77" t="s">
        <v>665</v>
      </c>
      <c r="E51" s="77" t="s">
        <v>224</v>
      </c>
      <c r="F51" s="76">
        <f t="shared" si="1"/>
        <v>0</v>
      </c>
      <c r="G51" s="80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51" s="13">
        <f>SUM(racers4[[#This Row],[Tour de Bowness - Hill Climb (A)]]+racers4[[#This Row],[RMCC - Hill Climb (B)]]+racers4[[#This Row],[CABC ITT Provincial Championships (A)]])</f>
        <v>0</v>
      </c>
      <c r="I51" s="14">
        <f>SUM(racers4[[#This Row],[Tour de Bowness - Omnium (A)]]+racers4[[#This Row],[RMCC - Omnium (B)]])</f>
        <v>0</v>
      </c>
      <c r="J51" s="16"/>
      <c r="K51" s="16"/>
      <c r="L51" s="16"/>
      <c r="M51" s="16"/>
      <c r="N51" s="30"/>
      <c r="O51" s="16"/>
      <c r="P51" s="16"/>
      <c r="Q51" s="16"/>
      <c r="R51" s="16"/>
      <c r="S51" s="30"/>
      <c r="T51" s="16"/>
      <c r="U51" s="16"/>
      <c r="V51" s="16"/>
      <c r="W51" s="16"/>
      <c r="X51" s="16"/>
      <c r="Y51" s="16"/>
      <c r="Z51" s="16"/>
      <c r="AA51" s="16"/>
      <c r="AB51" s="16"/>
    </row>
    <row r="52" spans="1:28" x14ac:dyDescent="0.3">
      <c r="A52" s="75"/>
      <c r="B52" s="76" t="s">
        <v>578</v>
      </c>
      <c r="C52" s="77" t="s">
        <v>666</v>
      </c>
      <c r="D52" s="77" t="s">
        <v>667</v>
      </c>
      <c r="E52" s="77" t="s">
        <v>49</v>
      </c>
      <c r="F52" s="76">
        <f t="shared" si="1"/>
        <v>0</v>
      </c>
      <c r="G52" s="80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52" s="13">
        <f>SUM(racers4[[#This Row],[Tour de Bowness - Hill Climb (A)]]+racers4[[#This Row],[RMCC - Hill Climb (B)]]+racers4[[#This Row],[CABC ITT Provincial Championships (A)]])</f>
        <v>0</v>
      </c>
      <c r="I52" s="14">
        <f>SUM(racers4[[#This Row],[Tour de Bowness - Omnium (A)]]+racers4[[#This Row],[RMCC - Omnium (B)]])</f>
        <v>0</v>
      </c>
      <c r="J52" s="16"/>
      <c r="K52" s="16"/>
      <c r="L52" s="16"/>
      <c r="M52" s="16"/>
      <c r="N52" s="30"/>
      <c r="O52" s="16"/>
      <c r="P52" s="16"/>
      <c r="Q52" s="16"/>
      <c r="R52" s="16"/>
      <c r="S52" s="30"/>
      <c r="T52" s="16"/>
      <c r="U52" s="16"/>
      <c r="V52" s="16"/>
      <c r="W52" s="16"/>
      <c r="X52" s="16"/>
      <c r="Y52" s="16"/>
      <c r="Z52" s="16"/>
      <c r="AA52" s="16"/>
      <c r="AB52" s="16"/>
    </row>
    <row r="53" spans="1:28" x14ac:dyDescent="0.3">
      <c r="A53" s="79"/>
      <c r="B53" s="80" t="s">
        <v>581</v>
      </c>
      <c r="C53" s="81" t="s">
        <v>668</v>
      </c>
      <c r="D53" s="81" t="s">
        <v>630</v>
      </c>
      <c r="E53" s="81" t="s">
        <v>49</v>
      </c>
      <c r="F53" s="29">
        <f t="shared" si="1"/>
        <v>0</v>
      </c>
      <c r="G53" s="29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53" s="13">
        <f>SUM(racers4[[#This Row],[Tour de Bowness - Hill Climb (A)]]+racers4[[#This Row],[RMCC - Hill Climb (B)]]+racers4[[#This Row],[CABC ITT Provincial Championships (A)]])</f>
        <v>0</v>
      </c>
      <c r="I53" s="14">
        <f>SUM(racers4[[#This Row],[Tour de Bowness - Omnium (A)]]+racers4[[#This Row],[RMCC - Omnium (B)]])</f>
        <v>0</v>
      </c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16"/>
    </row>
    <row r="54" spans="1:28" x14ac:dyDescent="0.3">
      <c r="A54" s="79"/>
      <c r="B54" s="80" t="s">
        <v>581</v>
      </c>
      <c r="C54" s="24" t="s">
        <v>669</v>
      </c>
      <c r="D54" s="24" t="s">
        <v>670</v>
      </c>
      <c r="E54" s="24" t="s">
        <v>75</v>
      </c>
      <c r="F54" s="80">
        <f t="shared" si="1"/>
        <v>0</v>
      </c>
      <c r="G54" s="80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54" s="27">
        <f>SUM(racers4[[#This Row],[Tour de Bowness - Hill Climb (A)]]+racers4[[#This Row],[RMCC - Hill Climb (B)]]+racers4[[#This Row],[CABC ITT Provincial Championships (A)]])</f>
        <v>0</v>
      </c>
      <c r="I54" s="28">
        <f>SUM(racers4[[#This Row],[Tour de Bowness - Omnium (A)]]+racers4[[#This Row],[RMCC - Omnium (B)]])</f>
        <v>0</v>
      </c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16"/>
    </row>
    <row r="55" spans="1:28" x14ac:dyDescent="0.3">
      <c r="A55" s="79"/>
      <c r="B55" s="82" t="s">
        <v>581</v>
      </c>
      <c r="C55" s="24" t="s">
        <v>671</v>
      </c>
      <c r="D55" s="24" t="s">
        <v>672</v>
      </c>
      <c r="E55" s="24" t="s">
        <v>619</v>
      </c>
      <c r="F55" s="29">
        <f t="shared" si="1"/>
        <v>0</v>
      </c>
      <c r="G55" s="29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55" s="13">
        <f>SUM(racers4[[#This Row],[Tour de Bowness - Hill Climb (A)]]+racers4[[#This Row],[RMCC - Hill Climb (B)]]+racers4[[#This Row],[CABC ITT Provincial Championships (A)]])</f>
        <v>0</v>
      </c>
      <c r="I55" s="14">
        <f>SUM(racers4[[#This Row],[Tour de Bowness - Omnium (A)]]+racers4[[#This Row],[RMCC - Omnium (B)]])</f>
        <v>0</v>
      </c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</row>
    <row r="56" spans="1:28" x14ac:dyDescent="0.3">
      <c r="A56" s="79"/>
      <c r="B56" s="82" t="s">
        <v>581</v>
      </c>
      <c r="C56" s="24" t="s">
        <v>673</v>
      </c>
      <c r="D56" s="24" t="s">
        <v>674</v>
      </c>
      <c r="E56" s="24" t="s">
        <v>108</v>
      </c>
      <c r="F56" s="29">
        <f t="shared" si="1"/>
        <v>0</v>
      </c>
      <c r="G56" s="29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56" s="27">
        <f>SUM(racers4[[#This Row],[Tour de Bowness - Hill Climb (A)]]+racers4[[#This Row],[RMCC - Hill Climb (B)]]+racers4[[#This Row],[CABC ITT Provincial Championships (A)]])</f>
        <v>0</v>
      </c>
      <c r="I56" s="28">
        <f>SUM(racers4[[#This Row],[Tour de Bowness - Omnium (A)]]+racers4[[#This Row],[RMCC - Omnium (B)]])</f>
        <v>0</v>
      </c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</row>
    <row r="57" spans="1:28" x14ac:dyDescent="0.3">
      <c r="A57" s="79"/>
      <c r="B57" s="80" t="s">
        <v>581</v>
      </c>
      <c r="C57" s="81" t="s">
        <v>675</v>
      </c>
      <c r="D57" s="81" t="s">
        <v>676</v>
      </c>
      <c r="E57" s="81" t="s">
        <v>38</v>
      </c>
      <c r="F57" s="29">
        <f t="shared" si="1"/>
        <v>0</v>
      </c>
      <c r="G57" s="29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57" s="27">
        <f>SUM(racers4[[#This Row],[Tour de Bowness - Hill Climb (A)]]+racers4[[#This Row],[RMCC - Hill Climb (B)]]+racers4[[#This Row],[CABC ITT Provincial Championships (A)]])</f>
        <v>0</v>
      </c>
      <c r="I57" s="28">
        <f>SUM(racers4[[#This Row],[Tour de Bowness - Omnium (A)]]+racers4[[#This Row],[RMCC - Omnium (B)]])</f>
        <v>0</v>
      </c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</row>
    <row r="58" spans="1:28" x14ac:dyDescent="0.3">
      <c r="A58" s="79"/>
      <c r="B58" s="80" t="s">
        <v>581</v>
      </c>
      <c r="C58" s="24" t="s">
        <v>677</v>
      </c>
      <c r="D58" s="24" t="s">
        <v>678</v>
      </c>
      <c r="E58" s="24" t="s">
        <v>44</v>
      </c>
      <c r="F58" s="29">
        <f t="shared" si="1"/>
        <v>0</v>
      </c>
      <c r="G58" s="29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58" s="27">
        <f>SUM(racers4[[#This Row],[Tour de Bowness - Hill Climb (A)]]+racers4[[#This Row],[RMCC - Hill Climb (B)]]+racers4[[#This Row],[CABC ITT Provincial Championships (A)]])</f>
        <v>0</v>
      </c>
      <c r="I58" s="28">
        <f>SUM(racers4[[#This Row],[Tour de Bowness - Omnium (A)]]+racers4[[#This Row],[RMCC - Omnium (B)]])</f>
        <v>0</v>
      </c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</row>
    <row r="59" spans="1:28" x14ac:dyDescent="0.3">
      <c r="A59" s="79"/>
      <c r="B59" s="82" t="s">
        <v>581</v>
      </c>
      <c r="C59" s="24" t="s">
        <v>679</v>
      </c>
      <c r="D59" s="24" t="s">
        <v>680</v>
      </c>
      <c r="E59" s="24" t="s">
        <v>49</v>
      </c>
      <c r="F59" s="29">
        <f t="shared" si="1"/>
        <v>0</v>
      </c>
      <c r="G59" s="29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59" s="27">
        <f>SUM(racers4[[#This Row],[Tour de Bowness - Hill Climb (A)]]+racers4[[#This Row],[RMCC - Hill Climb (B)]]+racers4[[#This Row],[CABC ITT Provincial Championships (A)]])</f>
        <v>0</v>
      </c>
      <c r="I59" s="28">
        <f>SUM(racers4[[#This Row],[Tour de Bowness - Omnium (A)]]+racers4[[#This Row],[RMCC - Omnium (B)]])</f>
        <v>0</v>
      </c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</row>
    <row r="60" spans="1:28" x14ac:dyDescent="0.3">
      <c r="A60" s="79"/>
      <c r="B60" s="80" t="s">
        <v>581</v>
      </c>
      <c r="C60" s="81" t="s">
        <v>681</v>
      </c>
      <c r="D60" s="81" t="s">
        <v>682</v>
      </c>
      <c r="E60" s="81" t="s">
        <v>683</v>
      </c>
      <c r="F60" s="80">
        <f t="shared" si="1"/>
        <v>0</v>
      </c>
      <c r="G60" s="80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60" s="27">
        <f>SUM(racers4[[#This Row],[Tour de Bowness - Hill Climb (A)]]+racers4[[#This Row],[RMCC - Hill Climb (B)]]+racers4[[#This Row],[CABC ITT Provincial Championships (A)]])</f>
        <v>0</v>
      </c>
      <c r="I60" s="28">
        <f>SUM(racers4[[#This Row],[Tour de Bowness - Omnium (A)]]+racers4[[#This Row],[RMCC - Omnium (B)]])</f>
        <v>0</v>
      </c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</row>
    <row r="61" spans="1:28" x14ac:dyDescent="0.3">
      <c r="A61" s="79"/>
      <c r="B61" s="80" t="s">
        <v>599</v>
      </c>
      <c r="C61" s="81" t="s">
        <v>684</v>
      </c>
      <c r="D61" s="81" t="s">
        <v>685</v>
      </c>
      <c r="E61" s="81" t="s">
        <v>32</v>
      </c>
      <c r="F61" s="80">
        <f t="shared" si="1"/>
        <v>0</v>
      </c>
      <c r="G61" s="80">
        <f>SUM(racers4[[#This Row],[Stieda Stage Race - Criterium (B)]]+racers4[[#This Row],[Hay City Road Race (B)]]+racers4[[#This Row],[Stieda Stage Race - Road Race (B)]]+racers4[[#This Row],[Peloton Crit Provincials (A)]]+racers4[[#This Row],[RMCC - Criterium (B)]]+racers4[[#This Row],[Canada Day Crit (B)]]+racers4[[#This Row],[iGregari Crit (B)]]+racers4[[#This Row],[Velocity Crit (B)]]+racers4[[#This Row],[Stampede Road Race (A)]]+racers4[[#This Row],[RMCC - Road Race (B)]]+racers4[[#This Row],[Peloton Points Crit (B)]]+racers4[[#This Row],[Tour de Bowness - Criterium (A)]]+racers4[[#This Row],[Pigeon Lake Road Race (B)]]+racers4[[#This Row],[Tour de Bowness - Road Race (A)]])</f>
        <v>0</v>
      </c>
      <c r="H61" s="27">
        <f>SUM(racers4[[#This Row],[Tour de Bowness - Hill Climb (A)]]+racers4[[#This Row],[RMCC - Hill Climb (B)]]+racers4[[#This Row],[CABC ITT Provincial Championships (A)]])</f>
        <v>0</v>
      </c>
      <c r="I61" s="28">
        <f>SUM(racers4[[#This Row],[Tour de Bowness - Omnium (A)]]+racers4[[#This Row],[RMCC - Omnium (B)]])</f>
        <v>0</v>
      </c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</row>
  </sheetData>
  <conditionalFormatting sqref="H2:H55">
    <cfRule type="expression" dxfId="3" priority="2">
      <formula>" =MOD(ROW(),2)=0"</formula>
    </cfRule>
  </conditionalFormatting>
  <conditionalFormatting sqref="I2:I55">
    <cfRule type="expression" dxfId="2" priority="1">
      <formula>" =MOD(ROW(),2)=0"</formula>
    </cfRule>
  </conditionalFormatting>
  <dataValidations count="3">
    <dataValidation type="list" allowBlank="1" showInputMessage="1" showErrorMessage="1" sqref="E16" xr:uid="{604F4B48-90B5-4494-8C3A-B8836B38AA79}">
      <formula1>"Cyclery Racing"</formula1>
    </dataValidation>
    <dataValidation type="list" allowBlank="1" showInputMessage="1" showErrorMessage="1" sqref="E60" xr:uid="{E692700B-5ED6-40D0-8606-482834A5F262}">
      <formula1>"One Bike"</formula1>
    </dataValidation>
    <dataValidation type="list" allowBlank="1" showInputMessage="1" showErrorMessage="1" sqref="E61" xr:uid="{0DABF107-6429-410F-AB19-93F6D2ED6B16}">
      <formula1>"Burnaby Velodrome Club"</formula1>
    </dataValidation>
  </dataValidations>
  <hyperlinks>
    <hyperlink ref="B56" r:id="rId1" display="W@" xr:uid="{CB45C42C-4EA6-439D-801D-66F5D4A8C5EE}"/>
  </hyperlinks>
  <pageMargins left="0.7" right="0.7" top="0.75" bottom="0.75" header="0.3" footer="0.3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BEB419-DB4C-4F71-B172-9E5F3F4C231E}">
          <x14:formula1>
            <xm:f>Teams!$A:$A</xm:f>
          </x14:formula1>
          <xm:sqref>E1:E3 E5:E15 E17:E59 E62:E1048576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FF1156-08F6-45CF-8900-E8D5B9283F3D}">
  <dimension ref="A1:AH83"/>
  <sheetViews>
    <sheetView workbookViewId="0">
      <selection activeCell="AH15" sqref="AH15"/>
    </sheetView>
  </sheetViews>
  <sheetFormatPr defaultRowHeight="14.4" x14ac:dyDescent="0.3"/>
  <cols>
    <col min="2" max="2" width="16.88671875" bestFit="1" customWidth="1"/>
    <col min="3" max="3" width="15.5546875" bestFit="1" customWidth="1"/>
    <col min="4" max="4" width="27.33203125" bestFit="1" customWidth="1"/>
    <col min="16" max="21" width="4" bestFit="1" customWidth="1"/>
    <col min="22" max="22" width="4" customWidth="1"/>
    <col min="23" max="34" width="4" bestFit="1" customWidth="1"/>
  </cols>
  <sheetData>
    <row r="1" spans="1:34" ht="187.8" thickBot="1" x14ac:dyDescent="0.35">
      <c r="A1" s="83" t="s">
        <v>0</v>
      </c>
      <c r="B1" s="74" t="s">
        <v>1</v>
      </c>
      <c r="C1" s="74" t="s">
        <v>2</v>
      </c>
      <c r="D1" s="84" t="s">
        <v>3</v>
      </c>
      <c r="E1" s="64" t="s">
        <v>4</v>
      </c>
      <c r="F1" s="65" t="s">
        <v>234</v>
      </c>
      <c r="G1" s="65" t="s">
        <v>235</v>
      </c>
      <c r="H1" s="66" t="s">
        <v>416</v>
      </c>
      <c r="I1" s="67" t="s">
        <v>236</v>
      </c>
      <c r="J1" s="68" t="s">
        <v>237</v>
      </c>
      <c r="K1" s="69" t="s">
        <v>238</v>
      </c>
      <c r="L1" s="69" t="s">
        <v>239</v>
      </c>
      <c r="M1" s="3" t="s">
        <v>5</v>
      </c>
      <c r="N1" s="4" t="s">
        <v>686</v>
      </c>
      <c r="O1" s="4" t="s">
        <v>7</v>
      </c>
      <c r="P1" s="4" t="s">
        <v>8</v>
      </c>
      <c r="Q1" s="5" t="s">
        <v>9</v>
      </c>
      <c r="R1" s="5" t="s">
        <v>10</v>
      </c>
      <c r="S1" s="5" t="s">
        <v>11</v>
      </c>
      <c r="T1" s="5" t="s">
        <v>12</v>
      </c>
      <c r="U1" s="5" t="s">
        <v>13</v>
      </c>
      <c r="V1" s="5" t="s">
        <v>14</v>
      </c>
      <c r="W1" s="5" t="s">
        <v>15</v>
      </c>
      <c r="X1" s="6" t="s">
        <v>16</v>
      </c>
      <c r="Y1" s="5" t="s">
        <v>17</v>
      </c>
      <c r="Z1" s="7" t="s">
        <v>18</v>
      </c>
      <c r="AA1" s="5" t="s">
        <v>19</v>
      </c>
      <c r="AB1" s="7" t="s">
        <v>20</v>
      </c>
      <c r="AC1" s="7" t="s">
        <v>21</v>
      </c>
      <c r="AD1" s="5" t="s">
        <v>22</v>
      </c>
      <c r="AE1" s="5" t="s">
        <v>23</v>
      </c>
      <c r="AF1" s="5" t="s">
        <v>24</v>
      </c>
      <c r="AG1" s="5" t="s">
        <v>25</v>
      </c>
      <c r="AH1" s="85" t="s">
        <v>26</v>
      </c>
    </row>
    <row r="2" spans="1:34" x14ac:dyDescent="0.3">
      <c r="A2" s="21"/>
      <c r="B2" s="19" t="s">
        <v>687</v>
      </c>
      <c r="C2" s="19" t="s">
        <v>678</v>
      </c>
      <c r="D2" s="19" t="s">
        <v>688</v>
      </c>
      <c r="E2" s="21">
        <f t="shared" ref="E2:E33" si="0">SUM(M2,N2,O2)</f>
        <v>68</v>
      </c>
      <c r="F2" s="86">
        <f t="shared" ref="F2:F33" si="1">SUM(G2,H2,I2,K2,M2)</f>
        <v>76</v>
      </c>
      <c r="G2" s="50">
        <f t="shared" ref="G2:G33" si="2">+IF(SUM(J2,L2,N2)&gt;20,20,SUM(J2,L2,N2))</f>
        <v>20</v>
      </c>
      <c r="H2" s="70"/>
      <c r="I2" s="15">
        <v>16</v>
      </c>
      <c r="J2" s="13">
        <v>18</v>
      </c>
      <c r="K2" s="12"/>
      <c r="L2" s="12"/>
      <c r="M2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40</v>
      </c>
      <c r="N2" s="13">
        <f>SUM(racers43[[#This Row],[RMCC - Hill Climb (B)]]+racers43[[#This Row],[Tour de Bowness - Hill Climb (A)]]+racers43[[#This Row],[CABC ITT Provincial Championships (A)]])</f>
        <v>14</v>
      </c>
      <c r="O2" s="14">
        <f>SUM(racers43[[#This Row],[Tour de Bowness - Omnium (A)]]+racers43[[#This Row],[RMCC - Omnium (B)]])</f>
        <v>14</v>
      </c>
      <c r="P2" s="16">
        <v>12</v>
      </c>
      <c r="Q2" s="16"/>
      <c r="R2" s="16"/>
      <c r="S2" s="16">
        <v>2</v>
      </c>
      <c r="T2" s="16">
        <v>10</v>
      </c>
      <c r="U2" s="16">
        <v>6</v>
      </c>
      <c r="V2" s="16">
        <v>6</v>
      </c>
      <c r="W2" s="16"/>
      <c r="X2" s="16"/>
      <c r="Y2" s="16"/>
      <c r="Z2" s="16"/>
      <c r="AA2" s="16"/>
      <c r="AB2" s="16"/>
      <c r="AC2" s="16"/>
      <c r="AD2" s="16">
        <v>18</v>
      </c>
      <c r="AE2" s="16">
        <v>4</v>
      </c>
      <c r="AF2" s="16">
        <v>2</v>
      </c>
      <c r="AG2" s="16">
        <v>8</v>
      </c>
      <c r="AH2" s="52"/>
    </row>
    <row r="3" spans="1:34" x14ac:dyDescent="0.3">
      <c r="A3" s="21"/>
      <c r="B3" s="19" t="s">
        <v>528</v>
      </c>
      <c r="C3" s="19" t="s">
        <v>689</v>
      </c>
      <c r="D3" s="19" t="s">
        <v>38</v>
      </c>
      <c r="E3" s="21">
        <f t="shared" si="0"/>
        <v>67</v>
      </c>
      <c r="F3" s="50">
        <f t="shared" si="1"/>
        <v>79</v>
      </c>
      <c r="G3" s="50">
        <f t="shared" si="2"/>
        <v>10</v>
      </c>
      <c r="H3" s="70"/>
      <c r="I3" s="15">
        <v>16</v>
      </c>
      <c r="J3" s="13">
        <v>2</v>
      </c>
      <c r="K3" s="12"/>
      <c r="L3" s="12"/>
      <c r="M3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53</v>
      </c>
      <c r="N3" s="13">
        <f>SUM(racers43[[#This Row],[RMCC - Hill Climb (B)]]+racers43[[#This Row],[Tour de Bowness - Hill Climb (A)]]+racers43[[#This Row],[CABC ITT Provincial Championships (A)]])</f>
        <v>8</v>
      </c>
      <c r="O3" s="14">
        <f>SUM(racers43[[#This Row],[Tour de Bowness - Omnium (A)]]+racers43[[#This Row],[RMCC - Omnium (B)]])</f>
        <v>6</v>
      </c>
      <c r="P3" s="16">
        <v>15</v>
      </c>
      <c r="Q3" s="16">
        <v>12</v>
      </c>
      <c r="R3" s="16">
        <v>10</v>
      </c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>
        <v>6</v>
      </c>
      <c r="AE3" s="16">
        <v>8</v>
      </c>
      <c r="AF3" s="16">
        <v>10</v>
      </c>
      <c r="AG3" s="16">
        <v>6</v>
      </c>
      <c r="AH3" s="16"/>
    </row>
    <row r="4" spans="1:34" x14ac:dyDescent="0.3">
      <c r="A4" s="21"/>
      <c r="B4" s="11" t="s">
        <v>690</v>
      </c>
      <c r="C4" s="11" t="s">
        <v>691</v>
      </c>
      <c r="D4" s="11" t="s">
        <v>66</v>
      </c>
      <c r="E4" s="12">
        <f t="shared" si="0"/>
        <v>63</v>
      </c>
      <c r="F4" s="50">
        <f t="shared" si="1"/>
        <v>83</v>
      </c>
      <c r="G4" s="50">
        <f t="shared" si="2"/>
        <v>2</v>
      </c>
      <c r="H4" s="70"/>
      <c r="I4" s="15">
        <v>18</v>
      </c>
      <c r="J4" s="13">
        <v>2</v>
      </c>
      <c r="K4" s="12"/>
      <c r="L4" s="12"/>
      <c r="M4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63</v>
      </c>
      <c r="N4" s="13">
        <f>SUM(racers43[[#This Row],[RMCC - Hill Climb (B)]]+racers43[[#This Row],[Tour de Bowness - Hill Climb (A)]]+racers43[[#This Row],[CABC ITT Provincial Championships (A)]])</f>
        <v>0</v>
      </c>
      <c r="O4" s="14">
        <f>SUM(racers43[[#This Row],[Tour de Bowness - Omnium (A)]]+racers43[[#This Row],[RMCC - Omnium (B)]])</f>
        <v>0</v>
      </c>
      <c r="P4" s="16">
        <v>10</v>
      </c>
      <c r="Q4" s="16">
        <v>15</v>
      </c>
      <c r="R4" s="16"/>
      <c r="S4" s="16"/>
      <c r="T4" s="16"/>
      <c r="U4" s="16"/>
      <c r="V4" s="16"/>
      <c r="W4" s="16">
        <v>10</v>
      </c>
      <c r="X4" s="16">
        <v>6</v>
      </c>
      <c r="Y4" s="16"/>
      <c r="Z4" s="16"/>
      <c r="AA4" s="16"/>
      <c r="AB4" s="16">
        <v>10</v>
      </c>
      <c r="AC4" s="16">
        <v>10</v>
      </c>
      <c r="AD4" s="16">
        <v>2</v>
      </c>
      <c r="AE4" s="16"/>
      <c r="AF4" s="16"/>
      <c r="AG4" s="16"/>
      <c r="AH4" s="16"/>
    </row>
    <row r="5" spans="1:34" x14ac:dyDescent="0.3">
      <c r="A5" s="21"/>
      <c r="B5" s="19" t="s">
        <v>692</v>
      </c>
      <c r="C5" s="19" t="s">
        <v>693</v>
      </c>
      <c r="D5" s="19" t="s">
        <v>101</v>
      </c>
      <c r="E5" s="21">
        <f t="shared" si="0"/>
        <v>51</v>
      </c>
      <c r="F5" s="50">
        <f t="shared" si="1"/>
        <v>41</v>
      </c>
      <c r="G5" s="50">
        <f t="shared" si="2"/>
        <v>10</v>
      </c>
      <c r="H5" s="70"/>
      <c r="I5" s="15"/>
      <c r="J5" s="13"/>
      <c r="K5" s="12"/>
      <c r="L5" s="12"/>
      <c r="M5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31</v>
      </c>
      <c r="N5" s="13">
        <f>SUM(racers43[[#This Row],[RMCC - Hill Climb (B)]]+racers43[[#This Row],[Tour de Bowness - Hill Climb (A)]]+racers43[[#This Row],[CABC ITT Provincial Championships (A)]])</f>
        <v>10</v>
      </c>
      <c r="O5" s="14">
        <f>SUM(racers43[[#This Row],[Tour de Bowness - Omnium (A)]]+racers43[[#This Row],[RMCC - Omnium (B)]])</f>
        <v>10</v>
      </c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>
        <v>6</v>
      </c>
      <c r="AC5" s="16">
        <v>6</v>
      </c>
      <c r="AD5" s="16">
        <v>15</v>
      </c>
      <c r="AE5" s="16">
        <v>10</v>
      </c>
      <c r="AF5" s="16">
        <v>4</v>
      </c>
      <c r="AG5" s="16">
        <v>10</v>
      </c>
      <c r="AH5" s="16"/>
    </row>
    <row r="6" spans="1:34" x14ac:dyDescent="0.3">
      <c r="A6" s="21"/>
      <c r="B6" s="19" t="s">
        <v>694</v>
      </c>
      <c r="C6" s="19" t="s">
        <v>695</v>
      </c>
      <c r="D6" s="19" t="s">
        <v>125</v>
      </c>
      <c r="E6" s="21">
        <f t="shared" si="0"/>
        <v>42</v>
      </c>
      <c r="F6" s="50">
        <f t="shared" si="1"/>
        <v>60</v>
      </c>
      <c r="G6" s="50">
        <f t="shared" si="2"/>
        <v>0</v>
      </c>
      <c r="H6" s="70"/>
      <c r="I6" s="15">
        <v>18</v>
      </c>
      <c r="J6" s="13">
        <v>0</v>
      </c>
      <c r="K6" s="12"/>
      <c r="L6" s="12"/>
      <c r="M6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42</v>
      </c>
      <c r="N6" s="13">
        <f>SUM(racers43[[#This Row],[RMCC - Hill Climb (B)]]+racers43[[#This Row],[Tour de Bowness - Hill Climb (A)]]+racers43[[#This Row],[CABC ITT Provincial Championships (A)]])</f>
        <v>0</v>
      </c>
      <c r="O6" s="14">
        <f>SUM(racers43[[#This Row],[Tour de Bowness - Omnium (A)]]+racers43[[#This Row],[RMCC - Omnium (B)]])</f>
        <v>0</v>
      </c>
      <c r="P6" s="16">
        <v>20</v>
      </c>
      <c r="Q6" s="16">
        <v>20</v>
      </c>
      <c r="R6" s="16"/>
      <c r="S6" s="16"/>
      <c r="T6" s="16"/>
      <c r="U6" s="16"/>
      <c r="V6" s="16"/>
      <c r="W6" s="16"/>
      <c r="X6" s="16">
        <v>2</v>
      </c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x14ac:dyDescent="0.3">
      <c r="A7" s="21"/>
      <c r="B7" s="19" t="s">
        <v>493</v>
      </c>
      <c r="C7" s="19" t="s">
        <v>696</v>
      </c>
      <c r="D7" s="19" t="s">
        <v>44</v>
      </c>
      <c r="E7" s="21">
        <f t="shared" si="0"/>
        <v>40</v>
      </c>
      <c r="F7" s="50">
        <f t="shared" si="1"/>
        <v>25</v>
      </c>
      <c r="G7" s="50">
        <f t="shared" si="2"/>
        <v>0</v>
      </c>
      <c r="H7" s="70"/>
      <c r="I7" s="15"/>
      <c r="J7" s="13"/>
      <c r="K7" s="12"/>
      <c r="L7" s="12"/>
      <c r="M7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25</v>
      </c>
      <c r="N7" s="13">
        <f>SUM(racers43[[#This Row],[RMCC - Hill Climb (B)]]+racers43[[#This Row],[Tour de Bowness - Hill Climb (A)]]+racers43[[#This Row],[CABC ITT Provincial Championships (A)]])</f>
        <v>0</v>
      </c>
      <c r="O7" s="14">
        <f>SUM(racers43[[#This Row],[Tour de Bowness - Omnium (A)]]+racers43[[#This Row],[RMCC - Omnium (B)]])</f>
        <v>15</v>
      </c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>
        <v>10</v>
      </c>
      <c r="AE7" s="16"/>
      <c r="AF7" s="16">
        <v>15</v>
      </c>
      <c r="AG7" s="16">
        <v>15</v>
      </c>
      <c r="AH7" s="16"/>
    </row>
    <row r="8" spans="1:34" x14ac:dyDescent="0.3">
      <c r="A8" s="21"/>
      <c r="B8" s="19" t="s">
        <v>67</v>
      </c>
      <c r="C8" s="19" t="s">
        <v>697</v>
      </c>
      <c r="D8" s="19" t="s">
        <v>688</v>
      </c>
      <c r="E8" s="21">
        <f t="shared" si="0"/>
        <v>31</v>
      </c>
      <c r="F8" s="50">
        <f t="shared" si="1"/>
        <v>29</v>
      </c>
      <c r="G8" s="50">
        <f t="shared" si="2"/>
        <v>15</v>
      </c>
      <c r="H8" s="70"/>
      <c r="I8" s="15"/>
      <c r="J8" s="13"/>
      <c r="K8" s="12"/>
      <c r="L8" s="12"/>
      <c r="M8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14</v>
      </c>
      <c r="N8" s="13">
        <f>SUM(racers43[[#This Row],[RMCC - Hill Climb (B)]]+racers43[[#This Row],[Tour de Bowness - Hill Climb (A)]]+racers43[[#This Row],[CABC ITT Provincial Championships (A)]])</f>
        <v>15</v>
      </c>
      <c r="O8" s="14">
        <f>SUM(racers43[[#This Row],[Tour de Bowness - Omnium (A)]]+racers43[[#This Row],[RMCC - Omnium (B)]])</f>
        <v>2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>
        <v>8</v>
      </c>
      <c r="AE8" s="16">
        <v>15</v>
      </c>
      <c r="AF8" s="16">
        <v>6</v>
      </c>
      <c r="AG8" s="16">
        <v>2</v>
      </c>
      <c r="AH8" s="16"/>
    </row>
    <row r="9" spans="1:34" x14ac:dyDescent="0.3">
      <c r="A9" s="21"/>
      <c r="B9" s="19" t="s">
        <v>698</v>
      </c>
      <c r="C9" s="19" t="s">
        <v>699</v>
      </c>
      <c r="D9" s="19" t="s">
        <v>700</v>
      </c>
      <c r="E9" s="21">
        <f t="shared" si="0"/>
        <v>29</v>
      </c>
      <c r="F9" s="50">
        <f t="shared" si="1"/>
        <v>25</v>
      </c>
      <c r="G9" s="50">
        <f t="shared" si="2"/>
        <v>0</v>
      </c>
      <c r="H9" s="70"/>
      <c r="I9" s="15"/>
      <c r="J9" s="13"/>
      <c r="K9" s="12"/>
      <c r="L9" s="12"/>
      <c r="M9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25</v>
      </c>
      <c r="N9" s="13">
        <f>SUM(racers43[[#This Row],[RMCC - Hill Climb (B)]]+racers43[[#This Row],[Tour de Bowness - Hill Climb (A)]]+racers43[[#This Row],[CABC ITT Provincial Championships (A)]])</f>
        <v>0</v>
      </c>
      <c r="O9" s="14">
        <f>SUM(racers43[[#This Row],[Tour de Bowness - Omnium (A)]]+racers43[[#This Row],[RMCC - Omnium (B)]])</f>
        <v>4</v>
      </c>
      <c r="P9" s="16"/>
      <c r="Q9" s="16"/>
      <c r="R9" s="16"/>
      <c r="S9" s="16"/>
      <c r="T9" s="16"/>
      <c r="U9" s="16"/>
      <c r="V9" s="16"/>
      <c r="W9" s="16"/>
      <c r="X9" s="16"/>
      <c r="Y9" s="16">
        <v>6</v>
      </c>
      <c r="Z9" s="16"/>
      <c r="AA9" s="16"/>
      <c r="AB9" s="16"/>
      <c r="AC9" s="16"/>
      <c r="AD9" s="16">
        <v>1</v>
      </c>
      <c r="AE9" s="16"/>
      <c r="AF9" s="16">
        <v>18</v>
      </c>
      <c r="AG9" s="16">
        <v>4</v>
      </c>
      <c r="AH9" s="16"/>
    </row>
    <row r="10" spans="1:34" x14ac:dyDescent="0.3">
      <c r="A10" s="21"/>
      <c r="B10" s="19" t="s">
        <v>701</v>
      </c>
      <c r="C10" s="19" t="s">
        <v>702</v>
      </c>
      <c r="D10" s="19" t="s">
        <v>246</v>
      </c>
      <c r="E10" s="21">
        <f t="shared" si="0"/>
        <v>20</v>
      </c>
      <c r="F10" s="13">
        <f t="shared" si="1"/>
        <v>60</v>
      </c>
      <c r="G10" s="50">
        <f t="shared" si="2"/>
        <v>0</v>
      </c>
      <c r="H10" s="70"/>
      <c r="I10" s="15">
        <v>40</v>
      </c>
      <c r="J10" s="13">
        <v>0</v>
      </c>
      <c r="K10" s="12"/>
      <c r="L10" s="12"/>
      <c r="M10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20</v>
      </c>
      <c r="N10" s="13">
        <f>SUM(racers43[[#This Row],[RMCC - Hill Climb (B)]]+racers43[[#This Row],[Tour de Bowness - Hill Climb (A)]]+racers43[[#This Row],[CABC ITT Provincial Championships (A)]])</f>
        <v>0</v>
      </c>
      <c r="O10" s="14">
        <f>SUM(racers43[[#This Row],[Tour de Bowness - Omnium (A)]]+racers43[[#This Row],[RMCC - Omnium (B)]])</f>
        <v>0</v>
      </c>
      <c r="P10" s="16"/>
      <c r="Q10" s="16"/>
      <c r="R10" s="16"/>
      <c r="S10" s="16"/>
      <c r="T10" s="16"/>
      <c r="U10" s="16"/>
      <c r="V10" s="16"/>
      <c r="W10" s="16"/>
      <c r="X10" s="16">
        <v>10</v>
      </c>
      <c r="Y10" s="16">
        <v>10</v>
      </c>
      <c r="Z10" s="16"/>
      <c r="AA10" s="16"/>
      <c r="AB10" s="16"/>
      <c r="AC10" s="16"/>
      <c r="AD10" s="16"/>
      <c r="AE10" s="16"/>
      <c r="AF10" s="16"/>
      <c r="AG10" s="16"/>
      <c r="AH10" s="16"/>
    </row>
    <row r="11" spans="1:34" x14ac:dyDescent="0.3">
      <c r="A11" s="21"/>
      <c r="B11" s="19" t="s">
        <v>247</v>
      </c>
      <c r="C11" s="19" t="s">
        <v>703</v>
      </c>
      <c r="D11" s="19" t="s">
        <v>66</v>
      </c>
      <c r="E11" s="21">
        <f t="shared" si="0"/>
        <v>16</v>
      </c>
      <c r="F11" s="50">
        <f t="shared" si="1"/>
        <v>14</v>
      </c>
      <c r="G11" s="50">
        <f t="shared" si="2"/>
        <v>2</v>
      </c>
      <c r="H11" s="70"/>
      <c r="I11" s="15">
        <v>0</v>
      </c>
      <c r="J11" s="13">
        <v>0</v>
      </c>
      <c r="K11" s="12"/>
      <c r="L11" s="12"/>
      <c r="M11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12</v>
      </c>
      <c r="N11" s="13">
        <f>SUM(racers43[[#This Row],[RMCC - Hill Climb (B)]]+racers43[[#This Row],[Tour de Bowness - Hill Climb (A)]]+racers43[[#This Row],[CABC ITT Provincial Championships (A)]])</f>
        <v>2</v>
      </c>
      <c r="O11" s="14">
        <f>SUM(racers43[[#This Row],[Tour de Bowness - Omnium (A)]]+racers43[[#This Row],[RMCC - Omnium (B)]])</f>
        <v>2</v>
      </c>
      <c r="P11" s="16"/>
      <c r="Q11" s="16">
        <v>10</v>
      </c>
      <c r="R11" s="16"/>
      <c r="S11" s="16"/>
      <c r="T11" s="16">
        <v>2</v>
      </c>
      <c r="U11" s="16">
        <v>2</v>
      </c>
      <c r="V11" s="16">
        <v>2</v>
      </c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</row>
    <row r="12" spans="1:34" x14ac:dyDescent="0.3">
      <c r="A12" s="21"/>
      <c r="B12" s="19" t="s">
        <v>704</v>
      </c>
      <c r="C12" s="19" t="s">
        <v>705</v>
      </c>
      <c r="D12" s="19" t="s">
        <v>44</v>
      </c>
      <c r="E12" s="21">
        <f t="shared" si="0"/>
        <v>11</v>
      </c>
      <c r="F12" s="50">
        <f t="shared" si="1"/>
        <v>11</v>
      </c>
      <c r="G12" s="50">
        <f t="shared" si="2"/>
        <v>2</v>
      </c>
      <c r="H12" s="70"/>
      <c r="I12" s="15">
        <v>0</v>
      </c>
      <c r="J12" s="13">
        <v>0</v>
      </c>
      <c r="K12" s="12"/>
      <c r="L12" s="12"/>
      <c r="M12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9</v>
      </c>
      <c r="N12" s="13">
        <f>SUM(racers43[[#This Row],[RMCC - Hill Climb (B)]]+racers43[[#This Row],[Tour de Bowness - Hill Climb (A)]]+racers43[[#This Row],[CABC ITT Provincial Championships (A)]])</f>
        <v>2</v>
      </c>
      <c r="O12" s="14">
        <f>SUM(racers43[[#This Row],[Tour de Bowness - Omnium (A)]]+racers43[[#This Row],[RMCC - Omnium (B)]])</f>
        <v>0</v>
      </c>
      <c r="P12" s="16">
        <v>4</v>
      </c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>
        <v>4</v>
      </c>
      <c r="AE12" s="16">
        <v>2</v>
      </c>
      <c r="AF12" s="16">
        <v>1</v>
      </c>
      <c r="AG12" s="16"/>
      <c r="AH12" s="16"/>
    </row>
    <row r="13" spans="1:34" x14ac:dyDescent="0.3">
      <c r="A13" s="21"/>
      <c r="B13" s="19" t="s">
        <v>706</v>
      </c>
      <c r="C13" s="19" t="s">
        <v>707</v>
      </c>
      <c r="D13" s="19" t="s">
        <v>32</v>
      </c>
      <c r="E13" s="21">
        <f t="shared" si="0"/>
        <v>10</v>
      </c>
      <c r="F13" s="50">
        <f t="shared" si="1"/>
        <v>10</v>
      </c>
      <c r="G13" s="50">
        <f t="shared" si="2"/>
        <v>0</v>
      </c>
      <c r="H13" s="70"/>
      <c r="I13" s="15"/>
      <c r="J13" s="13"/>
      <c r="K13" s="12"/>
      <c r="L13" s="12"/>
      <c r="M13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10</v>
      </c>
      <c r="N13" s="13">
        <f>SUM(racers43[[#This Row],[RMCC - Hill Climb (B)]]+racers43[[#This Row],[Tour de Bowness - Hill Climb (A)]]+racers43[[#This Row],[CABC ITT Provincial Championships (A)]])</f>
        <v>0</v>
      </c>
      <c r="O13" s="14">
        <f>SUM(racers43[[#This Row],[Tour de Bowness - Omnium (A)]]+racers43[[#This Row],[RMCC - Omnium (B)]])</f>
        <v>0</v>
      </c>
      <c r="P13" s="16"/>
      <c r="Q13" s="16"/>
      <c r="R13" s="16"/>
      <c r="S13" s="16">
        <v>10</v>
      </c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</row>
    <row r="14" spans="1:34" x14ac:dyDescent="0.3">
      <c r="A14" s="21"/>
      <c r="B14" s="19" t="s">
        <v>488</v>
      </c>
      <c r="C14" s="19" t="s">
        <v>708</v>
      </c>
      <c r="D14" s="19" t="s">
        <v>79</v>
      </c>
      <c r="E14" s="21">
        <f t="shared" si="0"/>
        <v>10</v>
      </c>
      <c r="F14" s="104">
        <f t="shared" si="1"/>
        <v>12</v>
      </c>
      <c r="G14" s="50">
        <f t="shared" si="2"/>
        <v>0</v>
      </c>
      <c r="H14" s="70"/>
      <c r="I14" s="15">
        <v>2</v>
      </c>
      <c r="J14" s="13">
        <v>0</v>
      </c>
      <c r="K14" s="12"/>
      <c r="L14" s="12"/>
      <c r="M14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10</v>
      </c>
      <c r="N14" s="13">
        <f>SUM(racers43[[#This Row],[RMCC - Hill Climb (B)]]+racers43[[#This Row],[Tour de Bowness - Hill Climb (A)]]+racers43[[#This Row],[CABC ITT Provincial Championships (A)]])</f>
        <v>0</v>
      </c>
      <c r="O14" s="14">
        <f>SUM(racers43[[#This Row],[Tour de Bowness - Omnium (A)]]+racers43[[#This Row],[RMCC - Omnium (B)]])</f>
        <v>0</v>
      </c>
      <c r="P14" s="16"/>
      <c r="Q14" s="16"/>
      <c r="R14" s="16"/>
      <c r="S14" s="16"/>
      <c r="T14" s="16"/>
      <c r="U14" s="16"/>
      <c r="V14" s="16"/>
      <c r="W14" s="16"/>
      <c r="X14" s="16"/>
      <c r="Y14" s="16">
        <v>2</v>
      </c>
      <c r="Z14" s="16"/>
      <c r="AA14" s="16"/>
      <c r="AB14" s="16"/>
      <c r="AC14" s="16"/>
      <c r="AD14" s="16"/>
      <c r="AE14" s="16"/>
      <c r="AF14" s="16">
        <v>8</v>
      </c>
      <c r="AG14" s="16"/>
      <c r="AH14" s="16"/>
    </row>
    <row r="15" spans="1:34" x14ac:dyDescent="0.3">
      <c r="A15" s="21"/>
      <c r="B15" s="11" t="s">
        <v>740</v>
      </c>
      <c r="C15" s="11" t="s">
        <v>741</v>
      </c>
      <c r="D15" s="11" t="s">
        <v>79</v>
      </c>
      <c r="E15" s="12">
        <f t="shared" si="0"/>
        <v>10</v>
      </c>
      <c r="F15" s="50">
        <f t="shared" si="1"/>
        <v>19</v>
      </c>
      <c r="G15" s="50">
        <f t="shared" si="2"/>
        <v>10</v>
      </c>
      <c r="H15" s="70"/>
      <c r="I15" s="15">
        <v>9</v>
      </c>
      <c r="J15" s="13">
        <v>0</v>
      </c>
      <c r="K15" s="12"/>
      <c r="L15" s="12"/>
      <c r="M15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15" s="13">
        <f>SUM(racers43[[#This Row],[RMCC - Hill Climb (B)]]+racers43[[#This Row],[Tour de Bowness - Hill Climb (A)]]+racers43[[#This Row],[CABC ITT Provincial Championships (A)]])</f>
        <v>10</v>
      </c>
      <c r="O15" s="14">
        <f>SUM(racers43[[#This Row],[Tour de Bowness - Omnium (A)]]+racers43[[#This Row],[RMCC - Omnium (B)]])</f>
        <v>0</v>
      </c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>
        <v>10</v>
      </c>
    </row>
    <row r="16" spans="1:34" x14ac:dyDescent="0.3">
      <c r="A16" s="21"/>
      <c r="B16" s="19" t="s">
        <v>709</v>
      </c>
      <c r="C16" s="19" t="s">
        <v>710</v>
      </c>
      <c r="D16" s="19" t="s">
        <v>66</v>
      </c>
      <c r="E16" s="21">
        <f t="shared" si="0"/>
        <v>8</v>
      </c>
      <c r="F16" s="50">
        <f t="shared" si="1"/>
        <v>8</v>
      </c>
      <c r="G16" s="50">
        <f t="shared" si="2"/>
        <v>0</v>
      </c>
      <c r="H16" s="70"/>
      <c r="I16" s="15">
        <v>0</v>
      </c>
      <c r="J16" s="13">
        <v>0</v>
      </c>
      <c r="K16" s="12"/>
      <c r="L16" s="12"/>
      <c r="M16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8</v>
      </c>
      <c r="N16" s="13">
        <f>SUM(racers43[[#This Row],[RMCC - Hill Climb (B)]]+racers43[[#This Row],[Tour de Bowness - Hill Climb (A)]]+racers43[[#This Row],[CABC ITT Provincial Championships (A)]])</f>
        <v>0</v>
      </c>
      <c r="O16" s="14">
        <f>SUM(racers43[[#This Row],[Tour de Bowness - Omnium (A)]]+racers43[[#This Row],[RMCC - Omnium (B)]])</f>
        <v>0</v>
      </c>
      <c r="P16" s="16">
        <v>8</v>
      </c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</row>
    <row r="17" spans="1:34" x14ac:dyDescent="0.3">
      <c r="A17" s="21"/>
      <c r="B17" s="19" t="s">
        <v>711</v>
      </c>
      <c r="C17" s="19" t="s">
        <v>712</v>
      </c>
      <c r="D17" s="19" t="s">
        <v>49</v>
      </c>
      <c r="E17" s="21">
        <f t="shared" si="0"/>
        <v>8</v>
      </c>
      <c r="F17" s="50">
        <f t="shared" si="1"/>
        <v>8</v>
      </c>
      <c r="G17" s="50">
        <f t="shared" si="2"/>
        <v>0</v>
      </c>
      <c r="H17" s="70"/>
      <c r="I17" s="15">
        <v>0</v>
      </c>
      <c r="J17" s="13">
        <v>0</v>
      </c>
      <c r="K17" s="12"/>
      <c r="L17" s="12"/>
      <c r="M17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8</v>
      </c>
      <c r="N17" s="13">
        <f>SUM(racers43[[#This Row],[RMCC - Hill Climb (B)]]+racers43[[#This Row],[Tour de Bowness - Hill Climb (A)]]+racers43[[#This Row],[CABC ITT Provincial Championships (A)]])</f>
        <v>0</v>
      </c>
      <c r="O17" s="14">
        <f>SUM(racers43[[#This Row],[Tour de Bowness - Omnium (A)]]+racers43[[#This Row],[RMCC - Omnium (B)]])</f>
        <v>0</v>
      </c>
      <c r="P17" s="16"/>
      <c r="Q17" s="16">
        <v>8</v>
      </c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</row>
    <row r="18" spans="1:34" x14ac:dyDescent="0.3">
      <c r="A18" s="21"/>
      <c r="B18" s="19" t="s">
        <v>713</v>
      </c>
      <c r="C18" s="19" t="s">
        <v>714</v>
      </c>
      <c r="D18" s="19" t="s">
        <v>269</v>
      </c>
      <c r="E18" s="21">
        <f t="shared" si="0"/>
        <v>6</v>
      </c>
      <c r="F18" s="50">
        <f t="shared" si="1"/>
        <v>6</v>
      </c>
      <c r="G18" s="50">
        <f t="shared" si="2"/>
        <v>0</v>
      </c>
      <c r="H18" s="70"/>
      <c r="I18" s="15">
        <v>0</v>
      </c>
      <c r="J18" s="13">
        <v>0</v>
      </c>
      <c r="K18" s="12"/>
      <c r="L18" s="12"/>
      <c r="M18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6</v>
      </c>
      <c r="N18" s="13">
        <f>SUM(racers43[[#This Row],[RMCC - Hill Climb (B)]]+racers43[[#This Row],[Tour de Bowness - Hill Climb (A)]]+racers43[[#This Row],[CABC ITT Provincial Championships (A)]])</f>
        <v>0</v>
      </c>
      <c r="O18" s="14">
        <f>SUM(racers43[[#This Row],[Tour de Bowness - Omnium (A)]]+racers43[[#This Row],[RMCC - Omnium (B)]])</f>
        <v>0</v>
      </c>
      <c r="P18" s="16">
        <v>6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</row>
    <row r="19" spans="1:34" x14ac:dyDescent="0.3">
      <c r="A19" s="21"/>
      <c r="B19" s="19" t="s">
        <v>715</v>
      </c>
      <c r="C19" s="19" t="s">
        <v>672</v>
      </c>
      <c r="D19" s="19" t="s">
        <v>125</v>
      </c>
      <c r="E19" s="21">
        <f t="shared" si="0"/>
        <v>6</v>
      </c>
      <c r="F19" s="50">
        <f t="shared" si="1"/>
        <v>12</v>
      </c>
      <c r="G19" s="50">
        <f t="shared" si="2"/>
        <v>0</v>
      </c>
      <c r="H19" s="70"/>
      <c r="I19" s="15">
        <v>6</v>
      </c>
      <c r="J19" s="13">
        <v>0</v>
      </c>
      <c r="K19" s="12"/>
      <c r="L19" s="12"/>
      <c r="M19" s="15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6</v>
      </c>
      <c r="N19" s="13">
        <f>SUM(racers43[[#This Row],[RMCC - Hill Climb (B)]]+racers43[[#This Row],[Tour de Bowness - Hill Climb (A)]]+racers43[[#This Row],[CABC ITT Provincial Championships (A)]])</f>
        <v>0</v>
      </c>
      <c r="O19" s="14">
        <f>SUM(racers43[[#This Row],[Tour de Bowness - Omnium (A)]]+racers43[[#This Row],[RMCC - Omnium (B)]])</f>
        <v>0</v>
      </c>
      <c r="P19" s="16"/>
      <c r="Q19" s="16">
        <v>6</v>
      </c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</row>
    <row r="20" spans="1:34" x14ac:dyDescent="0.3">
      <c r="A20" s="21"/>
      <c r="B20" s="33" t="s">
        <v>716</v>
      </c>
      <c r="C20" s="33" t="s">
        <v>717</v>
      </c>
      <c r="D20" s="33" t="s">
        <v>79</v>
      </c>
      <c r="E20" s="25">
        <f t="shared" si="0"/>
        <v>6</v>
      </c>
      <c r="F20" s="58">
        <f t="shared" si="1"/>
        <v>6</v>
      </c>
      <c r="G20" s="58">
        <f t="shared" si="2"/>
        <v>0</v>
      </c>
      <c r="H20" s="70"/>
      <c r="I20" s="29">
        <v>0</v>
      </c>
      <c r="J20" s="13">
        <v>0</v>
      </c>
      <c r="K20" s="26"/>
      <c r="L20" s="26"/>
      <c r="M20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6</v>
      </c>
      <c r="N20" s="27">
        <f>SUM(racers43[[#This Row],[RMCC - Hill Climb (B)]]+racers43[[#This Row],[Tour de Bowness - Hill Climb (A)]]+racers43[[#This Row],[CABC ITT Provincial Championships (A)]])</f>
        <v>0</v>
      </c>
      <c r="O20" s="28">
        <f>SUM(racers43[[#This Row],[Tour de Bowness - Omnium (A)]]+racers43[[#This Row],[RMCC - Omnium (B)]])</f>
        <v>0</v>
      </c>
      <c r="P20" s="30"/>
      <c r="Q20" s="30"/>
      <c r="R20" s="30"/>
      <c r="S20" s="30"/>
      <c r="T20" s="30"/>
      <c r="U20" s="30"/>
      <c r="V20" s="30"/>
      <c r="W20" s="30">
        <v>6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16"/>
    </row>
    <row r="21" spans="1:34" x14ac:dyDescent="0.3">
      <c r="A21" s="21"/>
      <c r="B21" s="33" t="s">
        <v>718</v>
      </c>
      <c r="C21" s="33" t="s">
        <v>719</v>
      </c>
      <c r="D21" s="33" t="s">
        <v>250</v>
      </c>
      <c r="E21" s="25">
        <f t="shared" si="0"/>
        <v>6</v>
      </c>
      <c r="F21" s="58">
        <f t="shared" si="1"/>
        <v>6</v>
      </c>
      <c r="G21" s="58">
        <f t="shared" si="2"/>
        <v>6</v>
      </c>
      <c r="H21" s="70"/>
      <c r="I21" s="29"/>
      <c r="J21" s="13"/>
      <c r="K21" s="26"/>
      <c r="L21" s="26"/>
      <c r="M21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21" s="27">
        <f>SUM(racers43[[#This Row],[RMCC - Hill Climb (B)]]+racers43[[#This Row],[Tour de Bowness - Hill Climb (A)]]+racers43[[#This Row],[CABC ITT Provincial Championships (A)]])</f>
        <v>6</v>
      </c>
      <c r="O21" s="28">
        <f>SUM(racers43[[#This Row],[Tour de Bowness - Omnium (A)]]+racers43[[#This Row],[RMCC - Omnium (B)]])</f>
        <v>0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>
        <v>6</v>
      </c>
      <c r="AF21" s="30"/>
      <c r="AG21" s="30"/>
      <c r="AH21" s="16"/>
    </row>
    <row r="22" spans="1:34" x14ac:dyDescent="0.3">
      <c r="A22" s="21"/>
      <c r="B22" s="33" t="s">
        <v>720</v>
      </c>
      <c r="C22" s="33" t="s">
        <v>721</v>
      </c>
      <c r="D22" s="33" t="s">
        <v>32</v>
      </c>
      <c r="E22" s="25">
        <f t="shared" si="0"/>
        <v>4</v>
      </c>
      <c r="F22" s="58">
        <f t="shared" si="1"/>
        <v>4</v>
      </c>
      <c r="G22" s="58">
        <f t="shared" si="2"/>
        <v>0</v>
      </c>
      <c r="H22" s="70"/>
      <c r="I22" s="29">
        <v>0</v>
      </c>
      <c r="J22" s="13">
        <v>0</v>
      </c>
      <c r="K22" s="26"/>
      <c r="L22" s="26"/>
      <c r="M22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4</v>
      </c>
      <c r="N22" s="27">
        <f>SUM(racers43[[#This Row],[RMCC - Hill Climb (B)]]+racers43[[#This Row],[Tour de Bowness - Hill Climb (A)]]+racers43[[#This Row],[CABC ITT Provincial Championships (A)]])</f>
        <v>0</v>
      </c>
      <c r="O22" s="28">
        <f>SUM(racers43[[#This Row],[Tour de Bowness - Omnium (A)]]+racers43[[#This Row],[RMCC - Omnium (B)]])</f>
        <v>0</v>
      </c>
      <c r="P22" s="30"/>
      <c r="Q22" s="30">
        <v>4</v>
      </c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16"/>
    </row>
    <row r="23" spans="1:34" x14ac:dyDescent="0.3">
      <c r="A23" s="21"/>
      <c r="B23" s="33" t="s">
        <v>644</v>
      </c>
      <c r="C23" s="33" t="s">
        <v>580</v>
      </c>
      <c r="D23" s="33" t="s">
        <v>66</v>
      </c>
      <c r="E23" s="25">
        <f t="shared" si="0"/>
        <v>4</v>
      </c>
      <c r="F23" s="58">
        <f t="shared" si="1"/>
        <v>4</v>
      </c>
      <c r="G23" s="58">
        <f t="shared" si="2"/>
        <v>0</v>
      </c>
      <c r="H23" s="70"/>
      <c r="I23" s="29"/>
      <c r="J23" s="13"/>
      <c r="K23" s="26"/>
      <c r="L23" s="26"/>
      <c r="M23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4</v>
      </c>
      <c r="N23" s="27">
        <f>SUM(racers43[[#This Row],[RMCC - Hill Climb (B)]]+racers43[[#This Row],[Tour de Bowness - Hill Climb (A)]]+racers43[[#This Row],[CABC ITT Provincial Championships (A)]])</f>
        <v>0</v>
      </c>
      <c r="O23" s="28">
        <f>SUM(racers43[[#This Row],[Tour de Bowness - Omnium (A)]]+racers43[[#This Row],[RMCC - Omnium (B)]])</f>
        <v>0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>
        <v>2</v>
      </c>
      <c r="AC23" s="30">
        <v>2</v>
      </c>
      <c r="AD23" s="30"/>
      <c r="AE23" s="30"/>
      <c r="AF23" s="30"/>
      <c r="AG23" s="30"/>
      <c r="AH23" s="16"/>
    </row>
    <row r="24" spans="1:34" x14ac:dyDescent="0.3">
      <c r="A24" s="21"/>
      <c r="B24" s="33" t="s">
        <v>722</v>
      </c>
      <c r="C24" s="33" t="s">
        <v>723</v>
      </c>
      <c r="D24" s="33" t="s">
        <v>32</v>
      </c>
      <c r="E24" s="25">
        <f t="shared" si="0"/>
        <v>2</v>
      </c>
      <c r="F24" s="58">
        <f t="shared" si="1"/>
        <v>2</v>
      </c>
      <c r="G24" s="58">
        <f t="shared" si="2"/>
        <v>0</v>
      </c>
      <c r="H24" s="70"/>
      <c r="I24" s="29">
        <v>0</v>
      </c>
      <c r="J24" s="13">
        <v>0</v>
      </c>
      <c r="K24" s="26"/>
      <c r="L24" s="26"/>
      <c r="M24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2</v>
      </c>
      <c r="N24" s="27">
        <f>SUM(racers43[[#This Row],[RMCC - Hill Climb (B)]]+racers43[[#This Row],[Tour de Bowness - Hill Climb (A)]]+racers43[[#This Row],[CABC ITT Provincial Championships (A)]])</f>
        <v>0</v>
      </c>
      <c r="O24" s="28">
        <f>SUM(racers43[[#This Row],[Tour de Bowness - Omnium (A)]]+racers43[[#This Row],[RMCC - Omnium (B)]])</f>
        <v>0</v>
      </c>
      <c r="P24" s="30">
        <v>2</v>
      </c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16"/>
    </row>
    <row r="25" spans="1:34" x14ac:dyDescent="0.3">
      <c r="A25" s="21"/>
      <c r="B25" s="33" t="s">
        <v>724</v>
      </c>
      <c r="C25" s="33" t="s">
        <v>725</v>
      </c>
      <c r="D25" s="33" t="s">
        <v>49</v>
      </c>
      <c r="E25" s="25">
        <f t="shared" si="0"/>
        <v>2</v>
      </c>
      <c r="F25" s="58">
        <f t="shared" si="1"/>
        <v>2</v>
      </c>
      <c r="G25" s="58">
        <f t="shared" si="2"/>
        <v>0</v>
      </c>
      <c r="H25" s="70"/>
      <c r="I25" s="29">
        <v>0</v>
      </c>
      <c r="J25" s="13">
        <v>0</v>
      </c>
      <c r="K25" s="26"/>
      <c r="L25" s="26"/>
      <c r="M25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2</v>
      </c>
      <c r="N25" s="27">
        <f>SUM(racers43[[#This Row],[RMCC - Hill Climb (B)]]+racers43[[#This Row],[Tour de Bowness - Hill Climb (A)]]+racers43[[#This Row],[CABC ITT Provincial Championships (A)]])</f>
        <v>0</v>
      </c>
      <c r="O25" s="28">
        <f>SUM(racers43[[#This Row],[Tour de Bowness - Omnium (A)]]+racers43[[#This Row],[RMCC - Omnium (B)]])</f>
        <v>0</v>
      </c>
      <c r="P25" s="30"/>
      <c r="Q25" s="30">
        <v>2</v>
      </c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16"/>
    </row>
    <row r="26" spans="1:34" x14ac:dyDescent="0.3">
      <c r="A26" s="21"/>
      <c r="B26" s="33" t="s">
        <v>726</v>
      </c>
      <c r="C26" s="33" t="s">
        <v>672</v>
      </c>
      <c r="D26" s="33" t="s">
        <v>66</v>
      </c>
      <c r="E26" s="25">
        <f t="shared" si="0"/>
        <v>2</v>
      </c>
      <c r="F26" s="58">
        <f t="shared" si="1"/>
        <v>2</v>
      </c>
      <c r="G26" s="58">
        <f t="shared" si="2"/>
        <v>0</v>
      </c>
      <c r="H26" s="70"/>
      <c r="I26" s="29">
        <v>0</v>
      </c>
      <c r="J26" s="13">
        <v>0</v>
      </c>
      <c r="K26" s="26"/>
      <c r="L26" s="26"/>
      <c r="M26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2</v>
      </c>
      <c r="N26" s="27">
        <f>SUM(racers43[[#This Row],[RMCC - Hill Climb (B)]]+racers43[[#This Row],[Tour de Bowness - Hill Climb (A)]]+racers43[[#This Row],[CABC ITT Provincial Championships (A)]])</f>
        <v>0</v>
      </c>
      <c r="O26" s="28">
        <f>SUM(racers43[[#This Row],[Tour de Bowness - Omnium (A)]]+racers43[[#This Row],[RMCC - Omnium (B)]])</f>
        <v>0</v>
      </c>
      <c r="P26" s="30"/>
      <c r="Q26" s="30"/>
      <c r="R26" s="30"/>
      <c r="S26" s="30"/>
      <c r="T26" s="30"/>
      <c r="U26" s="30"/>
      <c r="V26" s="30"/>
      <c r="W26" s="30">
        <v>2</v>
      </c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16"/>
    </row>
    <row r="27" spans="1:34" x14ac:dyDescent="0.3">
      <c r="A27" s="21"/>
      <c r="B27" s="33" t="s">
        <v>727</v>
      </c>
      <c r="C27" s="33" t="s">
        <v>728</v>
      </c>
      <c r="D27" s="33" t="s">
        <v>79</v>
      </c>
      <c r="E27" s="25">
        <f t="shared" si="0"/>
        <v>0</v>
      </c>
      <c r="F27" s="27">
        <f t="shared" si="1"/>
        <v>80</v>
      </c>
      <c r="G27" s="58">
        <f t="shared" si="2"/>
        <v>15</v>
      </c>
      <c r="H27" s="70"/>
      <c r="I27" s="29">
        <v>65</v>
      </c>
      <c r="J27" s="13">
        <v>15</v>
      </c>
      <c r="K27" s="26"/>
      <c r="L27" s="26"/>
      <c r="M27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27" s="27">
        <f>SUM(racers43[[#This Row],[RMCC - Hill Climb (B)]]+racers43[[#This Row],[Tour de Bowness - Hill Climb (A)]]+racers43[[#This Row],[CABC ITT Provincial Championships (A)]])</f>
        <v>0</v>
      </c>
      <c r="O27" s="28">
        <f>SUM(racers43[[#This Row],[Tour de Bowness - Omnium (A)]]+racers43[[#This Row],[RMCC - Omnium (B)]])</f>
        <v>0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16"/>
    </row>
    <row r="28" spans="1:34" x14ac:dyDescent="0.3">
      <c r="A28" s="25"/>
      <c r="B28" s="33" t="s">
        <v>729</v>
      </c>
      <c r="C28" s="33" t="s">
        <v>730</v>
      </c>
      <c r="D28" s="33" t="s">
        <v>224</v>
      </c>
      <c r="E28" s="25">
        <f t="shared" si="0"/>
        <v>0</v>
      </c>
      <c r="F28" s="27">
        <f t="shared" si="1"/>
        <v>30</v>
      </c>
      <c r="G28" s="58">
        <f t="shared" si="2"/>
        <v>8</v>
      </c>
      <c r="H28" s="70"/>
      <c r="I28" s="29">
        <v>22</v>
      </c>
      <c r="J28" s="13">
        <v>8</v>
      </c>
      <c r="K28" s="26"/>
      <c r="L28" s="26"/>
      <c r="M28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28" s="27">
        <f>SUM(racers43[[#This Row],[RMCC - Hill Climb (B)]]+racers43[[#This Row],[Tour de Bowness - Hill Climb (A)]]+racers43[[#This Row],[CABC ITT Provincial Championships (A)]])</f>
        <v>0</v>
      </c>
      <c r="O28" s="28">
        <f>SUM(racers43[[#This Row],[Tour de Bowness - Omnium (A)]]+racers43[[#This Row],[RMCC - Omnium (B)]])</f>
        <v>0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16"/>
    </row>
    <row r="29" spans="1:34" x14ac:dyDescent="0.3">
      <c r="A29" s="25"/>
      <c r="B29" s="33" t="s">
        <v>584</v>
      </c>
      <c r="C29" s="33" t="s">
        <v>731</v>
      </c>
      <c r="D29" s="33" t="s">
        <v>38</v>
      </c>
      <c r="E29" s="26">
        <f t="shared" si="0"/>
        <v>0</v>
      </c>
      <c r="F29" s="98">
        <f t="shared" si="1"/>
        <v>30</v>
      </c>
      <c r="G29" s="58">
        <f t="shared" si="2"/>
        <v>0</v>
      </c>
      <c r="H29" s="70"/>
      <c r="I29" s="29">
        <v>30</v>
      </c>
      <c r="J29" s="13">
        <v>0</v>
      </c>
      <c r="K29" s="26"/>
      <c r="L29" s="26"/>
      <c r="M29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29" s="27">
        <f>SUM(racers43[[#This Row],[RMCC - Hill Climb (B)]]+racers43[[#This Row],[Tour de Bowness - Hill Climb (A)]]+racers43[[#This Row],[CABC ITT Provincial Championships (A)]])</f>
        <v>0</v>
      </c>
      <c r="O29" s="28">
        <f>SUM(racers43[[#This Row],[Tour de Bowness - Omnium (A)]]+racers43[[#This Row],[RMCC - Omnium (B)]])</f>
        <v>0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16"/>
    </row>
    <row r="30" spans="1:34" x14ac:dyDescent="0.3">
      <c r="A30" s="25"/>
      <c r="B30" s="33" t="s">
        <v>475</v>
      </c>
      <c r="C30" s="33" t="s">
        <v>697</v>
      </c>
      <c r="D30" s="33" t="s">
        <v>69</v>
      </c>
      <c r="E30" s="25">
        <f t="shared" si="0"/>
        <v>0</v>
      </c>
      <c r="F30" s="55">
        <f t="shared" si="1"/>
        <v>22</v>
      </c>
      <c r="G30" s="58">
        <f t="shared" si="2"/>
        <v>0</v>
      </c>
      <c r="H30" s="70"/>
      <c r="I30" s="29">
        <v>22</v>
      </c>
      <c r="J30" s="13">
        <v>0</v>
      </c>
      <c r="K30" s="26"/>
      <c r="L30" s="26"/>
      <c r="M30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30" s="27">
        <f>SUM(racers43[[#This Row],[RMCC - Hill Climb (B)]]+racers43[[#This Row],[Tour de Bowness - Hill Climb (A)]]+racers43[[#This Row],[CABC ITT Provincial Championships (A)]])</f>
        <v>0</v>
      </c>
      <c r="O30" s="28">
        <f>SUM(racers43[[#This Row],[Tour de Bowness - Omnium (A)]]+racers43[[#This Row],[RMCC - Omnium (B)]])</f>
        <v>0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16"/>
    </row>
    <row r="31" spans="1:34" x14ac:dyDescent="0.3">
      <c r="A31" s="25"/>
      <c r="B31" s="33" t="s">
        <v>732</v>
      </c>
      <c r="C31" s="33" t="s">
        <v>733</v>
      </c>
      <c r="D31" s="33" t="s">
        <v>66</v>
      </c>
      <c r="E31" s="25">
        <f t="shared" si="0"/>
        <v>0</v>
      </c>
      <c r="F31" s="58">
        <f t="shared" si="1"/>
        <v>16</v>
      </c>
      <c r="G31" s="58">
        <f t="shared" si="2"/>
        <v>6</v>
      </c>
      <c r="H31" s="70"/>
      <c r="I31" s="29">
        <v>10</v>
      </c>
      <c r="J31" s="13">
        <v>6</v>
      </c>
      <c r="K31" s="26"/>
      <c r="L31" s="26"/>
      <c r="M31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31" s="27">
        <f>SUM(racers43[[#This Row],[RMCC - Hill Climb (B)]]+racers43[[#This Row],[Tour de Bowness - Hill Climb (A)]]+racers43[[#This Row],[CABC ITT Provincial Championships (A)]])</f>
        <v>0</v>
      </c>
      <c r="O31" s="28">
        <f>SUM(racers43[[#This Row],[Tour de Bowness - Omnium (A)]]+racers43[[#This Row],[RMCC - Omnium (B)]])</f>
        <v>0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16"/>
    </row>
    <row r="32" spans="1:34" x14ac:dyDescent="0.3">
      <c r="A32" s="25"/>
      <c r="B32" s="33" t="s">
        <v>734</v>
      </c>
      <c r="C32" s="33" t="s">
        <v>735</v>
      </c>
      <c r="D32" s="33" t="s">
        <v>49</v>
      </c>
      <c r="E32" s="25">
        <f t="shared" si="0"/>
        <v>0</v>
      </c>
      <c r="F32" s="27">
        <f t="shared" si="1"/>
        <v>14</v>
      </c>
      <c r="G32" s="58">
        <f t="shared" si="2"/>
        <v>0</v>
      </c>
      <c r="H32" s="70"/>
      <c r="I32" s="29">
        <v>14</v>
      </c>
      <c r="J32" s="13">
        <v>0</v>
      </c>
      <c r="K32" s="26"/>
      <c r="L32" s="26"/>
      <c r="M32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32" s="27">
        <f>SUM(racers43[[#This Row],[RMCC - Hill Climb (B)]]+racers43[[#This Row],[Tour de Bowness - Hill Climb (A)]]+racers43[[#This Row],[CABC ITT Provincial Championships (A)]])</f>
        <v>0</v>
      </c>
      <c r="O32" s="28">
        <f>SUM(racers43[[#This Row],[Tour de Bowness - Omnium (A)]]+racers43[[#This Row],[RMCC - Omnium (B)]])</f>
        <v>0</v>
      </c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16"/>
    </row>
    <row r="33" spans="1:34" x14ac:dyDescent="0.3">
      <c r="A33" s="25"/>
      <c r="B33" s="33" t="s">
        <v>736</v>
      </c>
      <c r="C33" s="33" t="s">
        <v>737</v>
      </c>
      <c r="D33" s="33" t="s">
        <v>44</v>
      </c>
      <c r="E33" s="25">
        <f t="shared" si="0"/>
        <v>0</v>
      </c>
      <c r="F33" s="55">
        <f t="shared" si="1"/>
        <v>14</v>
      </c>
      <c r="G33" s="58">
        <f t="shared" si="2"/>
        <v>6</v>
      </c>
      <c r="H33" s="70"/>
      <c r="I33" s="29">
        <v>8</v>
      </c>
      <c r="J33" s="13">
        <v>6</v>
      </c>
      <c r="K33" s="26"/>
      <c r="L33" s="26"/>
      <c r="M33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33" s="27">
        <f>SUM(racers43[[#This Row],[RMCC - Hill Climb (B)]]+racers43[[#This Row],[Tour de Bowness - Hill Climb (A)]]+racers43[[#This Row],[CABC ITT Provincial Championships (A)]])</f>
        <v>0</v>
      </c>
      <c r="O33" s="28">
        <f>SUM(racers43[[#This Row],[Tour de Bowness - Omnium (A)]]+racers43[[#This Row],[RMCC - Omnium (B)]])</f>
        <v>0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16"/>
    </row>
    <row r="34" spans="1:34" x14ac:dyDescent="0.3">
      <c r="A34" s="25"/>
      <c r="B34" s="33" t="s">
        <v>631</v>
      </c>
      <c r="C34" s="33" t="s">
        <v>632</v>
      </c>
      <c r="D34" s="33" t="s">
        <v>79</v>
      </c>
      <c r="E34" s="25">
        <f t="shared" ref="E34:E65" si="3">SUM(M34,N34,O34)</f>
        <v>0</v>
      </c>
      <c r="F34" s="58">
        <f t="shared" ref="F34:F65" si="4">SUM(G34,H34,I34,K34,M34)</f>
        <v>10</v>
      </c>
      <c r="G34" s="58">
        <f t="shared" ref="G34:G65" si="5">+IF(SUM(J34,L34,N34)&gt;20,20,SUM(J34,L34,N34))</f>
        <v>0</v>
      </c>
      <c r="H34" s="70"/>
      <c r="I34" s="29">
        <v>10</v>
      </c>
      <c r="J34" s="13">
        <v>0</v>
      </c>
      <c r="K34" s="26"/>
      <c r="L34" s="26"/>
      <c r="M34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34" s="27">
        <f>SUM(racers43[[#This Row],[RMCC - Hill Climb (B)]]+racers43[[#This Row],[Tour de Bowness - Hill Climb (A)]]+racers43[[#This Row],[CABC ITT Provincial Championships (A)]])</f>
        <v>0</v>
      </c>
      <c r="O34" s="28">
        <f>SUM(racers43[[#This Row],[Tour de Bowness - Omnium (A)]]+racers43[[#This Row],[RMCC - Omnium (B)]])</f>
        <v>0</v>
      </c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16"/>
    </row>
    <row r="35" spans="1:34" x14ac:dyDescent="0.3">
      <c r="A35" s="25"/>
      <c r="B35" s="33" t="s">
        <v>738</v>
      </c>
      <c r="C35" s="33" t="s">
        <v>739</v>
      </c>
      <c r="D35" s="33" t="s">
        <v>250</v>
      </c>
      <c r="E35" s="25">
        <f t="shared" si="3"/>
        <v>0</v>
      </c>
      <c r="F35" s="58">
        <f t="shared" si="4"/>
        <v>0</v>
      </c>
      <c r="G35" s="58">
        <f t="shared" si="5"/>
        <v>0</v>
      </c>
      <c r="H35" s="70"/>
      <c r="I35" s="29">
        <v>0</v>
      </c>
      <c r="J35" s="13">
        <v>0</v>
      </c>
      <c r="K35" s="26"/>
      <c r="L35" s="26"/>
      <c r="M35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35" s="27">
        <f>SUM(racers43[[#This Row],[RMCC - Hill Climb (B)]]+racers43[[#This Row],[Tour de Bowness - Hill Climb (A)]]+racers43[[#This Row],[CABC ITT Provincial Championships (A)]])</f>
        <v>0</v>
      </c>
      <c r="O35" s="28">
        <f>SUM(racers43[[#This Row],[Tour de Bowness - Omnium (A)]]+racers43[[#This Row],[RMCC - Omnium (B)]])</f>
        <v>0</v>
      </c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16"/>
    </row>
    <row r="36" spans="1:34" x14ac:dyDescent="0.3">
      <c r="A36" s="25"/>
      <c r="B36" s="33" t="s">
        <v>742</v>
      </c>
      <c r="C36" s="33" t="s">
        <v>743</v>
      </c>
      <c r="D36" s="33" t="s">
        <v>108</v>
      </c>
      <c r="E36" s="25">
        <f t="shared" si="3"/>
        <v>0</v>
      </c>
      <c r="F36" s="55">
        <f t="shared" si="4"/>
        <v>8</v>
      </c>
      <c r="G36" s="58">
        <f t="shared" si="5"/>
        <v>0</v>
      </c>
      <c r="H36" s="70"/>
      <c r="I36" s="29">
        <v>8</v>
      </c>
      <c r="J36" s="13">
        <v>0</v>
      </c>
      <c r="K36" s="26"/>
      <c r="L36" s="26"/>
      <c r="M36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36" s="27">
        <f>SUM(racers43[[#This Row],[RMCC - Hill Climb (B)]]+racers43[[#This Row],[Tour de Bowness - Hill Climb (A)]]+racers43[[#This Row],[CABC ITT Provincial Championships (A)]])</f>
        <v>0</v>
      </c>
      <c r="O36" s="28">
        <f>SUM(racers43[[#This Row],[Tour de Bowness - Omnium (A)]]+racers43[[#This Row],[RMCC - Omnium (B)]])</f>
        <v>0</v>
      </c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16"/>
    </row>
    <row r="37" spans="1:34" x14ac:dyDescent="0.3">
      <c r="A37" s="25"/>
      <c r="B37" s="33" t="s">
        <v>744</v>
      </c>
      <c r="C37" s="33" t="s">
        <v>190</v>
      </c>
      <c r="D37" s="33" t="s">
        <v>38</v>
      </c>
      <c r="E37" s="25">
        <f t="shared" si="3"/>
        <v>0</v>
      </c>
      <c r="F37" s="58">
        <f t="shared" si="4"/>
        <v>8</v>
      </c>
      <c r="G37" s="58">
        <f t="shared" si="5"/>
        <v>0</v>
      </c>
      <c r="H37" s="70"/>
      <c r="I37" s="29">
        <v>8</v>
      </c>
      <c r="J37" s="13">
        <v>0</v>
      </c>
      <c r="K37" s="26"/>
      <c r="L37" s="26"/>
      <c r="M37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37" s="27">
        <f>SUM(racers43[[#This Row],[RMCC - Hill Climb (B)]]+racers43[[#This Row],[Tour de Bowness - Hill Climb (A)]]+racers43[[#This Row],[CABC ITT Provincial Championships (A)]])</f>
        <v>0</v>
      </c>
      <c r="O37" s="28">
        <f>SUM(racers43[[#This Row],[Tour de Bowness - Omnium (A)]]+racers43[[#This Row],[RMCC - Omnium (B)]])</f>
        <v>0</v>
      </c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16"/>
    </row>
    <row r="38" spans="1:34" x14ac:dyDescent="0.3">
      <c r="A38" s="25"/>
      <c r="B38" s="33" t="s">
        <v>745</v>
      </c>
      <c r="C38" s="33" t="s">
        <v>746</v>
      </c>
      <c r="D38" s="33" t="s">
        <v>32</v>
      </c>
      <c r="E38" s="25">
        <f t="shared" si="3"/>
        <v>0</v>
      </c>
      <c r="F38" s="58">
        <f t="shared" si="4"/>
        <v>6</v>
      </c>
      <c r="G38" s="58">
        <f t="shared" si="5"/>
        <v>0</v>
      </c>
      <c r="H38" s="70"/>
      <c r="I38" s="29">
        <v>6</v>
      </c>
      <c r="J38" s="13">
        <v>0</v>
      </c>
      <c r="K38" s="26"/>
      <c r="L38" s="26"/>
      <c r="M38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38" s="27">
        <f>SUM(racers43[[#This Row],[RMCC - Hill Climb (B)]]+racers43[[#This Row],[Tour de Bowness - Hill Climb (A)]]+racers43[[#This Row],[CABC ITT Provincial Championships (A)]])</f>
        <v>0</v>
      </c>
      <c r="O38" s="28">
        <f>SUM(racers43[[#This Row],[Tour de Bowness - Omnium (A)]]+racers43[[#This Row],[RMCC - Omnium (B)]])</f>
        <v>0</v>
      </c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16"/>
    </row>
    <row r="39" spans="1:34" x14ac:dyDescent="0.3">
      <c r="A39" s="25"/>
      <c r="B39" s="33" t="s">
        <v>720</v>
      </c>
      <c r="C39" s="33" t="s">
        <v>747</v>
      </c>
      <c r="D39" s="33" t="s">
        <v>79</v>
      </c>
      <c r="E39" s="25">
        <f t="shared" si="3"/>
        <v>0</v>
      </c>
      <c r="F39" s="58">
        <f t="shared" si="4"/>
        <v>6</v>
      </c>
      <c r="G39" s="58">
        <f t="shared" si="5"/>
        <v>0</v>
      </c>
      <c r="H39" s="70"/>
      <c r="I39" s="29">
        <v>6</v>
      </c>
      <c r="J39" s="13">
        <v>0</v>
      </c>
      <c r="K39" s="26"/>
      <c r="L39" s="26"/>
      <c r="M39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39" s="27">
        <f>SUM(racers43[[#This Row],[RMCC - Hill Climb (B)]]+racers43[[#This Row],[Tour de Bowness - Hill Climb (A)]]+racers43[[#This Row],[CABC ITT Provincial Championships (A)]])</f>
        <v>0</v>
      </c>
      <c r="O39" s="28">
        <f>SUM(racers43[[#This Row],[Tour de Bowness - Omnium (A)]]+racers43[[#This Row],[RMCC - Omnium (B)]])</f>
        <v>0</v>
      </c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16"/>
    </row>
    <row r="40" spans="1:34" x14ac:dyDescent="0.3">
      <c r="A40" s="25"/>
      <c r="B40" s="24" t="s">
        <v>748</v>
      </c>
      <c r="C40" s="24" t="s">
        <v>639</v>
      </c>
      <c r="D40" s="24" t="s">
        <v>108</v>
      </c>
      <c r="E40" s="26">
        <f t="shared" si="3"/>
        <v>0</v>
      </c>
      <c r="F40" s="58">
        <f t="shared" si="4"/>
        <v>4</v>
      </c>
      <c r="G40" s="58">
        <f t="shared" si="5"/>
        <v>0</v>
      </c>
      <c r="H40" s="71"/>
      <c r="I40" s="29">
        <v>4</v>
      </c>
      <c r="J40" s="13">
        <v>0</v>
      </c>
      <c r="K40" s="26"/>
      <c r="L40" s="26"/>
      <c r="M40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40" s="27">
        <f>SUM(racers43[[#This Row],[RMCC - Hill Climb (B)]]+racers43[[#This Row],[Tour de Bowness - Hill Climb (A)]]+racers43[[#This Row],[CABC ITT Provincial Championships (A)]])</f>
        <v>0</v>
      </c>
      <c r="O40" s="28">
        <f>SUM(racers43[[#This Row],[Tour de Bowness - Omnium (A)]]+racers43[[#This Row],[RMCC - Omnium (B)]])</f>
        <v>0</v>
      </c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16"/>
    </row>
    <row r="41" spans="1:34" x14ac:dyDescent="0.3">
      <c r="A41" s="25"/>
      <c r="B41" s="33" t="s">
        <v>749</v>
      </c>
      <c r="C41" s="33" t="s">
        <v>750</v>
      </c>
      <c r="D41" s="33" t="s">
        <v>32</v>
      </c>
      <c r="E41" s="25">
        <f t="shared" si="3"/>
        <v>0</v>
      </c>
      <c r="F41" s="58">
        <f t="shared" si="4"/>
        <v>2</v>
      </c>
      <c r="G41" s="58">
        <f t="shared" si="5"/>
        <v>0</v>
      </c>
      <c r="H41" s="71"/>
      <c r="I41" s="29">
        <v>2</v>
      </c>
      <c r="J41" s="13">
        <v>0</v>
      </c>
      <c r="K41" s="26"/>
      <c r="L41" s="26"/>
      <c r="M41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41" s="27">
        <f>SUM(racers43[[#This Row],[RMCC - Hill Climb (B)]]+racers43[[#This Row],[Tour de Bowness - Hill Climb (A)]]+racers43[[#This Row],[CABC ITT Provincial Championships (A)]])</f>
        <v>0</v>
      </c>
      <c r="O41" s="28">
        <f>SUM(racers43[[#This Row],[Tour de Bowness - Omnium (A)]]+racers43[[#This Row],[RMCC - Omnium (B)]])</f>
        <v>0</v>
      </c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16"/>
    </row>
    <row r="42" spans="1:34" x14ac:dyDescent="0.3">
      <c r="A42" s="25"/>
      <c r="B42" s="33" t="s">
        <v>751</v>
      </c>
      <c r="C42" s="33" t="s">
        <v>752</v>
      </c>
      <c r="D42" s="33" t="s">
        <v>38</v>
      </c>
      <c r="E42" s="25">
        <f t="shared" si="3"/>
        <v>0</v>
      </c>
      <c r="F42" s="58">
        <f t="shared" si="4"/>
        <v>2</v>
      </c>
      <c r="G42" s="58">
        <f t="shared" si="5"/>
        <v>0</v>
      </c>
      <c r="H42" s="71"/>
      <c r="I42" s="29">
        <v>2</v>
      </c>
      <c r="J42" s="13">
        <v>0</v>
      </c>
      <c r="K42" s="26"/>
      <c r="L42" s="26"/>
      <c r="M42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42" s="27">
        <f>SUM(racers43[[#This Row],[RMCC - Hill Climb (B)]]+racers43[[#This Row],[Tour de Bowness - Hill Climb (A)]]+racers43[[#This Row],[CABC ITT Provincial Championships (A)]])</f>
        <v>0</v>
      </c>
      <c r="O42" s="28">
        <f>SUM(racers43[[#This Row],[Tour de Bowness - Omnium (A)]]+racers43[[#This Row],[RMCC - Omnium (B)]])</f>
        <v>0</v>
      </c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16"/>
    </row>
    <row r="43" spans="1:34" x14ac:dyDescent="0.3">
      <c r="A43" s="25"/>
      <c r="B43" s="33" t="s">
        <v>753</v>
      </c>
      <c r="C43" s="33" t="s">
        <v>754</v>
      </c>
      <c r="D43" s="33" t="s">
        <v>32</v>
      </c>
      <c r="E43" s="25">
        <f t="shared" si="3"/>
        <v>0</v>
      </c>
      <c r="F43" s="58">
        <f t="shared" si="4"/>
        <v>1</v>
      </c>
      <c r="G43" s="58">
        <f t="shared" si="5"/>
        <v>0</v>
      </c>
      <c r="H43" s="71"/>
      <c r="I43" s="29">
        <v>1</v>
      </c>
      <c r="J43" s="13">
        <v>0</v>
      </c>
      <c r="K43" s="26"/>
      <c r="L43" s="26"/>
      <c r="M43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43" s="27">
        <f>SUM(racers43[[#This Row],[RMCC - Hill Climb (B)]]+racers43[[#This Row],[Tour de Bowness - Hill Climb (A)]]+racers43[[#This Row],[CABC ITT Provincial Championships (A)]])</f>
        <v>0</v>
      </c>
      <c r="O43" s="28">
        <f>SUM(racers43[[#This Row],[Tour de Bowness - Omnium (A)]]+racers43[[#This Row],[RMCC - Omnium (B)]])</f>
        <v>0</v>
      </c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16"/>
    </row>
    <row r="44" spans="1:34" x14ac:dyDescent="0.3">
      <c r="A44" s="25"/>
      <c r="B44" s="33" t="s">
        <v>755</v>
      </c>
      <c r="C44" s="33" t="s">
        <v>756</v>
      </c>
      <c r="D44" s="33" t="s">
        <v>32</v>
      </c>
      <c r="E44" s="25">
        <f t="shared" si="3"/>
        <v>0</v>
      </c>
      <c r="F44" s="58">
        <f t="shared" si="4"/>
        <v>0</v>
      </c>
      <c r="G44" s="58">
        <f t="shared" si="5"/>
        <v>0</v>
      </c>
      <c r="H44" s="71"/>
      <c r="I44" s="29">
        <v>0</v>
      </c>
      <c r="J44" s="13">
        <v>0</v>
      </c>
      <c r="K44" s="26"/>
      <c r="L44" s="26"/>
      <c r="M44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44" s="27">
        <f>SUM(racers43[[#This Row],[RMCC - Hill Climb (B)]]+racers43[[#This Row],[Tour de Bowness - Hill Climb (A)]]+racers43[[#This Row],[CABC ITT Provincial Championships (A)]])</f>
        <v>0</v>
      </c>
      <c r="O44" s="28">
        <f>SUM(racers43[[#This Row],[Tour de Bowness - Omnium (A)]]+racers43[[#This Row],[RMCC - Omnium (B)]])</f>
        <v>0</v>
      </c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16"/>
    </row>
    <row r="45" spans="1:34" x14ac:dyDescent="0.3">
      <c r="A45" s="25"/>
      <c r="B45" s="33" t="s">
        <v>757</v>
      </c>
      <c r="C45" s="33" t="s">
        <v>758</v>
      </c>
      <c r="D45" s="33" t="s">
        <v>38</v>
      </c>
      <c r="E45" s="26">
        <f t="shared" si="3"/>
        <v>0</v>
      </c>
      <c r="F45" s="58">
        <f t="shared" si="4"/>
        <v>0</v>
      </c>
      <c r="G45" s="58">
        <f t="shared" si="5"/>
        <v>0</v>
      </c>
      <c r="H45" s="71"/>
      <c r="I45" s="29">
        <v>0</v>
      </c>
      <c r="J45" s="13">
        <v>0</v>
      </c>
      <c r="K45" s="26"/>
      <c r="L45" s="26"/>
      <c r="M45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45" s="27">
        <f>SUM(racers43[[#This Row],[RMCC - Hill Climb (B)]]+racers43[[#This Row],[Tour de Bowness - Hill Climb (A)]]+racers43[[#This Row],[CABC ITT Provincial Championships (A)]])</f>
        <v>0</v>
      </c>
      <c r="O45" s="28">
        <f>SUM(racers43[[#This Row],[Tour de Bowness - Omnium (A)]]+racers43[[#This Row],[RMCC - Omnium (B)]])</f>
        <v>0</v>
      </c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16"/>
    </row>
    <row r="46" spans="1:34" x14ac:dyDescent="0.3">
      <c r="A46" s="25"/>
      <c r="B46" s="33" t="s">
        <v>649</v>
      </c>
      <c r="C46" s="33" t="s">
        <v>759</v>
      </c>
      <c r="D46" s="33" t="s">
        <v>49</v>
      </c>
      <c r="E46" s="25">
        <f t="shared" si="3"/>
        <v>0</v>
      </c>
      <c r="F46" s="58">
        <f t="shared" si="4"/>
        <v>0</v>
      </c>
      <c r="G46" s="58">
        <f t="shared" si="5"/>
        <v>0</v>
      </c>
      <c r="H46" s="71"/>
      <c r="I46" s="29">
        <v>0</v>
      </c>
      <c r="J46" s="13">
        <v>0</v>
      </c>
      <c r="K46" s="26"/>
      <c r="L46" s="26"/>
      <c r="M46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46" s="27">
        <f>SUM(racers43[[#This Row],[RMCC - Hill Climb (B)]]+racers43[[#This Row],[Tour de Bowness - Hill Climb (A)]]+racers43[[#This Row],[CABC ITT Provincial Championships (A)]])</f>
        <v>0</v>
      </c>
      <c r="O46" s="28">
        <f>SUM(racers43[[#This Row],[Tour de Bowness - Omnium (A)]]+racers43[[#This Row],[RMCC - Omnium (B)]])</f>
        <v>0</v>
      </c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16"/>
    </row>
    <row r="47" spans="1:34" x14ac:dyDescent="0.3">
      <c r="A47" s="25"/>
      <c r="B47" s="33" t="s">
        <v>760</v>
      </c>
      <c r="C47" s="33" t="s">
        <v>761</v>
      </c>
      <c r="D47" s="33" t="s">
        <v>38</v>
      </c>
      <c r="E47" s="25">
        <f t="shared" si="3"/>
        <v>0</v>
      </c>
      <c r="F47" s="58">
        <f t="shared" si="4"/>
        <v>0</v>
      </c>
      <c r="G47" s="58">
        <f t="shared" si="5"/>
        <v>0</v>
      </c>
      <c r="H47" s="71"/>
      <c r="I47" s="29">
        <v>0</v>
      </c>
      <c r="J47" s="13">
        <v>0</v>
      </c>
      <c r="K47" s="26"/>
      <c r="L47" s="26"/>
      <c r="M47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47" s="27">
        <f>SUM(racers43[[#This Row],[RMCC - Hill Climb (B)]]+racers43[[#This Row],[Tour de Bowness - Hill Climb (A)]]+racers43[[#This Row],[CABC ITT Provincial Championships (A)]])</f>
        <v>0</v>
      </c>
      <c r="O47" s="28">
        <f>SUM(racers43[[#This Row],[Tour de Bowness - Omnium (A)]]+racers43[[#This Row],[RMCC - Omnium (B)]])</f>
        <v>0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16"/>
    </row>
    <row r="48" spans="1:34" x14ac:dyDescent="0.3">
      <c r="A48" s="25"/>
      <c r="B48" s="33" t="s">
        <v>762</v>
      </c>
      <c r="C48" s="33" t="s">
        <v>763</v>
      </c>
      <c r="D48" s="33" t="s">
        <v>49</v>
      </c>
      <c r="E48" s="25">
        <f t="shared" si="3"/>
        <v>0</v>
      </c>
      <c r="F48" s="58">
        <f t="shared" si="4"/>
        <v>0</v>
      </c>
      <c r="G48" s="58">
        <f t="shared" si="5"/>
        <v>0</v>
      </c>
      <c r="H48" s="71"/>
      <c r="I48" s="29">
        <v>0</v>
      </c>
      <c r="J48" s="13">
        <v>0</v>
      </c>
      <c r="K48" s="26"/>
      <c r="L48" s="26"/>
      <c r="M48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48" s="27">
        <f>SUM(racers43[[#This Row],[RMCC - Hill Climb (B)]]+racers43[[#This Row],[Tour de Bowness - Hill Climb (A)]]+racers43[[#This Row],[CABC ITT Provincial Championships (A)]])</f>
        <v>0</v>
      </c>
      <c r="O48" s="28">
        <f>SUM(racers43[[#This Row],[Tour de Bowness - Omnium (A)]]+racers43[[#This Row],[RMCC - Omnium (B)]])</f>
        <v>0</v>
      </c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16"/>
    </row>
    <row r="49" spans="1:34" x14ac:dyDescent="0.3">
      <c r="A49" s="25"/>
      <c r="B49" s="24" t="s">
        <v>764</v>
      </c>
      <c r="C49" s="24" t="s">
        <v>604</v>
      </c>
      <c r="D49" s="24" t="s">
        <v>79</v>
      </c>
      <c r="E49" s="26">
        <f t="shared" si="3"/>
        <v>0</v>
      </c>
      <c r="F49" s="87">
        <f t="shared" si="4"/>
        <v>0</v>
      </c>
      <c r="G49" s="58">
        <f t="shared" si="5"/>
        <v>0</v>
      </c>
      <c r="H49" s="71"/>
      <c r="I49" s="29">
        <v>0</v>
      </c>
      <c r="J49" s="13">
        <v>0</v>
      </c>
      <c r="K49" s="26"/>
      <c r="L49" s="26"/>
      <c r="M49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49" s="27">
        <f>SUM(racers43[[#This Row],[RMCC - Hill Climb (B)]]+racers43[[#This Row],[Tour de Bowness - Hill Climb (A)]]+racers43[[#This Row],[CABC ITT Provincial Championships (A)]])</f>
        <v>0</v>
      </c>
      <c r="O49" s="28">
        <f>SUM(racers43[[#This Row],[Tour de Bowness - Omnium (A)]]+racers43[[#This Row],[RMCC - Omnium (B)]])</f>
        <v>0</v>
      </c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16"/>
    </row>
    <row r="50" spans="1:34" x14ac:dyDescent="0.3">
      <c r="A50" s="25"/>
      <c r="B50" s="33" t="s">
        <v>765</v>
      </c>
      <c r="C50" s="33" t="s">
        <v>766</v>
      </c>
      <c r="D50" s="33" t="s">
        <v>49</v>
      </c>
      <c r="E50" s="25">
        <f t="shared" si="3"/>
        <v>0</v>
      </c>
      <c r="F50" s="58">
        <f t="shared" si="4"/>
        <v>0</v>
      </c>
      <c r="G50" s="58">
        <f t="shared" si="5"/>
        <v>0</v>
      </c>
      <c r="H50" s="71"/>
      <c r="I50" s="29">
        <v>0</v>
      </c>
      <c r="J50" s="13">
        <v>0</v>
      </c>
      <c r="K50" s="26"/>
      <c r="L50" s="26"/>
      <c r="M50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50" s="27">
        <f>SUM(racers43[[#This Row],[RMCC - Hill Climb (B)]]+racers43[[#This Row],[Tour de Bowness - Hill Climb (A)]]+racers43[[#This Row],[CABC ITT Provincial Championships (A)]])</f>
        <v>0</v>
      </c>
      <c r="O50" s="28">
        <f>SUM(racers43[[#This Row],[Tour de Bowness - Omnium (A)]]+racers43[[#This Row],[RMCC - Omnium (B)]])</f>
        <v>0</v>
      </c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16"/>
    </row>
    <row r="51" spans="1:34" x14ac:dyDescent="0.3">
      <c r="A51" s="25"/>
      <c r="B51" s="33" t="s">
        <v>767</v>
      </c>
      <c r="C51" s="33" t="s">
        <v>768</v>
      </c>
      <c r="D51" s="33" t="s">
        <v>683</v>
      </c>
      <c r="E51" s="25">
        <f t="shared" si="3"/>
        <v>0</v>
      </c>
      <c r="F51" s="58">
        <f t="shared" si="4"/>
        <v>0</v>
      </c>
      <c r="G51" s="58">
        <f t="shared" si="5"/>
        <v>0</v>
      </c>
      <c r="H51" s="71"/>
      <c r="I51" s="29">
        <v>0</v>
      </c>
      <c r="J51" s="13">
        <v>0</v>
      </c>
      <c r="K51" s="26"/>
      <c r="L51" s="26"/>
      <c r="M51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51" s="27">
        <f>SUM(racers43[[#This Row],[RMCC - Hill Climb (B)]]+racers43[[#This Row],[Tour de Bowness - Hill Climb (A)]]+racers43[[#This Row],[CABC ITT Provincial Championships (A)]])</f>
        <v>0</v>
      </c>
      <c r="O51" s="28">
        <f>SUM(racers43[[#This Row],[Tour de Bowness - Omnium (A)]]+racers43[[#This Row],[RMCC - Omnium (B)]])</f>
        <v>0</v>
      </c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16"/>
    </row>
    <row r="52" spans="1:34" x14ac:dyDescent="0.3">
      <c r="A52" s="25"/>
      <c r="B52" s="33" t="s">
        <v>769</v>
      </c>
      <c r="C52" s="33" t="s">
        <v>595</v>
      </c>
      <c r="D52" s="33" t="s">
        <v>619</v>
      </c>
      <c r="E52" s="25">
        <f t="shared" si="3"/>
        <v>0</v>
      </c>
      <c r="F52" s="58">
        <f t="shared" si="4"/>
        <v>0</v>
      </c>
      <c r="G52" s="58">
        <f t="shared" si="5"/>
        <v>0</v>
      </c>
      <c r="H52" s="71"/>
      <c r="I52" s="29">
        <v>0</v>
      </c>
      <c r="J52" s="13">
        <v>0</v>
      </c>
      <c r="K52" s="26"/>
      <c r="L52" s="26"/>
      <c r="M52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52" s="27">
        <f>SUM(racers43[[#This Row],[RMCC - Hill Climb (B)]]+racers43[[#This Row],[Tour de Bowness - Hill Climb (A)]]+racers43[[#This Row],[CABC ITT Provincial Championships (A)]])</f>
        <v>0</v>
      </c>
      <c r="O52" s="28">
        <f>SUM(racers43[[#This Row],[Tour de Bowness - Omnium (A)]]+racers43[[#This Row],[RMCC - Omnium (B)]])</f>
        <v>0</v>
      </c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16"/>
    </row>
    <row r="53" spans="1:34" x14ac:dyDescent="0.3">
      <c r="A53" s="25"/>
      <c r="B53" s="33" t="s">
        <v>318</v>
      </c>
      <c r="C53" s="33" t="s">
        <v>770</v>
      </c>
      <c r="D53" s="33" t="s">
        <v>194</v>
      </c>
      <c r="E53" s="25">
        <f t="shared" si="3"/>
        <v>0</v>
      </c>
      <c r="F53" s="55">
        <f t="shared" si="4"/>
        <v>0</v>
      </c>
      <c r="G53" s="58">
        <f t="shared" si="5"/>
        <v>0</v>
      </c>
      <c r="H53" s="71"/>
      <c r="I53" s="29">
        <v>0</v>
      </c>
      <c r="J53" s="13">
        <v>0</v>
      </c>
      <c r="K53" s="26"/>
      <c r="L53" s="26"/>
      <c r="M53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53" s="27">
        <f>SUM(racers43[[#This Row],[RMCC - Hill Climb (B)]]+racers43[[#This Row],[Tour de Bowness - Hill Climb (A)]]+racers43[[#This Row],[CABC ITT Provincial Championships (A)]])</f>
        <v>0</v>
      </c>
      <c r="O53" s="28">
        <f>SUM(racers43[[#This Row],[Tour de Bowness - Omnium (A)]]+racers43[[#This Row],[RMCC - Omnium (B)]])</f>
        <v>0</v>
      </c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16"/>
    </row>
    <row r="54" spans="1:34" x14ac:dyDescent="0.3">
      <c r="A54" s="25"/>
      <c r="B54" s="33" t="s">
        <v>771</v>
      </c>
      <c r="C54" s="33" t="s">
        <v>772</v>
      </c>
      <c r="D54" s="33" t="s">
        <v>325</v>
      </c>
      <c r="E54" s="25">
        <f t="shared" si="3"/>
        <v>0</v>
      </c>
      <c r="F54" s="55">
        <f t="shared" si="4"/>
        <v>0</v>
      </c>
      <c r="G54" s="58">
        <f t="shared" si="5"/>
        <v>0</v>
      </c>
      <c r="H54" s="71"/>
      <c r="I54" s="29">
        <v>0</v>
      </c>
      <c r="J54" s="13">
        <v>0</v>
      </c>
      <c r="K54" s="26"/>
      <c r="L54" s="26"/>
      <c r="M54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54" s="27">
        <f>SUM(racers43[[#This Row],[RMCC - Hill Climb (B)]]+racers43[[#This Row],[Tour de Bowness - Hill Climb (A)]]+racers43[[#This Row],[CABC ITT Provincial Championships (A)]])</f>
        <v>0</v>
      </c>
      <c r="O54" s="28">
        <f>SUM(racers43[[#This Row],[Tour de Bowness - Omnium (A)]]+racers43[[#This Row],[RMCC - Omnium (B)]])</f>
        <v>0</v>
      </c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16"/>
    </row>
    <row r="55" spans="1:34" x14ac:dyDescent="0.3">
      <c r="A55" s="25"/>
      <c r="B55" s="33" t="s">
        <v>87</v>
      </c>
      <c r="C55" s="33" t="s">
        <v>773</v>
      </c>
      <c r="D55" s="33" t="s">
        <v>200</v>
      </c>
      <c r="E55" s="25">
        <f t="shared" si="3"/>
        <v>0</v>
      </c>
      <c r="F55" s="58">
        <f t="shared" si="4"/>
        <v>0</v>
      </c>
      <c r="G55" s="58">
        <f t="shared" si="5"/>
        <v>0</v>
      </c>
      <c r="H55" s="71"/>
      <c r="I55" s="29">
        <v>0</v>
      </c>
      <c r="J55" s="13">
        <v>0</v>
      </c>
      <c r="K55" s="26"/>
      <c r="L55" s="26"/>
      <c r="M55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55" s="27">
        <f>SUM(racers43[[#This Row],[RMCC - Hill Climb (B)]]+racers43[[#This Row],[Tour de Bowness - Hill Climb (A)]]+racers43[[#This Row],[CABC ITT Provincial Championships (A)]])</f>
        <v>0</v>
      </c>
      <c r="O55" s="28">
        <f>SUM(racers43[[#This Row],[Tour de Bowness - Omnium (A)]]+racers43[[#This Row],[RMCC - Omnium (B)]])</f>
        <v>0</v>
      </c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16"/>
    </row>
    <row r="56" spans="1:34" x14ac:dyDescent="0.3">
      <c r="A56" s="25"/>
      <c r="B56" s="33" t="s">
        <v>774</v>
      </c>
      <c r="C56" s="33" t="s">
        <v>775</v>
      </c>
      <c r="D56" s="33" t="s">
        <v>108</v>
      </c>
      <c r="E56" s="25">
        <f t="shared" si="3"/>
        <v>0</v>
      </c>
      <c r="F56" s="58">
        <f t="shared" si="4"/>
        <v>0</v>
      </c>
      <c r="G56" s="58">
        <f t="shared" si="5"/>
        <v>0</v>
      </c>
      <c r="H56" s="88"/>
      <c r="I56" s="29">
        <v>0</v>
      </c>
      <c r="J56" s="62">
        <v>0</v>
      </c>
      <c r="K56" s="26"/>
      <c r="L56" s="26"/>
      <c r="M56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56" s="27">
        <f>SUM(racers43[[#This Row],[RMCC - Hill Climb (B)]]+racers43[[#This Row],[Tour de Bowness - Hill Climb (A)]]+racers43[[#This Row],[CABC ITT Provincial Championships (A)]])</f>
        <v>0</v>
      </c>
      <c r="O56" s="28">
        <f>SUM(racers43[[#This Row],[Tour de Bowness - Omnium (A)]]+racers43[[#This Row],[RMCC - Omnium (B)]])</f>
        <v>0</v>
      </c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16"/>
    </row>
    <row r="57" spans="1:34" x14ac:dyDescent="0.3">
      <c r="A57" s="25"/>
      <c r="B57" s="24" t="s">
        <v>387</v>
      </c>
      <c r="C57" s="24" t="s">
        <v>776</v>
      </c>
      <c r="D57" s="24" t="s">
        <v>38</v>
      </c>
      <c r="E57" s="25">
        <f t="shared" si="3"/>
        <v>0</v>
      </c>
      <c r="F57" s="58">
        <f t="shared" si="4"/>
        <v>0</v>
      </c>
      <c r="G57" s="58">
        <f t="shared" si="5"/>
        <v>0</v>
      </c>
      <c r="H57" s="88"/>
      <c r="I57" s="29">
        <v>0</v>
      </c>
      <c r="J57" s="62">
        <v>0</v>
      </c>
      <c r="K57" s="26"/>
      <c r="L57" s="26"/>
      <c r="M57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57" s="27">
        <f>SUM(racers43[[#This Row],[RMCC - Hill Climb (B)]]+racers43[[#This Row],[Tour de Bowness - Hill Climb (A)]]+racers43[[#This Row],[CABC ITT Provincial Championships (A)]])</f>
        <v>0</v>
      </c>
      <c r="O57" s="28">
        <f>SUM(racers43[[#This Row],[Tour de Bowness - Omnium (A)]]+racers43[[#This Row],[RMCC - Omnium (B)]])</f>
        <v>0</v>
      </c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16"/>
    </row>
    <row r="58" spans="1:34" x14ac:dyDescent="0.3">
      <c r="A58" s="25"/>
      <c r="B58" s="33" t="s">
        <v>777</v>
      </c>
      <c r="C58" s="33" t="s">
        <v>778</v>
      </c>
      <c r="D58" s="33" t="s">
        <v>38</v>
      </c>
      <c r="E58" s="25">
        <f t="shared" si="3"/>
        <v>0</v>
      </c>
      <c r="F58" s="58">
        <f t="shared" si="4"/>
        <v>0</v>
      </c>
      <c r="G58" s="58">
        <f t="shared" si="5"/>
        <v>0</v>
      </c>
      <c r="H58" s="88"/>
      <c r="I58" s="29">
        <v>0</v>
      </c>
      <c r="J58" s="62">
        <v>0</v>
      </c>
      <c r="K58" s="26"/>
      <c r="L58" s="26"/>
      <c r="M58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58" s="27">
        <f>SUM(racers43[[#This Row],[RMCC - Hill Climb (B)]]+racers43[[#This Row],[Tour de Bowness - Hill Climb (A)]]+racers43[[#This Row],[CABC ITT Provincial Championships (A)]])</f>
        <v>0</v>
      </c>
      <c r="O58" s="28">
        <f>SUM(racers43[[#This Row],[Tour de Bowness - Omnium (A)]]+racers43[[#This Row],[RMCC - Omnium (B)]])</f>
        <v>0</v>
      </c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16"/>
    </row>
    <row r="59" spans="1:34" x14ac:dyDescent="0.3">
      <c r="A59" s="25"/>
      <c r="B59" s="33" t="s">
        <v>779</v>
      </c>
      <c r="C59" s="33" t="s">
        <v>780</v>
      </c>
      <c r="D59" s="33" t="s">
        <v>49</v>
      </c>
      <c r="E59" s="25">
        <f t="shared" si="3"/>
        <v>0</v>
      </c>
      <c r="F59" s="58">
        <f t="shared" si="4"/>
        <v>0</v>
      </c>
      <c r="G59" s="58">
        <f t="shared" si="5"/>
        <v>0</v>
      </c>
      <c r="H59" s="88"/>
      <c r="I59" s="29">
        <v>0</v>
      </c>
      <c r="J59" s="62">
        <v>0</v>
      </c>
      <c r="K59" s="26"/>
      <c r="L59" s="26"/>
      <c r="M59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59" s="27">
        <f>SUM(racers43[[#This Row],[RMCC - Hill Climb (B)]]+racers43[[#This Row],[Tour de Bowness - Hill Climb (A)]]+racers43[[#This Row],[CABC ITT Provincial Championships (A)]])</f>
        <v>0</v>
      </c>
      <c r="O59" s="28">
        <f>SUM(racers43[[#This Row],[Tour de Bowness - Omnium (A)]]+racers43[[#This Row],[RMCC - Omnium (B)]])</f>
        <v>0</v>
      </c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16"/>
    </row>
    <row r="60" spans="1:34" x14ac:dyDescent="0.3">
      <c r="A60" s="25"/>
      <c r="B60" s="33" t="s">
        <v>781</v>
      </c>
      <c r="C60" s="33" t="s">
        <v>782</v>
      </c>
      <c r="D60" s="33" t="s">
        <v>619</v>
      </c>
      <c r="E60" s="25">
        <f t="shared" si="3"/>
        <v>0</v>
      </c>
      <c r="F60" s="58">
        <f t="shared" si="4"/>
        <v>0</v>
      </c>
      <c r="G60" s="58">
        <f t="shared" si="5"/>
        <v>0</v>
      </c>
      <c r="H60" s="88"/>
      <c r="I60" s="29">
        <v>0</v>
      </c>
      <c r="J60" s="62">
        <v>0</v>
      </c>
      <c r="K60" s="26"/>
      <c r="L60" s="26"/>
      <c r="M60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60" s="27">
        <f>SUM(racers43[[#This Row],[RMCC - Hill Climb (B)]]+racers43[[#This Row],[Tour de Bowness - Hill Climb (A)]]+racers43[[#This Row],[CABC ITT Provincial Championships (A)]])</f>
        <v>0</v>
      </c>
      <c r="O60" s="28">
        <f>SUM(racers43[[#This Row],[Tour de Bowness - Omnium (A)]]+racers43[[#This Row],[RMCC - Omnium (B)]])</f>
        <v>0</v>
      </c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16"/>
    </row>
    <row r="61" spans="1:34" x14ac:dyDescent="0.3">
      <c r="A61" s="25"/>
      <c r="B61" s="33" t="s">
        <v>783</v>
      </c>
      <c r="C61" s="33" t="s">
        <v>641</v>
      </c>
      <c r="D61" s="33" t="s">
        <v>38</v>
      </c>
      <c r="E61" s="25">
        <f t="shared" si="3"/>
        <v>0</v>
      </c>
      <c r="F61" s="58">
        <f t="shared" si="4"/>
        <v>0</v>
      </c>
      <c r="G61" s="58">
        <f t="shared" si="5"/>
        <v>0</v>
      </c>
      <c r="H61" s="88"/>
      <c r="I61" s="29">
        <v>0</v>
      </c>
      <c r="J61" s="62">
        <v>0</v>
      </c>
      <c r="K61" s="26"/>
      <c r="L61" s="26"/>
      <c r="M61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61" s="27">
        <f>SUM(racers43[[#This Row],[RMCC - Hill Climb (B)]]+racers43[[#This Row],[Tour de Bowness - Hill Climb (A)]]+racers43[[#This Row],[CABC ITT Provincial Championships (A)]])</f>
        <v>0</v>
      </c>
      <c r="O61" s="28">
        <f>SUM(racers43[[#This Row],[Tour de Bowness - Omnium (A)]]+racers43[[#This Row],[RMCC - Omnium (B)]])</f>
        <v>0</v>
      </c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16"/>
    </row>
    <row r="62" spans="1:34" x14ac:dyDescent="0.3">
      <c r="A62" s="25"/>
      <c r="B62" s="33" t="s">
        <v>784</v>
      </c>
      <c r="C62" s="33" t="s">
        <v>672</v>
      </c>
      <c r="D62" s="33" t="s">
        <v>66</v>
      </c>
      <c r="E62" s="25">
        <f t="shared" si="3"/>
        <v>0</v>
      </c>
      <c r="F62" s="58">
        <f t="shared" si="4"/>
        <v>0</v>
      </c>
      <c r="G62" s="58">
        <f t="shared" si="5"/>
        <v>0</v>
      </c>
      <c r="H62" s="88"/>
      <c r="I62" s="29">
        <v>0</v>
      </c>
      <c r="J62" s="62">
        <v>0</v>
      </c>
      <c r="K62" s="26"/>
      <c r="L62" s="26"/>
      <c r="M62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62" s="27">
        <f>SUM(racers43[[#This Row],[RMCC - Hill Climb (B)]]+racers43[[#This Row],[Tour de Bowness - Hill Climb (A)]]+racers43[[#This Row],[CABC ITT Provincial Championships (A)]])</f>
        <v>0</v>
      </c>
      <c r="O62" s="28">
        <f>SUM(racers43[[#This Row],[Tour de Bowness - Omnium (A)]]+racers43[[#This Row],[RMCC - Omnium (B)]])</f>
        <v>0</v>
      </c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16"/>
    </row>
    <row r="63" spans="1:34" x14ac:dyDescent="0.3">
      <c r="A63" s="25"/>
      <c r="B63" s="33" t="s">
        <v>785</v>
      </c>
      <c r="C63" s="33" t="s">
        <v>786</v>
      </c>
      <c r="D63" s="33" t="s">
        <v>49</v>
      </c>
      <c r="E63" s="25">
        <f t="shared" si="3"/>
        <v>0</v>
      </c>
      <c r="F63" s="58">
        <f t="shared" si="4"/>
        <v>0</v>
      </c>
      <c r="G63" s="58">
        <f t="shared" si="5"/>
        <v>0</v>
      </c>
      <c r="H63" s="88"/>
      <c r="I63" s="29">
        <v>0</v>
      </c>
      <c r="J63" s="62">
        <v>0</v>
      </c>
      <c r="K63" s="26"/>
      <c r="L63" s="26"/>
      <c r="M63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63" s="27">
        <f>SUM(racers43[[#This Row],[RMCC - Hill Climb (B)]]+racers43[[#This Row],[Tour de Bowness - Hill Climb (A)]]+racers43[[#This Row],[CABC ITT Provincial Championships (A)]])</f>
        <v>0</v>
      </c>
      <c r="O63" s="28">
        <f>SUM(racers43[[#This Row],[Tour de Bowness - Omnium (A)]]+racers43[[#This Row],[RMCC - Omnium (B)]])</f>
        <v>0</v>
      </c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16"/>
    </row>
    <row r="64" spans="1:34" x14ac:dyDescent="0.3">
      <c r="A64" s="25"/>
      <c r="B64" s="33" t="s">
        <v>787</v>
      </c>
      <c r="C64" s="33" t="s">
        <v>788</v>
      </c>
      <c r="D64" s="33" t="s">
        <v>49</v>
      </c>
      <c r="E64" s="25">
        <f t="shared" si="3"/>
        <v>0</v>
      </c>
      <c r="F64" s="58">
        <f t="shared" si="4"/>
        <v>0</v>
      </c>
      <c r="G64" s="58">
        <f t="shared" si="5"/>
        <v>0</v>
      </c>
      <c r="H64" s="88"/>
      <c r="I64" s="29">
        <v>0</v>
      </c>
      <c r="J64" s="62">
        <v>0</v>
      </c>
      <c r="K64" s="26"/>
      <c r="L64" s="26"/>
      <c r="M64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64" s="27">
        <f>SUM(racers43[[#This Row],[RMCC - Hill Climb (B)]]+racers43[[#This Row],[Tour de Bowness - Hill Climb (A)]]+racers43[[#This Row],[CABC ITT Provincial Championships (A)]])</f>
        <v>0</v>
      </c>
      <c r="O64" s="28">
        <f>SUM(racers43[[#This Row],[Tour de Bowness - Omnium (A)]]+racers43[[#This Row],[RMCC - Omnium (B)]])</f>
        <v>0</v>
      </c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16"/>
    </row>
    <row r="65" spans="1:34" x14ac:dyDescent="0.3">
      <c r="A65" s="25"/>
      <c r="B65" s="24" t="s">
        <v>789</v>
      </c>
      <c r="C65" s="24" t="s">
        <v>790</v>
      </c>
      <c r="D65" s="24" t="s">
        <v>32</v>
      </c>
      <c r="E65" s="26">
        <f t="shared" si="3"/>
        <v>0</v>
      </c>
      <c r="F65" s="55">
        <f t="shared" si="4"/>
        <v>0</v>
      </c>
      <c r="G65" s="58">
        <f t="shared" si="5"/>
        <v>0</v>
      </c>
      <c r="H65" s="88"/>
      <c r="I65" s="29">
        <v>0</v>
      </c>
      <c r="J65" s="62">
        <v>0</v>
      </c>
      <c r="K65" s="26"/>
      <c r="L65" s="26"/>
      <c r="M65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65" s="27">
        <f>SUM(racers43[[#This Row],[RMCC - Hill Climb (B)]]+racers43[[#This Row],[Tour de Bowness - Hill Climb (A)]]+racers43[[#This Row],[CABC ITT Provincial Championships (A)]])</f>
        <v>0</v>
      </c>
      <c r="O65" s="28">
        <f>SUM(racers43[[#This Row],[Tour de Bowness - Omnium (A)]]+racers43[[#This Row],[RMCC - Omnium (B)]])</f>
        <v>0</v>
      </c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16"/>
    </row>
    <row r="66" spans="1:34" x14ac:dyDescent="0.3">
      <c r="A66" s="25"/>
      <c r="B66" s="33" t="s">
        <v>791</v>
      </c>
      <c r="C66" s="33" t="s">
        <v>792</v>
      </c>
      <c r="D66" s="33" t="s">
        <v>49</v>
      </c>
      <c r="E66" s="25">
        <f t="shared" ref="E66:E83" si="6">SUM(M66,N66,O66)</f>
        <v>0</v>
      </c>
      <c r="F66" s="58">
        <f t="shared" ref="F66:F97" si="7">SUM(G66,H66,I66,K66,M66)</f>
        <v>0</v>
      </c>
      <c r="G66" s="58">
        <f t="shared" ref="G66:G83" si="8">+IF(SUM(J66,L66,N66)&gt;20,20,SUM(J66,L66,N66))</f>
        <v>0</v>
      </c>
      <c r="H66" s="88"/>
      <c r="I66" s="29">
        <v>0</v>
      </c>
      <c r="J66" s="62">
        <v>0</v>
      </c>
      <c r="K66" s="26"/>
      <c r="L66" s="26"/>
      <c r="M66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66" s="27">
        <f>SUM(racers43[[#This Row],[RMCC - Hill Climb (B)]]+racers43[[#This Row],[Tour de Bowness - Hill Climb (A)]]+racers43[[#This Row],[CABC ITT Provincial Championships (A)]])</f>
        <v>0</v>
      </c>
      <c r="O66" s="28">
        <f>SUM(racers43[[#This Row],[Tour de Bowness - Omnium (A)]]+racers43[[#This Row],[RMCC - Omnium (B)]])</f>
        <v>0</v>
      </c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16"/>
    </row>
    <row r="67" spans="1:34" x14ac:dyDescent="0.3">
      <c r="A67" s="25"/>
      <c r="B67" s="33" t="s">
        <v>793</v>
      </c>
      <c r="C67" s="33" t="s">
        <v>794</v>
      </c>
      <c r="D67" s="33" t="s">
        <v>795</v>
      </c>
      <c r="E67" s="25">
        <f t="shared" si="6"/>
        <v>0</v>
      </c>
      <c r="F67" s="58">
        <f t="shared" si="7"/>
        <v>0</v>
      </c>
      <c r="G67" s="58">
        <f t="shared" si="8"/>
        <v>0</v>
      </c>
      <c r="H67" s="88"/>
      <c r="I67" s="29">
        <v>0</v>
      </c>
      <c r="J67" s="62">
        <v>0</v>
      </c>
      <c r="K67" s="26"/>
      <c r="L67" s="26"/>
      <c r="M67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67" s="27">
        <f>SUM(racers43[[#This Row],[RMCC - Hill Climb (B)]]+racers43[[#This Row],[Tour de Bowness - Hill Climb (A)]]+racers43[[#This Row],[CABC ITT Provincial Championships (A)]])</f>
        <v>0</v>
      </c>
      <c r="O67" s="28">
        <f>SUM(racers43[[#This Row],[Tour de Bowness - Omnium (A)]]+racers43[[#This Row],[RMCC - Omnium (B)]])</f>
        <v>0</v>
      </c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16"/>
    </row>
    <row r="68" spans="1:34" x14ac:dyDescent="0.3">
      <c r="A68" s="25"/>
      <c r="B68" s="33" t="s">
        <v>796</v>
      </c>
      <c r="C68" s="33" t="s">
        <v>797</v>
      </c>
      <c r="D68" s="33" t="s">
        <v>38</v>
      </c>
      <c r="E68" s="25">
        <f t="shared" si="6"/>
        <v>0</v>
      </c>
      <c r="F68" s="58">
        <f t="shared" si="7"/>
        <v>0</v>
      </c>
      <c r="G68" s="58">
        <f t="shared" si="8"/>
        <v>0</v>
      </c>
      <c r="H68" s="88"/>
      <c r="I68" s="29">
        <v>0</v>
      </c>
      <c r="J68" s="62">
        <v>0</v>
      </c>
      <c r="K68" s="26"/>
      <c r="L68" s="26"/>
      <c r="M68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68" s="27">
        <f>SUM(racers43[[#This Row],[RMCC - Hill Climb (B)]]+racers43[[#This Row],[Tour de Bowness - Hill Climb (A)]]+racers43[[#This Row],[CABC ITT Provincial Championships (A)]])</f>
        <v>0</v>
      </c>
      <c r="O68" s="28">
        <f>SUM(racers43[[#This Row],[Tour de Bowness - Omnium (A)]]+racers43[[#This Row],[RMCC - Omnium (B)]])</f>
        <v>0</v>
      </c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16"/>
    </row>
    <row r="69" spans="1:34" x14ac:dyDescent="0.3">
      <c r="A69" s="25"/>
      <c r="B69" s="33" t="s">
        <v>584</v>
      </c>
      <c r="C69" s="33" t="s">
        <v>586</v>
      </c>
      <c r="D69" s="33" t="s">
        <v>79</v>
      </c>
      <c r="E69" s="25">
        <f t="shared" si="6"/>
        <v>0</v>
      </c>
      <c r="F69" s="55">
        <f t="shared" si="7"/>
        <v>0</v>
      </c>
      <c r="G69" s="58">
        <f t="shared" si="8"/>
        <v>0</v>
      </c>
      <c r="H69" s="88"/>
      <c r="I69" s="29">
        <v>0</v>
      </c>
      <c r="J69" s="62">
        <v>0</v>
      </c>
      <c r="K69" s="26"/>
      <c r="L69" s="26"/>
      <c r="M69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69" s="27">
        <f>SUM(racers43[[#This Row],[RMCC - Hill Climb (B)]]+racers43[[#This Row],[Tour de Bowness - Hill Climb (A)]]+racers43[[#This Row],[CABC ITT Provincial Championships (A)]])</f>
        <v>0</v>
      </c>
      <c r="O69" s="28">
        <f>SUM(racers43[[#This Row],[Tour de Bowness - Omnium (A)]]+racers43[[#This Row],[RMCC - Omnium (B)]])</f>
        <v>0</v>
      </c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</row>
    <row r="70" spans="1:34" x14ac:dyDescent="0.3">
      <c r="A70" s="25"/>
      <c r="B70" s="33" t="s">
        <v>798</v>
      </c>
      <c r="C70" s="33" t="s">
        <v>799</v>
      </c>
      <c r="D70" s="33" t="s">
        <v>38</v>
      </c>
      <c r="E70" s="25">
        <f t="shared" si="6"/>
        <v>0</v>
      </c>
      <c r="F70" s="58">
        <f t="shared" si="7"/>
        <v>0</v>
      </c>
      <c r="G70" s="58">
        <f t="shared" si="8"/>
        <v>0</v>
      </c>
      <c r="H70" s="88"/>
      <c r="I70" s="29">
        <v>0</v>
      </c>
      <c r="J70" s="62">
        <v>0</v>
      </c>
      <c r="K70" s="26"/>
      <c r="L70" s="26"/>
      <c r="M70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70" s="27">
        <f>SUM(racers43[[#This Row],[RMCC - Hill Climb (B)]]+racers43[[#This Row],[Tour de Bowness - Hill Climb (A)]]+racers43[[#This Row],[CABC ITT Provincial Championships (A)]])</f>
        <v>0</v>
      </c>
      <c r="O70" s="28">
        <f>SUM(racers43[[#This Row],[Tour de Bowness - Omnium (A)]]+racers43[[#This Row],[RMCC - Omnium (B)]])</f>
        <v>0</v>
      </c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</row>
    <row r="71" spans="1:34" x14ac:dyDescent="0.3">
      <c r="A71" s="25"/>
      <c r="B71" s="33" t="s">
        <v>800</v>
      </c>
      <c r="C71" s="33" t="s">
        <v>801</v>
      </c>
      <c r="D71" s="33" t="s">
        <v>44</v>
      </c>
      <c r="E71" s="25">
        <f t="shared" si="6"/>
        <v>0</v>
      </c>
      <c r="F71" s="58">
        <f t="shared" si="7"/>
        <v>0</v>
      </c>
      <c r="G71" s="58">
        <f t="shared" si="8"/>
        <v>0</v>
      </c>
      <c r="H71" s="88"/>
      <c r="I71" s="29">
        <v>0</v>
      </c>
      <c r="J71" s="62">
        <v>0</v>
      </c>
      <c r="K71" s="26"/>
      <c r="L71" s="26"/>
      <c r="M71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71" s="27">
        <f>SUM(racers43[[#This Row],[RMCC - Hill Climb (B)]]+racers43[[#This Row],[Tour de Bowness - Hill Climb (A)]]+racers43[[#This Row],[CABC ITT Provincial Championships (A)]])</f>
        <v>0</v>
      </c>
      <c r="O71" s="28">
        <f>SUM(racers43[[#This Row],[Tour de Bowness - Omnium (A)]]+racers43[[#This Row],[RMCC - Omnium (B)]])</f>
        <v>0</v>
      </c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</row>
    <row r="72" spans="1:34" x14ac:dyDescent="0.3">
      <c r="A72" s="25"/>
      <c r="B72" s="33" t="s">
        <v>802</v>
      </c>
      <c r="C72" s="33" t="s">
        <v>803</v>
      </c>
      <c r="D72" s="33" t="s">
        <v>619</v>
      </c>
      <c r="E72" s="25">
        <f t="shared" si="6"/>
        <v>0</v>
      </c>
      <c r="F72" s="58">
        <f t="shared" si="7"/>
        <v>0</v>
      </c>
      <c r="G72" s="55">
        <f t="shared" si="8"/>
        <v>0</v>
      </c>
      <c r="H72" s="88"/>
      <c r="I72" s="29">
        <v>0</v>
      </c>
      <c r="J72" s="62">
        <v>0</v>
      </c>
      <c r="K72" s="26"/>
      <c r="L72" s="26"/>
      <c r="M72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72" s="27">
        <f>SUM(racers43[[#This Row],[RMCC - Hill Climb (B)]]+racers43[[#This Row],[Tour de Bowness - Hill Climb (A)]]+racers43[[#This Row],[CABC ITT Provincial Championships (A)]])</f>
        <v>0</v>
      </c>
      <c r="O72" s="28">
        <f>SUM(racers43[[#This Row],[Tour de Bowness - Omnium (A)]]+racers43[[#This Row],[RMCC - Omnium (B)]])</f>
        <v>0</v>
      </c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</row>
    <row r="73" spans="1:34" x14ac:dyDescent="0.3">
      <c r="A73" s="25"/>
      <c r="B73" s="33" t="s">
        <v>804</v>
      </c>
      <c r="C73" s="33" t="s">
        <v>805</v>
      </c>
      <c r="D73" s="33" t="s">
        <v>32</v>
      </c>
      <c r="E73" s="25">
        <f t="shared" si="6"/>
        <v>0</v>
      </c>
      <c r="F73" s="102">
        <f t="shared" si="7"/>
        <v>0</v>
      </c>
      <c r="G73" s="58">
        <f t="shared" si="8"/>
        <v>0</v>
      </c>
      <c r="H73" s="96"/>
      <c r="I73" s="29">
        <v>0</v>
      </c>
      <c r="J73" s="62">
        <v>0</v>
      </c>
      <c r="K73" s="26"/>
      <c r="L73" s="26"/>
      <c r="M73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73" s="27">
        <f>SUM(racers43[[#This Row],[RMCC - Hill Climb (B)]]+racers43[[#This Row],[Tour de Bowness - Hill Climb (A)]]+racers43[[#This Row],[CABC ITT Provincial Championships (A)]])</f>
        <v>0</v>
      </c>
      <c r="O73" s="28">
        <f>SUM(racers43[[#This Row],[Tour de Bowness - Omnium (A)]]+racers43[[#This Row],[RMCC - Omnium (B)]])</f>
        <v>0</v>
      </c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</row>
    <row r="74" spans="1:34" x14ac:dyDescent="0.3">
      <c r="A74" s="25"/>
      <c r="B74" s="33" t="s">
        <v>647</v>
      </c>
      <c r="C74" s="33" t="s">
        <v>648</v>
      </c>
      <c r="D74" s="33" t="s">
        <v>108</v>
      </c>
      <c r="E74" s="25">
        <f t="shared" si="6"/>
        <v>0</v>
      </c>
      <c r="F74" s="97">
        <f t="shared" si="7"/>
        <v>0</v>
      </c>
      <c r="G74" s="58">
        <f t="shared" si="8"/>
        <v>0</v>
      </c>
      <c r="H74" s="96"/>
      <c r="I74" s="29">
        <v>0</v>
      </c>
      <c r="J74" s="62">
        <v>0</v>
      </c>
      <c r="K74" s="26"/>
      <c r="L74" s="26"/>
      <c r="M74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74" s="27">
        <f>SUM(racers43[[#This Row],[RMCC - Hill Climb (B)]]+racers43[[#This Row],[Tour de Bowness - Hill Climb (A)]]+racers43[[#This Row],[CABC ITT Provincial Championships (A)]])</f>
        <v>0</v>
      </c>
      <c r="O74" s="28">
        <f>SUM(racers43[[#This Row],[Tour de Bowness - Omnium (A)]]+racers43[[#This Row],[RMCC - Omnium (B)]])</f>
        <v>0</v>
      </c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</row>
    <row r="75" spans="1:34" x14ac:dyDescent="0.3">
      <c r="A75" s="25"/>
      <c r="B75" s="33" t="s">
        <v>806</v>
      </c>
      <c r="C75" s="33" t="s">
        <v>807</v>
      </c>
      <c r="D75" s="33" t="s">
        <v>808</v>
      </c>
      <c r="E75" s="25">
        <f t="shared" si="6"/>
        <v>0</v>
      </c>
      <c r="F75" s="102">
        <f t="shared" si="7"/>
        <v>0</v>
      </c>
      <c r="G75" s="58">
        <f t="shared" si="8"/>
        <v>0</v>
      </c>
      <c r="H75" s="96"/>
      <c r="I75" s="29">
        <v>0</v>
      </c>
      <c r="J75" s="62">
        <v>0</v>
      </c>
      <c r="K75" s="26"/>
      <c r="L75" s="26"/>
      <c r="M75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75" s="27">
        <f>SUM(racers43[[#This Row],[RMCC - Hill Climb (B)]]+racers43[[#This Row],[Tour de Bowness - Hill Climb (A)]]+racers43[[#This Row],[CABC ITT Provincial Championships (A)]])</f>
        <v>0</v>
      </c>
      <c r="O75" s="28">
        <f>SUM(racers43[[#This Row],[Tour de Bowness - Omnium (A)]]+racers43[[#This Row],[RMCC - Omnium (B)]])</f>
        <v>0</v>
      </c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</row>
    <row r="76" spans="1:34" x14ac:dyDescent="0.3">
      <c r="A76" s="25"/>
      <c r="B76" s="33" t="s">
        <v>809</v>
      </c>
      <c r="C76" s="33" t="s">
        <v>810</v>
      </c>
      <c r="D76" s="33" t="s">
        <v>194</v>
      </c>
      <c r="E76" s="25">
        <f t="shared" si="6"/>
        <v>0</v>
      </c>
      <c r="F76" s="97">
        <f t="shared" si="7"/>
        <v>0</v>
      </c>
      <c r="G76" s="58">
        <f t="shared" si="8"/>
        <v>0</v>
      </c>
      <c r="H76" s="96"/>
      <c r="I76" s="29">
        <v>0</v>
      </c>
      <c r="J76" s="62">
        <v>0</v>
      </c>
      <c r="K76" s="26"/>
      <c r="L76" s="26"/>
      <c r="M76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76" s="27">
        <f>SUM(racers43[[#This Row],[RMCC - Hill Climb (B)]]+racers43[[#This Row],[Tour de Bowness - Hill Climb (A)]]+racers43[[#This Row],[CABC ITT Provincial Championships (A)]])</f>
        <v>0</v>
      </c>
      <c r="O76" s="28">
        <f>SUM(racers43[[#This Row],[Tour de Bowness - Omnium (A)]]+racers43[[#This Row],[RMCC - Omnium (B)]])</f>
        <v>0</v>
      </c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</row>
    <row r="77" spans="1:34" x14ac:dyDescent="0.3">
      <c r="A77" s="25"/>
      <c r="B77" s="33" t="s">
        <v>811</v>
      </c>
      <c r="C77" s="33" t="s">
        <v>812</v>
      </c>
      <c r="D77" s="33" t="s">
        <v>38</v>
      </c>
      <c r="E77" s="25">
        <f t="shared" si="6"/>
        <v>0</v>
      </c>
      <c r="F77" s="102">
        <f t="shared" si="7"/>
        <v>0</v>
      </c>
      <c r="G77" s="58">
        <f t="shared" si="8"/>
        <v>0</v>
      </c>
      <c r="H77" s="96"/>
      <c r="I77" s="29">
        <v>0</v>
      </c>
      <c r="J77" s="62">
        <v>0</v>
      </c>
      <c r="K77" s="26"/>
      <c r="L77" s="26"/>
      <c r="M77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77" s="27">
        <f>SUM(racers43[[#This Row],[RMCC - Hill Climb (B)]]+racers43[[#This Row],[Tour de Bowness - Hill Climb (A)]]+racers43[[#This Row],[CABC ITT Provincial Championships (A)]])</f>
        <v>0</v>
      </c>
      <c r="O77" s="28">
        <f>SUM(racers43[[#This Row],[Tour de Bowness - Omnium (A)]]+racers43[[#This Row],[RMCC - Omnium (B)]])</f>
        <v>0</v>
      </c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</row>
    <row r="78" spans="1:34" x14ac:dyDescent="0.3">
      <c r="A78" s="25"/>
      <c r="B78" s="33" t="s">
        <v>813</v>
      </c>
      <c r="C78" s="33" t="s">
        <v>641</v>
      </c>
      <c r="D78" s="33" t="s">
        <v>200</v>
      </c>
      <c r="E78" s="25">
        <f t="shared" si="6"/>
        <v>0</v>
      </c>
      <c r="F78" s="97">
        <f t="shared" si="7"/>
        <v>0</v>
      </c>
      <c r="G78" s="58">
        <f t="shared" si="8"/>
        <v>0</v>
      </c>
      <c r="H78" s="96"/>
      <c r="I78" s="29">
        <v>0</v>
      </c>
      <c r="J78" s="62">
        <v>0</v>
      </c>
      <c r="K78" s="26"/>
      <c r="L78" s="26"/>
      <c r="M78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78" s="27">
        <f>SUM(racers43[[#This Row],[RMCC - Hill Climb (B)]]+racers43[[#This Row],[Tour de Bowness - Hill Climb (A)]]+racers43[[#This Row],[CABC ITT Provincial Championships (A)]])</f>
        <v>0</v>
      </c>
      <c r="O78" s="28">
        <f>SUM(racers43[[#This Row],[Tour de Bowness - Omnium (A)]]+racers43[[#This Row],[RMCC - Omnium (B)]])</f>
        <v>0</v>
      </c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</row>
    <row r="79" spans="1:34" x14ac:dyDescent="0.3">
      <c r="A79" s="25"/>
      <c r="B79" s="33" t="s">
        <v>814</v>
      </c>
      <c r="C79" s="33" t="s">
        <v>815</v>
      </c>
      <c r="D79" s="33" t="s">
        <v>38</v>
      </c>
      <c r="E79" s="25">
        <f t="shared" si="6"/>
        <v>0</v>
      </c>
      <c r="F79" s="95">
        <f t="shared" si="7"/>
        <v>0</v>
      </c>
      <c r="G79" s="58">
        <f t="shared" si="8"/>
        <v>0</v>
      </c>
      <c r="H79" s="96"/>
      <c r="I79" s="29">
        <v>0</v>
      </c>
      <c r="J79" s="62">
        <v>0</v>
      </c>
      <c r="K79" s="26"/>
      <c r="L79" s="26"/>
      <c r="M79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79" s="27">
        <f>SUM(racers43[[#This Row],[RMCC - Hill Climb (B)]]+racers43[[#This Row],[Tour de Bowness - Hill Climb (A)]]+racers43[[#This Row],[CABC ITT Provincial Championships (A)]])</f>
        <v>0</v>
      </c>
      <c r="O79" s="28">
        <f>SUM(racers43[[#This Row],[Tour de Bowness - Omnium (A)]]+racers43[[#This Row],[RMCC - Omnium (B)]])</f>
        <v>0</v>
      </c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</row>
    <row r="80" spans="1:34" x14ac:dyDescent="0.3">
      <c r="A80" s="25"/>
      <c r="B80" s="33" t="s">
        <v>816</v>
      </c>
      <c r="C80" s="33" t="s">
        <v>817</v>
      </c>
      <c r="D80" s="33" t="s">
        <v>108</v>
      </c>
      <c r="E80" s="25">
        <f t="shared" si="6"/>
        <v>0</v>
      </c>
      <c r="F80" s="95">
        <f t="shared" si="7"/>
        <v>0</v>
      </c>
      <c r="G80" s="58">
        <f t="shared" si="8"/>
        <v>0</v>
      </c>
      <c r="H80" s="96"/>
      <c r="I80" s="29">
        <v>0</v>
      </c>
      <c r="J80" s="62">
        <v>0</v>
      </c>
      <c r="K80" s="26"/>
      <c r="L80" s="26"/>
      <c r="M80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80" s="27">
        <f>SUM(racers43[[#This Row],[RMCC - Hill Climb (B)]]+racers43[[#This Row],[Tour de Bowness - Hill Climb (A)]]+racers43[[#This Row],[CABC ITT Provincial Championships (A)]])</f>
        <v>0</v>
      </c>
      <c r="O80" s="28">
        <f>SUM(racers43[[#This Row],[Tour de Bowness - Omnium (A)]]+racers43[[#This Row],[RMCC - Omnium (B)]])</f>
        <v>0</v>
      </c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</row>
    <row r="81" spans="1:34" x14ac:dyDescent="0.3">
      <c r="A81" s="25"/>
      <c r="B81" s="24" t="s">
        <v>818</v>
      </c>
      <c r="C81" s="24" t="s">
        <v>819</v>
      </c>
      <c r="D81" s="24" t="s">
        <v>49</v>
      </c>
      <c r="E81" s="26">
        <f t="shared" si="6"/>
        <v>0</v>
      </c>
      <c r="F81" s="95">
        <f t="shared" si="7"/>
        <v>0</v>
      </c>
      <c r="G81" s="58">
        <f t="shared" si="8"/>
        <v>0</v>
      </c>
      <c r="H81" s="96"/>
      <c r="I81" s="29">
        <v>0</v>
      </c>
      <c r="J81" s="62">
        <v>0</v>
      </c>
      <c r="K81" s="26"/>
      <c r="L81" s="26"/>
      <c r="M81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81" s="27">
        <f>SUM(racers43[[#This Row],[RMCC - Hill Climb (B)]]+racers43[[#This Row],[Tour de Bowness - Hill Climb (A)]]+racers43[[#This Row],[CABC ITT Provincial Championships (A)]])</f>
        <v>0</v>
      </c>
      <c r="O81" s="28">
        <f>SUM(racers43[[#This Row],[Tour de Bowness - Omnium (A)]]+racers43[[#This Row],[RMCC - Omnium (B)]])</f>
        <v>0</v>
      </c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</row>
    <row r="82" spans="1:34" x14ac:dyDescent="0.3">
      <c r="A82" s="25"/>
      <c r="B82" s="24" t="s">
        <v>437</v>
      </c>
      <c r="C82" s="24" t="s">
        <v>607</v>
      </c>
      <c r="D82" s="24" t="s">
        <v>79</v>
      </c>
      <c r="E82" s="26">
        <f t="shared" si="6"/>
        <v>0</v>
      </c>
      <c r="F82" s="95">
        <f t="shared" si="7"/>
        <v>0</v>
      </c>
      <c r="G82" s="58">
        <f t="shared" si="8"/>
        <v>0</v>
      </c>
      <c r="H82" s="96"/>
      <c r="I82" s="29">
        <v>0</v>
      </c>
      <c r="J82" s="62">
        <v>0</v>
      </c>
      <c r="K82" s="26"/>
      <c r="L82" s="26"/>
      <c r="M82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82" s="27">
        <f>SUM(racers43[[#This Row],[RMCC - Hill Climb (B)]]+racers43[[#This Row],[Tour de Bowness - Hill Climb (A)]]+racers43[[#This Row],[CABC ITT Provincial Championships (A)]])</f>
        <v>0</v>
      </c>
      <c r="O82" s="28">
        <f>SUM(racers43[[#This Row],[Tour de Bowness - Omnium (A)]]+racers43[[#This Row],[RMCC - Omnium (B)]])</f>
        <v>0</v>
      </c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</row>
    <row r="83" spans="1:34" x14ac:dyDescent="0.3">
      <c r="A83" s="25"/>
      <c r="B83" s="33" t="s">
        <v>820</v>
      </c>
      <c r="C83" s="33" t="s">
        <v>821</v>
      </c>
      <c r="D83" s="33" t="s">
        <v>75</v>
      </c>
      <c r="E83" s="25">
        <f t="shared" si="6"/>
        <v>0</v>
      </c>
      <c r="F83" s="97">
        <f t="shared" si="7"/>
        <v>0</v>
      </c>
      <c r="G83" s="58">
        <f t="shared" si="8"/>
        <v>0</v>
      </c>
      <c r="H83" s="96"/>
      <c r="I83" s="29">
        <v>0</v>
      </c>
      <c r="J83" s="62">
        <v>0</v>
      </c>
      <c r="K83" s="26"/>
      <c r="L83" s="26"/>
      <c r="M83" s="29">
        <f>SUM(racers43[[#This Row],[Hay City Road Race (B)]]+racers43[[#This Row],[Stieda Stage Race - Road Race (B)]]+racers43[[#This Row],[Stieda Stage Race - Criterium (B)]]+racers43[[#This Row],[iGregari Crit (B)]]+racers43[[#This Row],[Velocity Crit (B)]]+racers43[[#This Row],[RMCC - Road Race (B)]]+racers43[[#This Row],[RMCC - Criterium (B)]]+racers43[[#This Row],[Pigeon Lake Road Race (B)]]+racers43[[#This Row],[Canada Day Crit (B)]]+racers43[[#This Row],[Stampede Road Race (A)]]+racers43[[#This Row],[Peloton Points Crit (B)]]+racers43[[#This Row],[Tour de Bowness - Road Race (A)]]+racers43[[#This Row],[Tour de Bowness - Criterium (A)]])+racers43[[#This Row],[Peloton Crit Provincials (A)]]</f>
        <v>0</v>
      </c>
      <c r="N83" s="27">
        <f>SUM(racers43[[#This Row],[RMCC - Hill Climb (B)]]+racers43[[#This Row],[Tour de Bowness - Hill Climb (A)]]+racers43[[#This Row],[CABC ITT Provincial Championships (A)]])</f>
        <v>0</v>
      </c>
      <c r="O83" s="28">
        <f>SUM(racers43[[#This Row],[Tour de Bowness - Omnium (A)]]+racers43[[#This Row],[RMCC - Omnium (B)]])</f>
        <v>0</v>
      </c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</row>
  </sheetData>
  <conditionalFormatting sqref="F1:G69">
    <cfRule type="expression" dxfId="1" priority="1">
      <formula>"AND([@Cat]=""3M"",[@[Total Upgrade Points]]=50)"</formula>
    </cfRule>
  </conditionalFormatting>
  <dataValidations count="1">
    <dataValidation type="list" allowBlank="1" showInputMessage="1" showErrorMessage="1" sqref="D16" xr:uid="{6D68CC40-43AF-426C-8660-F97A09881BBF}">
      <formula1>"Team Saskatchewan"</formula1>
    </dataValidation>
  </dataValidations>
  <pageMargins left="0.7" right="0.7" top="0.75" bottom="0.75" header="0.3" footer="0.3"/>
  <pageSetup orientation="portrait" horizontalDpi="300" verticalDpi="3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734EE0E-5BBE-4BFE-BD81-0CACA486D5D6}">
          <x14:formula1>
            <xm:f>Teams!$A:$A</xm:f>
          </x14:formula1>
          <xm:sqref>D1:D15 D17:D1048576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A9BCE-0846-4F45-9159-E2F2F1F4A7E6}">
  <dimension ref="A1:G2"/>
  <sheetViews>
    <sheetView tabSelected="1" workbookViewId="0">
      <selection activeCell="C9" sqref="C9"/>
    </sheetView>
  </sheetViews>
  <sheetFormatPr defaultRowHeight="14.4" x14ac:dyDescent="0.3"/>
  <cols>
    <col min="1" max="1" width="12.33203125" bestFit="1" customWidth="1"/>
    <col min="2" max="2" width="12" bestFit="1" customWidth="1"/>
    <col min="3" max="3" width="18.44140625" bestFit="1" customWidth="1"/>
    <col min="4" max="4" width="10.5546875" bestFit="1" customWidth="1"/>
    <col min="5" max="5" width="26.88671875" bestFit="1" customWidth="1"/>
    <col min="6" max="6" width="4.44140625" bestFit="1" customWidth="1"/>
    <col min="7" max="7" width="3.6640625" bestFit="1" customWidth="1"/>
  </cols>
  <sheetData>
    <row r="1" spans="1:7" ht="123" thickBot="1" x14ac:dyDescent="0.35">
      <c r="A1" s="89" t="s">
        <v>822</v>
      </c>
      <c r="B1" s="89" t="s">
        <v>823</v>
      </c>
      <c r="C1" s="89" t="s">
        <v>1</v>
      </c>
      <c r="D1" s="89" t="s">
        <v>2</v>
      </c>
      <c r="E1" s="89" t="s">
        <v>3</v>
      </c>
      <c r="F1" s="90" t="s">
        <v>234</v>
      </c>
      <c r="G1" s="90" t="s">
        <v>235</v>
      </c>
    </row>
    <row r="2" spans="1:7" x14ac:dyDescent="0.3">
      <c r="A2" t="s">
        <v>824</v>
      </c>
      <c r="B2" t="s">
        <v>825</v>
      </c>
      <c r="C2" t="s">
        <v>249</v>
      </c>
      <c r="D2" t="s">
        <v>188</v>
      </c>
      <c r="E2" t="s">
        <v>250</v>
      </c>
      <c r="F2">
        <v>65</v>
      </c>
      <c r="G2">
        <v>20</v>
      </c>
    </row>
  </sheetData>
  <sortState xmlns:xlrd2="http://schemas.microsoft.com/office/spreadsheetml/2017/richdata2" ref="A2:G8">
    <sortCondition descending="1" ref="F2:F8"/>
  </sortState>
  <conditionalFormatting sqref="F1:G1">
    <cfRule type="expression" dxfId="0" priority="1">
      <formula>"AND([@Cat]=""3M"",[@[Total Upgrade Points]]=50)"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F5F95-5F79-4CD0-8D83-C31853B42C37}">
  <dimension ref="A1:A84"/>
  <sheetViews>
    <sheetView topLeftCell="A29" workbookViewId="0">
      <selection activeCell="B86" sqref="B86"/>
    </sheetView>
  </sheetViews>
  <sheetFormatPr defaultColWidth="9.109375" defaultRowHeight="14.4" x14ac:dyDescent="0.3"/>
  <cols>
    <col min="1" max="1" width="29.6640625" bestFit="1" customWidth="1"/>
  </cols>
  <sheetData>
    <row r="1" spans="1:1" x14ac:dyDescent="0.3">
      <c r="A1" s="91" t="s">
        <v>826</v>
      </c>
    </row>
    <row r="2" spans="1:1" x14ac:dyDescent="0.3">
      <c r="A2" s="92" t="s">
        <v>411</v>
      </c>
    </row>
    <row r="3" spans="1:1" x14ac:dyDescent="0.3">
      <c r="A3" s="92" t="s">
        <v>203</v>
      </c>
    </row>
    <row r="4" spans="1:1" x14ac:dyDescent="0.3">
      <c r="A4" s="92" t="s">
        <v>688</v>
      </c>
    </row>
    <row r="5" spans="1:1" x14ac:dyDescent="0.3">
      <c r="A5" s="92" t="s">
        <v>827</v>
      </c>
    </row>
    <row r="6" spans="1:1" x14ac:dyDescent="0.3">
      <c r="A6" s="92" t="s">
        <v>108</v>
      </c>
    </row>
    <row r="7" spans="1:1" x14ac:dyDescent="0.3">
      <c r="A7" s="92" t="s">
        <v>398</v>
      </c>
    </row>
    <row r="8" spans="1:1" x14ac:dyDescent="0.3">
      <c r="A8" s="92" t="s">
        <v>101</v>
      </c>
    </row>
    <row r="9" spans="1:1" x14ac:dyDescent="0.3">
      <c r="A9" s="92" t="s">
        <v>828</v>
      </c>
    </row>
    <row r="10" spans="1:1" x14ac:dyDescent="0.3">
      <c r="A10" s="92" t="s">
        <v>829</v>
      </c>
    </row>
    <row r="11" spans="1:1" x14ac:dyDescent="0.3">
      <c r="A11" s="92" t="s">
        <v>250</v>
      </c>
    </row>
    <row r="12" spans="1:1" x14ac:dyDescent="0.3">
      <c r="A12" s="92" t="s">
        <v>830</v>
      </c>
    </row>
    <row r="13" spans="1:1" x14ac:dyDescent="0.3">
      <c r="A13" s="92" t="s">
        <v>274</v>
      </c>
    </row>
    <row r="14" spans="1:1" x14ac:dyDescent="0.3">
      <c r="A14" s="92" t="s">
        <v>229</v>
      </c>
    </row>
    <row r="15" spans="1:1" x14ac:dyDescent="0.3">
      <c r="A15" s="92" t="s">
        <v>795</v>
      </c>
    </row>
    <row r="16" spans="1:1" x14ac:dyDescent="0.3">
      <c r="A16" s="92" t="s">
        <v>66</v>
      </c>
    </row>
    <row r="17" spans="1:1" x14ac:dyDescent="0.3">
      <c r="A17" s="92" t="s">
        <v>467</v>
      </c>
    </row>
    <row r="18" spans="1:1" x14ac:dyDescent="0.3">
      <c r="A18" s="92" t="s">
        <v>831</v>
      </c>
    </row>
    <row r="19" spans="1:1" x14ac:dyDescent="0.3">
      <c r="A19" s="92" t="s">
        <v>72</v>
      </c>
    </row>
    <row r="20" spans="1:1" x14ac:dyDescent="0.3">
      <c r="A20" s="92" t="s">
        <v>69</v>
      </c>
    </row>
    <row r="21" spans="1:1" x14ac:dyDescent="0.3">
      <c r="A21" s="92" t="s">
        <v>832</v>
      </c>
    </row>
    <row r="22" spans="1:1" x14ac:dyDescent="0.3">
      <c r="A22" s="92" t="s">
        <v>833</v>
      </c>
    </row>
    <row r="23" spans="1:1" x14ac:dyDescent="0.3">
      <c r="A23" s="92" t="s">
        <v>38</v>
      </c>
    </row>
    <row r="24" spans="1:1" x14ac:dyDescent="0.3">
      <c r="A24" s="92" t="s">
        <v>834</v>
      </c>
    </row>
    <row r="25" spans="1:1" x14ac:dyDescent="0.3">
      <c r="A25" s="92" t="s">
        <v>835</v>
      </c>
    </row>
    <row r="26" spans="1:1" x14ac:dyDescent="0.3">
      <c r="A26" s="92" t="s">
        <v>836</v>
      </c>
    </row>
    <row r="27" spans="1:1" x14ac:dyDescent="0.3">
      <c r="A27" s="92" t="s">
        <v>837</v>
      </c>
    </row>
    <row r="28" spans="1:1" x14ac:dyDescent="0.3">
      <c r="A28" s="92" t="s">
        <v>178</v>
      </c>
    </row>
    <row r="29" spans="1:1" x14ac:dyDescent="0.3">
      <c r="A29" s="92" t="s">
        <v>838</v>
      </c>
    </row>
    <row r="30" spans="1:1" x14ac:dyDescent="0.3">
      <c r="A30" s="92" t="s">
        <v>839</v>
      </c>
    </row>
    <row r="31" spans="1:1" x14ac:dyDescent="0.3">
      <c r="A31" s="92" t="s">
        <v>840</v>
      </c>
    </row>
    <row r="32" spans="1:1" x14ac:dyDescent="0.3">
      <c r="A32" s="92" t="s">
        <v>194</v>
      </c>
    </row>
    <row r="33" spans="1:1" x14ac:dyDescent="0.3">
      <c r="A33" s="92" t="s">
        <v>215</v>
      </c>
    </row>
    <row r="34" spans="1:1" x14ac:dyDescent="0.3">
      <c r="A34" s="92" t="s">
        <v>180</v>
      </c>
    </row>
    <row r="35" spans="1:1" x14ac:dyDescent="0.3">
      <c r="A35" s="92" t="s">
        <v>325</v>
      </c>
    </row>
    <row r="36" spans="1:1" x14ac:dyDescent="0.3">
      <c r="A36" s="92" t="s">
        <v>246</v>
      </c>
    </row>
    <row r="37" spans="1:1" x14ac:dyDescent="0.3">
      <c r="A37" s="92" t="s">
        <v>32</v>
      </c>
    </row>
    <row r="38" spans="1:1" x14ac:dyDescent="0.3">
      <c r="A38" s="92" t="s">
        <v>841</v>
      </c>
    </row>
    <row r="39" spans="1:1" x14ac:dyDescent="0.3">
      <c r="A39" s="92" t="s">
        <v>79</v>
      </c>
    </row>
    <row r="40" spans="1:1" x14ac:dyDescent="0.3">
      <c r="A40" s="92" t="s">
        <v>842</v>
      </c>
    </row>
    <row r="41" spans="1:1" x14ac:dyDescent="0.3">
      <c r="A41" s="92" t="s">
        <v>29</v>
      </c>
    </row>
    <row r="42" spans="1:1" x14ac:dyDescent="0.3">
      <c r="A42" s="92" t="s">
        <v>843</v>
      </c>
    </row>
    <row r="43" spans="1:1" x14ac:dyDescent="0.3">
      <c r="A43" s="92" t="s">
        <v>844</v>
      </c>
    </row>
    <row r="44" spans="1:1" x14ac:dyDescent="0.3">
      <c r="A44" s="92" t="s">
        <v>402</v>
      </c>
    </row>
    <row r="45" spans="1:1" x14ac:dyDescent="0.3">
      <c r="A45" s="92" t="s">
        <v>845</v>
      </c>
    </row>
    <row r="46" spans="1:1" x14ac:dyDescent="0.3">
      <c r="A46" s="92" t="s">
        <v>846</v>
      </c>
    </row>
    <row r="47" spans="1:1" x14ac:dyDescent="0.3">
      <c r="A47" s="92" t="s">
        <v>383</v>
      </c>
    </row>
    <row r="48" spans="1:1" x14ac:dyDescent="0.3">
      <c r="A48" s="92" t="s">
        <v>847</v>
      </c>
    </row>
    <row r="49" spans="1:1" x14ac:dyDescent="0.3">
      <c r="A49" s="92" t="s">
        <v>54</v>
      </c>
    </row>
    <row r="50" spans="1:1" x14ac:dyDescent="0.3">
      <c r="A50" s="92" t="s">
        <v>848</v>
      </c>
    </row>
    <row r="51" spans="1:1" x14ac:dyDescent="0.3">
      <c r="A51" s="92" t="s">
        <v>49</v>
      </c>
    </row>
    <row r="52" spans="1:1" x14ac:dyDescent="0.3">
      <c r="A52" s="92" t="s">
        <v>191</v>
      </c>
    </row>
    <row r="53" spans="1:1" x14ac:dyDescent="0.3">
      <c r="A53" s="92" t="s">
        <v>849</v>
      </c>
    </row>
    <row r="54" spans="1:1" x14ac:dyDescent="0.3">
      <c r="A54" s="92" t="s">
        <v>503</v>
      </c>
    </row>
    <row r="55" spans="1:1" x14ac:dyDescent="0.3">
      <c r="A55" s="92" t="s">
        <v>560</v>
      </c>
    </row>
    <row r="56" spans="1:1" x14ac:dyDescent="0.3">
      <c r="A56" s="92" t="s">
        <v>145</v>
      </c>
    </row>
    <row r="57" spans="1:1" x14ac:dyDescent="0.3">
      <c r="A57" s="93" t="s">
        <v>850</v>
      </c>
    </row>
    <row r="58" spans="1:1" x14ac:dyDescent="0.3">
      <c r="A58" s="93" t="s">
        <v>44</v>
      </c>
    </row>
    <row r="59" spans="1:1" x14ac:dyDescent="0.3">
      <c r="A59" s="93" t="s">
        <v>851</v>
      </c>
    </row>
    <row r="60" spans="1:1" x14ac:dyDescent="0.3">
      <c r="A60" s="93" t="s">
        <v>852</v>
      </c>
    </row>
    <row r="61" spans="1:1" x14ac:dyDescent="0.3">
      <c r="A61" s="93" t="s">
        <v>169</v>
      </c>
    </row>
    <row r="62" spans="1:1" x14ac:dyDescent="0.3">
      <c r="A62" s="93" t="s">
        <v>853</v>
      </c>
    </row>
    <row r="63" spans="1:1" x14ac:dyDescent="0.3">
      <c r="A63" s="93" t="s">
        <v>355</v>
      </c>
    </row>
    <row r="64" spans="1:1" x14ac:dyDescent="0.3">
      <c r="A64" s="93" t="s">
        <v>200</v>
      </c>
    </row>
    <row r="65" spans="1:1" x14ac:dyDescent="0.3">
      <c r="A65" s="93" t="s">
        <v>514</v>
      </c>
    </row>
    <row r="66" spans="1:1" x14ac:dyDescent="0.3">
      <c r="A66" s="93" t="s">
        <v>854</v>
      </c>
    </row>
    <row r="67" spans="1:1" x14ac:dyDescent="0.3">
      <c r="A67" s="93" t="s">
        <v>855</v>
      </c>
    </row>
    <row r="68" spans="1:1" x14ac:dyDescent="0.3">
      <c r="A68" s="93" t="s">
        <v>683</v>
      </c>
    </row>
    <row r="69" spans="1:1" x14ac:dyDescent="0.3">
      <c r="A69" s="92" t="s">
        <v>125</v>
      </c>
    </row>
    <row r="70" spans="1:1" x14ac:dyDescent="0.3">
      <c r="A70" s="93" t="s">
        <v>856</v>
      </c>
    </row>
    <row r="71" spans="1:1" x14ac:dyDescent="0.3">
      <c r="A71" s="93" t="s">
        <v>140</v>
      </c>
    </row>
    <row r="72" spans="1:1" x14ac:dyDescent="0.3">
      <c r="A72" s="93" t="s">
        <v>857</v>
      </c>
    </row>
    <row r="73" spans="1:1" x14ac:dyDescent="0.3">
      <c r="A73" s="92" t="s">
        <v>420</v>
      </c>
    </row>
    <row r="74" spans="1:1" x14ac:dyDescent="0.3">
      <c r="A74" s="93" t="s">
        <v>858</v>
      </c>
    </row>
    <row r="75" spans="1:1" x14ac:dyDescent="0.3">
      <c r="A75" s="92" t="s">
        <v>260</v>
      </c>
    </row>
    <row r="76" spans="1:1" x14ac:dyDescent="0.3">
      <c r="A76" s="93" t="s">
        <v>859</v>
      </c>
    </row>
    <row r="77" spans="1:1" x14ac:dyDescent="0.3">
      <c r="A77" s="93" t="s">
        <v>57</v>
      </c>
    </row>
    <row r="78" spans="1:1" x14ac:dyDescent="0.3">
      <c r="A78" s="93" t="s">
        <v>860</v>
      </c>
    </row>
    <row r="79" spans="1:1" x14ac:dyDescent="0.3">
      <c r="A79" s="93" t="s">
        <v>344</v>
      </c>
    </row>
    <row r="80" spans="1:1" x14ac:dyDescent="0.3">
      <c r="A80" s="93" t="s">
        <v>224</v>
      </c>
    </row>
    <row r="81" spans="1:1" x14ac:dyDescent="0.3">
      <c r="A81" s="93" t="s">
        <v>619</v>
      </c>
    </row>
    <row r="82" spans="1:1" x14ac:dyDescent="0.3">
      <c r="A82" s="92" t="s">
        <v>269</v>
      </c>
    </row>
    <row r="83" spans="1:1" x14ac:dyDescent="0.3">
      <c r="A83" s="93" t="s">
        <v>861</v>
      </c>
    </row>
    <row r="84" spans="1:1" x14ac:dyDescent="0.3">
      <c r="A84" s="99" t="s">
        <v>608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00E744EC83694D84A2EDBE85C20D06" ma:contentTypeVersion="6" ma:contentTypeDescription="Create a new document." ma:contentTypeScope="" ma:versionID="a2667aec48926a7936d00866fa0ee237">
  <xsd:schema xmlns:xsd="http://www.w3.org/2001/XMLSchema" xmlns:xs="http://www.w3.org/2001/XMLSchema" xmlns:p="http://schemas.microsoft.com/office/2006/metadata/properties" xmlns:ns3="f8d921dc-a3a3-42ed-a957-a6a76f7f1d60" targetNamespace="http://schemas.microsoft.com/office/2006/metadata/properties" ma:root="true" ma:fieldsID="9d4f90aa22656135c40725fa7274c366" ns3:_="">
    <xsd:import namespace="f8d921dc-a3a3-42ed-a957-a6a76f7f1d6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921dc-a3a3-42ed-a957-a6a76f7f1d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9 F 2 v V j s n z u G l A A A A 9 g A A A B I A H A B D b 2 5 m a W c v U G F j a 2 F n Z S 5 4 b W w g o h g A K K A U A A A A A A A A A A A A A A A A A A A A A A A A A A A A h Y / N C o J A H M R f R f b u f p h E y L o S X h O C I L o u 6 6 Z L + j f c t f X d O v R I v U J G W d 0 6 z s x v Y O Z + v f F s b J v g o n t r O k g R w x Q F G l R X G q h S N L h j u E K Z 4 F u p T r L S w Q S D T U Z r U l Q 7 d 0 4 I 8 d 5 j v 8 B d X 5 G I U k Y O x W a n a t 3 K 0 I B 1 E p R G n 1 b 5 v 4 U E 3 7 / G i A g z t s Q x j T H l Z D Z 5 Y e A L R N P e Z / p j 8 n x o 3 N B r o S H M 1 5 z M k p P 3 B / E A U E s D B B Q A A g A I A P R d r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0 X a 9 W K I p H u A 4 A A A A R A A A A E w A c A E Z v c m 1 1 b G F z L 1 N l Y 3 R p b 2 4 x L m 0 g o h g A K K A U A A A A A A A A A A A A A A A A A A A A A A A A A A A A K 0 5 N L s n M z 1 M I h t C G 1 g B Q S w E C L Q A U A A I A C A D 0 X a 9 W O y f O 4 a U A A A D 2 A A A A E g A A A A A A A A A A A A A A A A A A A A A A Q 2 9 u Z m l n L 1 B h Y 2 t h Z 2 U u e G 1 s U E s B A i 0 A F A A C A A g A 9 F 2 v V g / K 6 a u k A A A A 6 Q A A A B M A A A A A A A A A A A A A A A A A 8 Q A A A F t D b 2 5 0 Z W 5 0 X 1 R 5 c G V z X S 5 4 b W x Q S w E C L Q A U A A I A C A D 0 X a 9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V Y T x A D Q w U G J l U b d N n D d W w A A A A A C A A A A A A A D Z g A A w A A A A B A A A A D 3 U G N d I 7 w n i v Y 5 N u B H C 1 J e A A A A A A S A A A C g A A A A E A A A A E I j J M g Y U 3 W v i g y H e 9 8 d E Q Z Q A A A A d M s q E b l f s q V X m Q t + P r i E G D g P f S n 1 h b F U x N 5 M C O t 8 P B f z 2 u Y P 4 e y u q / Q p t b N s O 9 b J B b C f A H a s w L b 4 M K J 1 E H z P b / z 7 G 2 N i 7 k A P S B x 2 v D F h h V g U A A A A e j B 1 o y S f 6 F M 2 P / Q A q h F h b Q z S H a 4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8d921dc-a3a3-42ed-a957-a6a76f7f1d60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08C435-6426-4D6B-81AA-705868E10F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d921dc-a3a3-42ed-a957-a6a76f7f1d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BA950A-B0D6-4079-BAF6-FF948ABD60AB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56091114-FF61-4564-A577-A36B916E8EEF}">
  <ds:schemaRefs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f8d921dc-a3a3-42ed-a957-a6a76f7f1d60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BFC7800-F91E-488A-B6E7-9BB645E070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 Cat 1-2</vt:lpstr>
      <vt:lpstr>Men Cat 3</vt:lpstr>
      <vt:lpstr>Men Cat 4</vt:lpstr>
      <vt:lpstr>Wom 1-2-3</vt:lpstr>
      <vt:lpstr>Wom 4</vt:lpstr>
      <vt:lpstr>Upgrades</vt:lpstr>
      <vt:lpstr>Teams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RTC</dc:creator>
  <cp:keywords/>
  <dc:description/>
  <cp:lastModifiedBy>Provinical Coach</cp:lastModifiedBy>
  <cp:revision/>
  <dcterms:created xsi:type="dcterms:W3CDTF">2015-06-05T18:17:20Z</dcterms:created>
  <dcterms:modified xsi:type="dcterms:W3CDTF">2023-08-25T15:58:41Z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0x0101009D00E744EC83694D84A2EDBE85C20D06</vt:lpwstr>
  </property>
</Properties>
</file>