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cing\MTB\2018 MTB stuff\Series Standings\"/>
    </mc:Choice>
  </mc:AlternateContent>
  <xr:revisionPtr revIDLastSave="0" documentId="13_ncr:1_{668B271E-1B0E-4639-AB86-0FEE71BDC1B1}" xr6:coauthVersionLast="36" xr6:coauthVersionMax="36" xr10:uidLastSave="{00000000-0000-0000-0000-000000000000}"/>
  <bookViews>
    <workbookView xWindow="360" yWindow="135" windowWidth="14355" windowHeight="44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0" i="1"/>
  <c r="D31" i="1"/>
  <c r="D29" i="1"/>
  <c r="D28" i="1"/>
  <c r="D33" i="1"/>
  <c r="D32" i="1"/>
  <c r="D27" i="1"/>
  <c r="D22" i="1"/>
  <c r="D21" i="1"/>
  <c r="D18" i="1"/>
  <c r="D17" i="1"/>
  <c r="D10" i="1"/>
  <c r="D15" i="1"/>
  <c r="D13" i="1"/>
  <c r="D11" i="1"/>
  <c r="D9" i="1"/>
  <c r="D8" i="1"/>
  <c r="D23" i="1"/>
  <c r="D20" i="1"/>
  <c r="D19" i="1"/>
  <c r="D16" i="1"/>
  <c r="D12" i="1"/>
  <c r="D14" i="1"/>
  <c r="D94" i="1"/>
  <c r="D95" i="1"/>
  <c r="F95" i="1" s="1"/>
  <c r="D96" i="1"/>
  <c r="F96" i="1" s="1"/>
  <c r="D97" i="1"/>
  <c r="F97" i="1" s="1"/>
  <c r="D98" i="1"/>
  <c r="F98" i="1" s="1"/>
  <c r="D100" i="1"/>
  <c r="F100" i="1" s="1"/>
  <c r="D101" i="1"/>
  <c r="F101" i="1" s="1"/>
  <c r="D102" i="1"/>
  <c r="D103" i="1"/>
  <c r="D104" i="1"/>
  <c r="D105" i="1"/>
  <c r="D106" i="1"/>
  <c r="D107" i="1"/>
  <c r="F107" i="1" s="1"/>
  <c r="D108" i="1"/>
  <c r="D109" i="1"/>
  <c r="D110" i="1"/>
  <c r="D111" i="1"/>
  <c r="F111" i="1" s="1"/>
  <c r="D112" i="1"/>
  <c r="F112" i="1" s="1"/>
  <c r="D113" i="1"/>
  <c r="F113" i="1" s="1"/>
  <c r="D114" i="1"/>
  <c r="F114" i="1" s="1"/>
  <c r="D115" i="1"/>
  <c r="F115" i="1" s="1"/>
  <c r="D93" i="1"/>
  <c r="F93" i="1" s="1"/>
  <c r="D120" i="1"/>
  <c r="F120" i="1" s="1"/>
  <c r="D119" i="1"/>
  <c r="D118" i="1"/>
  <c r="F118" i="1" s="1"/>
  <c r="D117" i="1"/>
  <c r="F117" i="1" s="1"/>
  <c r="D116" i="1"/>
  <c r="D43" i="1"/>
  <c r="D45" i="1"/>
  <c r="D46" i="1"/>
  <c r="D47" i="1"/>
  <c r="D48" i="1"/>
  <c r="D49" i="1"/>
  <c r="D50" i="1"/>
  <c r="D44" i="1"/>
  <c r="D51" i="1"/>
  <c r="D52" i="1"/>
  <c r="D53" i="1"/>
  <c r="D42" i="1"/>
  <c r="D273" i="1"/>
  <c r="F273" i="1" s="1"/>
  <c r="D294" i="1"/>
  <c r="D296" i="1"/>
  <c r="D241" i="1"/>
  <c r="D243" i="1"/>
  <c r="D245" i="1"/>
  <c r="D157" i="1"/>
  <c r="D240" i="1"/>
  <c r="D242" i="1"/>
  <c r="D244" i="1"/>
  <c r="D247" i="1"/>
  <c r="F247" i="1" s="1"/>
  <c r="D238" i="1"/>
  <c r="D234" i="1"/>
  <c r="F234" i="1" s="1"/>
  <c r="D237" i="1"/>
  <c r="F237" i="1" s="1"/>
  <c r="D239" i="1"/>
  <c r="D289" i="1"/>
  <c r="D236" i="1"/>
  <c r="D235" i="1"/>
  <c r="D246" i="1"/>
  <c r="D151" i="1"/>
  <c r="D152" i="1"/>
  <c r="D322" i="1"/>
  <c r="D283" i="1"/>
  <c r="F283" i="1" s="1"/>
  <c r="D287" i="1"/>
  <c r="F287" i="1" s="1"/>
  <c r="D285" i="1"/>
  <c r="D290" i="1"/>
  <c r="F290" i="1" s="1"/>
  <c r="D291" i="1"/>
  <c r="F291" i="1" s="1"/>
  <c r="D292" i="1"/>
  <c r="F292" i="1" s="1"/>
  <c r="D286" i="1"/>
  <c r="F286" i="1" s="1"/>
  <c r="D295" i="1"/>
  <c r="F295" i="1" s="1"/>
  <c r="D293" i="1"/>
  <c r="F293" i="1" s="1"/>
  <c r="D297" i="1"/>
  <c r="F297" i="1" s="1"/>
  <c r="D299" i="1"/>
  <c r="F299" i="1" s="1"/>
  <c r="D298" i="1"/>
  <c r="D300" i="1"/>
  <c r="F300" i="1" s="1"/>
  <c r="D301" i="1"/>
  <c r="F301" i="1" s="1"/>
  <c r="D302" i="1"/>
  <c r="D288" i="1"/>
  <c r="D303" i="1"/>
  <c r="D304" i="1"/>
  <c r="D305" i="1"/>
  <c r="D189" i="1"/>
  <c r="D190" i="1"/>
  <c r="D186" i="1"/>
  <c r="D187" i="1"/>
  <c r="D193" i="1"/>
  <c r="D196" i="1"/>
  <c r="D197" i="1"/>
  <c r="D200" i="1"/>
  <c r="D198" i="1"/>
  <c r="D192" i="1"/>
  <c r="D191" i="1"/>
  <c r="D194" i="1"/>
  <c r="D199" i="1"/>
  <c r="D201" i="1"/>
  <c r="D202" i="1"/>
  <c r="D203" i="1"/>
  <c r="D195" i="1"/>
  <c r="D188" i="1"/>
  <c r="D134" i="1"/>
  <c r="D136" i="1"/>
  <c r="D135" i="1"/>
  <c r="D137" i="1"/>
  <c r="D175" i="1"/>
  <c r="D150" i="1"/>
  <c r="D148" i="1"/>
  <c r="D149" i="1"/>
  <c r="D154" i="1"/>
  <c r="D153" i="1"/>
  <c r="D147" i="1"/>
  <c r="D155" i="1"/>
  <c r="D156" i="1"/>
  <c r="D158" i="1"/>
  <c r="D268" i="1"/>
  <c r="F268" i="1" s="1"/>
  <c r="D269" i="1"/>
  <c r="F269" i="1" s="1"/>
  <c r="D267" i="1"/>
  <c r="F267" i="1" s="1"/>
  <c r="D271" i="1"/>
  <c r="F271" i="1" s="1"/>
  <c r="D272" i="1"/>
  <c r="F272" i="1" s="1"/>
  <c r="D270" i="1"/>
  <c r="F270" i="1" s="1"/>
  <c r="D266" i="1"/>
  <c r="F266" i="1" s="1"/>
  <c r="F106" i="1"/>
  <c r="F94" i="1"/>
  <c r="F116" i="1"/>
  <c r="F102" i="1"/>
  <c r="F119" i="1"/>
  <c r="F99" i="1"/>
  <c r="F317" i="1"/>
  <c r="F319" i="1"/>
  <c r="F321" i="1"/>
  <c r="F323" i="1"/>
  <c r="F324" i="1"/>
  <c r="F320" i="1"/>
  <c r="F325" i="1"/>
  <c r="F318" i="1"/>
  <c r="D324" i="1"/>
  <c r="D320" i="1"/>
  <c r="D325" i="1"/>
  <c r="D318" i="1"/>
  <c r="D319" i="1"/>
  <c r="D321" i="1"/>
  <c r="D317" i="1"/>
  <c r="D323" i="1"/>
  <c r="D284" i="1"/>
  <c r="F284" i="1" s="1"/>
  <c r="D221" i="1"/>
  <c r="F285" i="1"/>
  <c r="F246" i="1"/>
  <c r="D220" i="1"/>
  <c r="D219" i="1"/>
  <c r="D71" i="1"/>
  <c r="D74" i="1"/>
  <c r="D72" i="1"/>
  <c r="D78" i="1"/>
  <c r="D77" i="1"/>
  <c r="D76" i="1"/>
  <c r="D73" i="1"/>
  <c r="D75" i="1"/>
  <c r="D70" i="1"/>
  <c r="D69" i="1"/>
</calcChain>
</file>

<file path=xl/sharedStrings.xml><?xml version="1.0" encoding="utf-8"?>
<sst xmlns="http://schemas.openxmlformats.org/spreadsheetml/2006/main" count="610" uniqueCount="294">
  <si>
    <t>Elite Men</t>
  </si>
  <si>
    <t>RANK</t>
  </si>
  <si>
    <t>Rider Name</t>
  </si>
  <si>
    <t>Club</t>
  </si>
  <si>
    <t>Elite Women</t>
  </si>
  <si>
    <t>Expert Men</t>
  </si>
  <si>
    <t># of podiums</t>
  </si>
  <si>
    <t>Was Rider's Ave Speed/Lap Time Within the Top 2/3 of the Elite Men Category?</t>
  </si>
  <si>
    <t>XC1</t>
  </si>
  <si>
    <t>XC2</t>
  </si>
  <si>
    <t>XC3</t>
  </si>
  <si>
    <t>XC4</t>
  </si>
  <si>
    <t>Riders in the Senior Expert Men's categories will be upgraded on the basis of top-3 (2 wins; or 1 win+ 2 top-3; or 5 top-3 placings) performances and average speed/lap-times.</t>
  </si>
  <si>
    <t>Expert Women</t>
  </si>
  <si>
    <t>Was Rider's Ave Speed/Lap Time Within the Top 3/4 of the Elite Women Category?</t>
  </si>
  <si>
    <t>Riders in the Senior Women's categories will be upgraded on the basis of top-3 (2 wins; or 1 win+ 2 top-3; or 5 top-3 placings) performances and average speed/lap-times.</t>
  </si>
  <si>
    <t>XC5: Prov</t>
  </si>
  <si>
    <t>Sport Men</t>
  </si>
  <si>
    <t>Total Upgrade Points</t>
  </si>
  <si>
    <t>Riders in Senior Sport category will be upgraded to Expert upon gaining 40 Alberta Mountain Bike Cup points.</t>
  </si>
  <si>
    <t>Upgraded Rider</t>
  </si>
  <si>
    <t>After race:</t>
  </si>
  <si>
    <t>Sport Women</t>
  </si>
  <si>
    <t>Was Rider's Ave Speed/Lap Time Within the Top 3/4 of the Expert Women Category?</t>
  </si>
  <si>
    <t>XC5:Prov</t>
  </si>
  <si>
    <t>Novice Men</t>
  </si>
  <si>
    <t>Novice Women</t>
  </si>
  <si>
    <t>Sport Youth Men</t>
  </si>
  <si>
    <t>Sport Youth Women</t>
  </si>
  <si>
    <t>Novice Youth Men</t>
  </si>
  <si>
    <t>Riders in Novice Youth categories will be upgraded to Sport Youth upon earning 30 Alberta Mountain Bike Cup points.</t>
  </si>
  <si>
    <t>Novice Youth Women</t>
  </si>
  <si>
    <r>
      <t xml:space="preserve">Riders in Senior Novice Men's Category may upgrade to Sport at their own discretion </t>
    </r>
    <r>
      <rPr>
        <b/>
        <i/>
        <u/>
        <sz val="11"/>
        <rFont val="Arial"/>
        <family val="2"/>
      </rPr>
      <t>or</t>
    </r>
    <r>
      <rPr>
        <i/>
        <sz val="11"/>
        <rFont val="Arial"/>
        <family val="2"/>
      </rPr>
      <t xml:space="preserve"> upon winning 1 race or reaching 2 podiums.</t>
    </r>
  </si>
  <si>
    <r>
      <t xml:space="preserve">Riders in the Senior Novice Women's categories may upgrade to Sport at their own discretion, </t>
    </r>
    <r>
      <rPr>
        <b/>
        <i/>
        <u/>
        <sz val="11"/>
        <rFont val="Arial"/>
        <family val="2"/>
      </rPr>
      <t>or</t>
    </r>
    <r>
      <rPr>
        <i/>
        <sz val="11"/>
        <rFont val="Arial"/>
        <family val="2"/>
      </rPr>
      <t xml:space="preserve"> upon winning 1 race or reaching 2 podiums.</t>
    </r>
  </si>
  <si>
    <t>U17 Expert (Sport Men)</t>
  </si>
  <si>
    <t>U17 Expert (Sport Women)</t>
  </si>
  <si>
    <t>*Citizen License, Points do not count until full license is purchased</t>
  </si>
  <si>
    <t>Riders in Sport Youth categories will be upgraded to U17/U15/U13 Expert upon Earning 40 Alberta Mountain Bike Cup points ("Senior Sport" Category at all future Alberta Cups)</t>
  </si>
  <si>
    <t>2017 POINTS</t>
  </si>
  <si>
    <t>AB MTB Cup XC #3</t>
  </si>
  <si>
    <t>*Expert Racer- AB Provincial Team Tryout in Elite category</t>
  </si>
  <si>
    <t>RMCC</t>
  </si>
  <si>
    <t>2018 POINTS</t>
  </si>
  <si>
    <r>
      <t xml:space="preserve">2018 Alberta Cup XC Mountain Bike </t>
    </r>
    <r>
      <rPr>
        <b/>
        <sz val="16"/>
        <color indexed="8"/>
        <rFont val="Calibri"/>
        <family val="2"/>
      </rPr>
      <t xml:space="preserve">Standings </t>
    </r>
  </si>
  <si>
    <t xml:space="preserve">Colin McAtthur </t>
  </si>
  <si>
    <t xml:space="preserve">Redbike </t>
  </si>
  <si>
    <t>Aric hartley</t>
  </si>
  <si>
    <t xml:space="preserve">Bow cycle </t>
  </si>
  <si>
    <t>Eric Zilinski</t>
  </si>
  <si>
    <t xml:space="preserve">Indipendant </t>
  </si>
  <si>
    <t>Lukas mark</t>
  </si>
  <si>
    <t>Timothy Hill</t>
  </si>
  <si>
    <t xml:space="preserve">Erik Loewen </t>
  </si>
  <si>
    <t>Pelton Racing P/B Northern Backup</t>
  </si>
  <si>
    <t>John Chambers</t>
  </si>
  <si>
    <t xml:space="preserve">Deadgoat Racing </t>
  </si>
  <si>
    <t xml:space="preserve">Jamie Miceli </t>
  </si>
  <si>
    <t xml:space="preserve">Onyaleft </t>
  </si>
  <si>
    <t xml:space="preserve">Darryl Heidebrecht </t>
  </si>
  <si>
    <t>pedalhead race room</t>
  </si>
  <si>
    <t xml:space="preserve">Aron Adrian </t>
  </si>
  <si>
    <t xml:space="preserve">670 collective </t>
  </si>
  <si>
    <t>David Stanford</t>
  </si>
  <si>
    <t>Nuovo Nord</t>
  </si>
  <si>
    <t xml:space="preserve">Nate Belanger </t>
  </si>
  <si>
    <t xml:space="preserve">Nathan DeVries </t>
  </si>
  <si>
    <t xml:space="preserve">Magnus Stenlund </t>
  </si>
  <si>
    <t>juventus</t>
  </si>
  <si>
    <r>
      <rPr>
        <sz val="11"/>
        <color theme="1"/>
        <rFont val="Calibri"/>
        <family val="2"/>
        <scheme val="minor"/>
      </rPr>
      <t>Luke Fricker</t>
    </r>
    <r>
      <rPr>
        <sz val="11"/>
        <color rgb="FFFF0000"/>
        <rFont val="Calibri"/>
        <family val="2"/>
        <scheme val="minor"/>
      </rPr>
      <t xml:space="preserve"> </t>
    </r>
  </si>
  <si>
    <t>Kyle Licis</t>
  </si>
  <si>
    <t>Ella Myers</t>
  </si>
  <si>
    <t>Independant</t>
  </si>
  <si>
    <t xml:space="preserve">Marc Gauvin </t>
  </si>
  <si>
    <t xml:space="preserve">Synergy Racing </t>
  </si>
  <si>
    <t>Finn Anderson</t>
  </si>
  <si>
    <t xml:space="preserve">XC Bragg Creek </t>
  </si>
  <si>
    <t xml:space="preserve">Chris Heinemann </t>
  </si>
  <si>
    <t xml:space="preserve">Juventus Cycling Club </t>
  </si>
  <si>
    <t xml:space="preserve">Cadin Pollard </t>
  </si>
  <si>
    <t xml:space="preserve">Rundle Mountain Cycling club </t>
  </si>
  <si>
    <t xml:space="preserve">Harrison Giesbrecht </t>
  </si>
  <si>
    <t xml:space="preserve">Isaac Hartley </t>
  </si>
  <si>
    <t xml:space="preserve">Samuel Flater </t>
  </si>
  <si>
    <t>Hardcore Cycling club</t>
  </si>
  <si>
    <t xml:space="preserve">Seth Robertson </t>
  </si>
  <si>
    <t xml:space="preserve">RMCC </t>
  </si>
  <si>
    <t xml:space="preserve">Aidan Outtrim </t>
  </si>
  <si>
    <t xml:space="preserve">Independant </t>
  </si>
  <si>
    <t xml:space="preserve">Miliana Giesbrecht </t>
  </si>
  <si>
    <t xml:space="preserve">Anabelle Thomas </t>
  </si>
  <si>
    <t xml:space="preserve">Bow Cycle </t>
  </si>
  <si>
    <t xml:space="preserve">Chiara Harris </t>
  </si>
  <si>
    <t xml:space="preserve">Speed Demons </t>
  </si>
  <si>
    <t xml:space="preserve">Sunnie Leishman </t>
  </si>
  <si>
    <t>Personal Podium</t>
  </si>
  <si>
    <t xml:space="preserve">Darwin Orsler </t>
  </si>
  <si>
    <t xml:space="preserve">Synergy race Cycling Club </t>
  </si>
  <si>
    <t xml:space="preserve">Hardcore Cycling Club </t>
  </si>
  <si>
    <t>coulee cruiser AB cup #1</t>
  </si>
  <si>
    <t>mountain maiden AB cup #2</t>
  </si>
  <si>
    <t>Dawn of the Tread AB cup #3</t>
  </si>
  <si>
    <t>Canmore XC AB cup #4</t>
  </si>
  <si>
    <t xml:space="preserve">Battle of the border </t>
  </si>
  <si>
    <t xml:space="preserve">Fluffy Bunny Provincial champs </t>
  </si>
  <si>
    <t xml:space="preserve">Fluffy Bunny Provincial Champs </t>
  </si>
  <si>
    <t>dawn of the Tread AB cup #3</t>
  </si>
  <si>
    <t xml:space="preserve">Battle of the Border </t>
  </si>
  <si>
    <t>Coulee cruiser AB cup #1</t>
  </si>
  <si>
    <t>Mountain Maidan AB cup #2</t>
  </si>
  <si>
    <t xml:space="preserve">Fluffy bunny Provincial Champs </t>
  </si>
  <si>
    <t>Coulee Cruiser AB cup #1</t>
  </si>
  <si>
    <t>Maountain Maiden AB cup #2</t>
  </si>
  <si>
    <t>David Anderson</t>
  </si>
  <si>
    <t>Kevin Nemeth</t>
  </si>
  <si>
    <t xml:space="preserve">Guy Cote </t>
  </si>
  <si>
    <t>Headwinds</t>
  </si>
  <si>
    <t>Kyle Dudman</t>
  </si>
  <si>
    <t>Harley  Borlee</t>
  </si>
  <si>
    <t xml:space="preserve">Bicisport </t>
  </si>
  <si>
    <t xml:space="preserve">Headwinds </t>
  </si>
  <si>
    <t>yes</t>
  </si>
  <si>
    <t xml:space="preserve">Logan Sadesky </t>
  </si>
  <si>
    <t>Mike Forbes</t>
  </si>
  <si>
    <t>Onyerleft</t>
  </si>
  <si>
    <t xml:space="preserve">Ryan Mclean </t>
  </si>
  <si>
    <t xml:space="preserve">juventus </t>
  </si>
  <si>
    <t xml:space="preserve">Glenn Harris </t>
  </si>
  <si>
    <t xml:space="preserve">Deadgoat </t>
  </si>
  <si>
    <t>Blaine Sherman</t>
  </si>
  <si>
    <t xml:space="preserve">Jill Cody </t>
  </si>
  <si>
    <t>no</t>
  </si>
  <si>
    <t xml:space="preserve">Brittant Webster </t>
  </si>
  <si>
    <t>Sidney McGill</t>
  </si>
  <si>
    <t xml:space="preserve">Focus CX Canada </t>
  </si>
  <si>
    <t xml:space="preserve">Alana Heise </t>
  </si>
  <si>
    <t xml:space="preserve">Terrascape Racing </t>
  </si>
  <si>
    <t xml:space="preserve">Eva poidevin </t>
  </si>
  <si>
    <t xml:space="preserve">Shawna Donaldson </t>
  </si>
  <si>
    <t xml:space="preserve">Simon Dove </t>
  </si>
  <si>
    <t xml:space="preserve">Kate Page </t>
  </si>
  <si>
    <t>Cindy Bakke</t>
  </si>
  <si>
    <t xml:space="preserve">Julie McFarlane </t>
  </si>
  <si>
    <t xml:space="preserve">Spin sisters </t>
  </si>
  <si>
    <t xml:space="preserve">Sabine Comeau </t>
  </si>
  <si>
    <t xml:space="preserve">Aida Boonstra </t>
  </si>
  <si>
    <t>XC Bragg creek</t>
  </si>
  <si>
    <t xml:space="preserve">kaisa Lemyre </t>
  </si>
  <si>
    <t>Benjamin Damant</t>
  </si>
  <si>
    <t xml:space="preserve">Johnathan Kruzick </t>
  </si>
  <si>
    <t xml:space="preserve">jventus </t>
  </si>
  <si>
    <t xml:space="preserve">Corbett Boonstra </t>
  </si>
  <si>
    <t xml:space="preserve">Ryder Ellis </t>
  </si>
  <si>
    <t>XCBC</t>
  </si>
  <si>
    <t>Ryder Knoll</t>
  </si>
  <si>
    <t xml:space="preserve">Cyclemeisters </t>
  </si>
  <si>
    <t xml:space="preserve">Tobias Lemyre </t>
  </si>
  <si>
    <t>Joseph Distefano</t>
  </si>
  <si>
    <t xml:space="preserve">isabelle Orsler </t>
  </si>
  <si>
    <t xml:space="preserve">Tim cooney </t>
  </si>
  <si>
    <t xml:space="preserve">Kevin banks </t>
  </si>
  <si>
    <t>Emanuel Lys</t>
  </si>
  <si>
    <t xml:space="preserve">Jacob Playfair </t>
  </si>
  <si>
    <t xml:space="preserve">jacob Damont </t>
  </si>
  <si>
    <t xml:space="preserve">lawence Steike </t>
  </si>
  <si>
    <t>Robert Stagg</t>
  </si>
  <si>
    <t xml:space="preserve">headwinds </t>
  </si>
  <si>
    <t xml:space="preserve">bicisport </t>
  </si>
  <si>
    <t xml:space="preserve">Tim Cooney </t>
  </si>
  <si>
    <t xml:space="preserve">Coulee Cruiser </t>
  </si>
  <si>
    <t>Juventus</t>
  </si>
  <si>
    <t xml:space="preserve">michael Verveda </t>
  </si>
  <si>
    <t xml:space="preserve">Sean Germaine </t>
  </si>
  <si>
    <t>Jamie Lamb</t>
  </si>
  <si>
    <t xml:space="preserve">Peter Knight </t>
  </si>
  <si>
    <t>Darren Schmidt</t>
  </si>
  <si>
    <t>Cody Shimizu</t>
  </si>
  <si>
    <t>Steven Soon</t>
  </si>
  <si>
    <t>Graham Dichal</t>
  </si>
  <si>
    <t xml:space="preserve">Sheri Foster </t>
  </si>
  <si>
    <t>Hardcore CC</t>
  </si>
  <si>
    <t>Karen Martins</t>
  </si>
  <si>
    <t>Fiona Mulvenna</t>
  </si>
  <si>
    <t>Nicholas Hill</t>
  </si>
  <si>
    <t>Beck Ellis</t>
  </si>
  <si>
    <t>Cole Lynch</t>
  </si>
  <si>
    <t>Logan Zenert</t>
  </si>
  <si>
    <t>Mountain Maiden</t>
  </si>
  <si>
    <t>Craig Maddox</t>
  </si>
  <si>
    <t>Kevin Mills</t>
  </si>
  <si>
    <t>Darren Engels</t>
  </si>
  <si>
    <t>Deadgoat Racing</t>
  </si>
  <si>
    <t>Nico Knoll</t>
  </si>
  <si>
    <t>Molly Krazizky</t>
  </si>
  <si>
    <t>Shay Fredrich-Dunne</t>
  </si>
  <si>
    <t>Independent</t>
  </si>
  <si>
    <t>Ciara McConnell</t>
  </si>
  <si>
    <t>Stacy Lockerbie</t>
  </si>
  <si>
    <t>Eric Peace</t>
  </si>
  <si>
    <t>Eric Ouellette</t>
  </si>
  <si>
    <t>Café Racers</t>
  </si>
  <si>
    <t>Paul Cayer</t>
  </si>
  <si>
    <t>Athletes in Action</t>
  </si>
  <si>
    <t>Julia Hill</t>
  </si>
  <si>
    <t>Riley Hughes</t>
  </si>
  <si>
    <t>Chiara Harris</t>
  </si>
  <si>
    <t>Julia Stanislawski</t>
  </si>
  <si>
    <t>Susanne McArthur</t>
  </si>
  <si>
    <t>Indpendent</t>
  </si>
  <si>
    <t>Meighan Achtemichuk</t>
  </si>
  <si>
    <t>Mud, Sweat &amp; Gears</t>
  </si>
  <si>
    <t>Liann Hewson</t>
  </si>
  <si>
    <t>ERTC</t>
  </si>
  <si>
    <t>Micheala Bonham</t>
  </si>
  <si>
    <t xml:space="preserve">Laura Maclean </t>
  </si>
  <si>
    <t>Jane marzetti</t>
  </si>
  <si>
    <t xml:space="preserve">Jeremy Dittrich </t>
  </si>
  <si>
    <t>Ian Murry</t>
  </si>
  <si>
    <t>Paul Ignatiuk</t>
  </si>
  <si>
    <t>Andre Sutton</t>
  </si>
  <si>
    <t>redbike</t>
  </si>
  <si>
    <t>Pl Martin</t>
  </si>
  <si>
    <t xml:space="preserve">Kaleb Muller </t>
  </si>
  <si>
    <t>Denise Hill</t>
  </si>
  <si>
    <t>Caitlin Callaghan</t>
  </si>
  <si>
    <t>Spin Siters MTB Club</t>
  </si>
  <si>
    <t>Kate Page</t>
  </si>
  <si>
    <t>Ramona Hill</t>
  </si>
  <si>
    <t>Stephanie O'Brien</t>
  </si>
  <si>
    <t>Sherri Foster</t>
  </si>
  <si>
    <t>Jamie Weikum</t>
  </si>
  <si>
    <t>Timothy Gilbertson</t>
  </si>
  <si>
    <t>Velo Cafe Club</t>
  </si>
  <si>
    <t>Drew Malcolm</t>
  </si>
  <si>
    <t>Erik Younk</t>
  </si>
  <si>
    <t>Redbike</t>
  </si>
  <si>
    <t>Stewart Hutchings</t>
  </si>
  <si>
    <t>Devon Bicycle Association</t>
  </si>
  <si>
    <t>Noah Meynen</t>
  </si>
  <si>
    <t>Mark Knoll</t>
  </si>
  <si>
    <t>Tristan Parker</t>
  </si>
  <si>
    <t>Brayden MacPherson</t>
  </si>
  <si>
    <t>Georgia Myers</t>
  </si>
  <si>
    <t>Ben Mills</t>
  </si>
  <si>
    <t>Speed Theory Cycling p/b The Doctrine Training Ltd.</t>
  </si>
  <si>
    <t xml:space="preserve">Hayden Flater </t>
  </si>
  <si>
    <t>Kevin Banks</t>
  </si>
  <si>
    <t>Michael Stolarz</t>
  </si>
  <si>
    <t>AJ Stieda</t>
  </si>
  <si>
    <t>Jeff Rykes</t>
  </si>
  <si>
    <t>Jay Smith</t>
  </si>
  <si>
    <t>Velocity</t>
  </si>
  <si>
    <t>Samuel Flater</t>
  </si>
  <si>
    <t>Dawn of the Tread</t>
  </si>
  <si>
    <t>Johnathan Kruzick</t>
  </si>
  <si>
    <t>Aidan Outtrim</t>
  </si>
  <si>
    <t>Colin McAurthur</t>
  </si>
  <si>
    <t>There are no U15 groups</t>
  </si>
  <si>
    <t>Seth Proulx-Royds</t>
  </si>
  <si>
    <t>Sebastian Cramer</t>
  </si>
  <si>
    <t>Nadine Hartley</t>
  </si>
  <si>
    <t>Cyclemeisters/BowCycle Cycle</t>
  </si>
  <si>
    <t>Cyclemeisters/BowCyclecycle</t>
  </si>
  <si>
    <t>Cyclemeisters/BowCycle cycle</t>
  </si>
  <si>
    <t>Jacob Baggott</t>
  </si>
  <si>
    <t>Rundel Mountain Cycling</t>
  </si>
  <si>
    <t>Corbett Boonstra</t>
  </si>
  <si>
    <t>XC Bragg Creek</t>
  </si>
  <si>
    <t>Felix Cramer</t>
  </si>
  <si>
    <t xml:space="preserve">Canmore XC </t>
  </si>
  <si>
    <t>Larix Hallett</t>
  </si>
  <si>
    <t>Canmore XC AB Cup</t>
  </si>
  <si>
    <t>Harrison Giesbrecht</t>
  </si>
  <si>
    <t xml:space="preserve">Mac Potter </t>
  </si>
  <si>
    <t>Alan Oickle</t>
  </si>
  <si>
    <t>Daniel Chan</t>
  </si>
  <si>
    <t>Cyclemeisters/Bow Cycle</t>
  </si>
  <si>
    <t>Mac Potter</t>
  </si>
  <si>
    <t>Mark Springl</t>
  </si>
  <si>
    <t>Jacob Playfair</t>
  </si>
  <si>
    <t>Markus Tondl</t>
  </si>
  <si>
    <t>Kaleb Muller</t>
  </si>
  <si>
    <t>Headwinds Cycling Club</t>
  </si>
  <si>
    <t>Mitchell Thomas</t>
  </si>
  <si>
    <t>The Lead Out Project</t>
  </si>
  <si>
    <t>Iam Murray</t>
  </si>
  <si>
    <t>Peter Amberiadis</t>
  </si>
  <si>
    <t>Shawn Bunnin</t>
  </si>
  <si>
    <t>Blain Sherman</t>
  </si>
  <si>
    <t>Sheri Foster</t>
  </si>
  <si>
    <t>Shantel Koenig</t>
  </si>
  <si>
    <t>Jill Cody</t>
  </si>
  <si>
    <t>Chantell Widney</t>
  </si>
  <si>
    <t>Pedalhead Bicycle</t>
  </si>
  <si>
    <t>David Yexley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</si>
</sst>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7"/>
      <name val="Arial"/>
      <family val="2"/>
    </font>
    <font>
      <sz val="10"/>
      <color indexed="11"/>
      <name val="Arial"/>
      <family val="2"/>
    </font>
    <font>
      <b/>
      <i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16"/>
      <name val="Arial"/>
      <family val="2"/>
    </font>
    <font>
      <b/>
      <sz val="16"/>
      <color indexed="8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sz val="10"/>
      <color rgb="FF0033CC"/>
      <name val="Arial"/>
      <family val="2"/>
    </font>
    <font>
      <b/>
      <i/>
      <sz val="10"/>
      <color rgb="FF00B050"/>
      <name val="Arial"/>
      <family val="2"/>
    </font>
    <font>
      <sz val="10"/>
      <color rgb="FF0033CC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Arial"/>
      <family val="2"/>
    </font>
    <font>
      <b/>
      <i/>
      <u/>
      <sz val="11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i/>
      <sz val="1"/>
      <name val="Arial"/>
      <family val="2"/>
    </font>
    <font>
      <sz val="1"/>
      <color theme="1"/>
      <name val="Calibri"/>
      <family val="2"/>
      <scheme val="minor"/>
    </font>
    <font>
      <b/>
      <i/>
      <sz val="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rgb="FF00B050"/>
      <name val="Arial"/>
      <family val="2"/>
    </font>
    <font>
      <b/>
      <sz val="11"/>
      <color theme="5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3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2">
    <xf numFmtId="0" fontId="0" fillId="0" borderId="0" xfId="0"/>
    <xf numFmtId="0" fontId="36" fillId="0" borderId="0" xfId="0" applyFont="1" applyFill="1" applyBorder="1" applyAlignment="1">
      <alignment vertical="center" textRotation="90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33" borderId="10" xfId="0" applyFont="1" applyFill="1" applyBorder="1" applyAlignment="1">
      <alignment horizontal="center"/>
    </xf>
    <xf numFmtId="0" fontId="29" fillId="36" borderId="10" xfId="0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35" fillId="33" borderId="10" xfId="0" applyFont="1" applyFill="1" applyBorder="1" applyAlignment="1">
      <alignment horizontal="center"/>
    </xf>
    <xf numFmtId="0" fontId="32" fillId="37" borderId="1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/>
    <xf numFmtId="0" fontId="29" fillId="0" borderId="0" xfId="0" applyFont="1"/>
    <xf numFmtId="0" fontId="0" fillId="0" borderId="0" xfId="0"/>
    <xf numFmtId="0" fontId="20" fillId="0" borderId="0" xfId="0" applyFont="1"/>
    <xf numFmtId="0" fontId="0" fillId="0" borderId="0" xfId="0" applyFill="1"/>
    <xf numFmtId="0" fontId="20" fillId="0" borderId="0" xfId="0" applyFont="1" applyFill="1"/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8" fillId="36" borderId="1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 textRotation="90"/>
    </xf>
    <xf numFmtId="0" fontId="40" fillId="34" borderId="13" xfId="0" applyFont="1" applyFill="1" applyBorder="1" applyAlignment="1">
      <alignment horizontal="center" vertical="center" textRotation="90"/>
    </xf>
    <xf numFmtId="0" fontId="40" fillId="34" borderId="14" xfId="0" applyFont="1" applyFill="1" applyBorder="1" applyAlignment="1">
      <alignment horizontal="center" vertical="center" textRotation="90"/>
    </xf>
    <xf numFmtId="0" fontId="18" fillId="38" borderId="13" xfId="0" applyFont="1" applyFill="1" applyBorder="1" applyAlignment="1">
      <alignment horizontal="center" vertical="center" wrapText="1"/>
    </xf>
    <xf numFmtId="0" fontId="18" fillId="38" borderId="14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14" xfId="0" applyFont="1" applyFill="1" applyBorder="1" applyAlignment="1">
      <alignment horizontal="center" vertical="center" wrapText="1"/>
    </xf>
    <xf numFmtId="0" fontId="18" fillId="38" borderId="13" xfId="0" applyFont="1" applyFill="1" applyBorder="1" applyAlignment="1">
      <alignment horizontal="center" vertical="center" textRotation="255"/>
    </xf>
    <xf numFmtId="0" fontId="18" fillId="38" borderId="14" xfId="0" applyFont="1" applyFill="1" applyBorder="1" applyAlignment="1">
      <alignment horizontal="center" vertical="center" textRotation="255"/>
    </xf>
    <xf numFmtId="0" fontId="19" fillId="0" borderId="1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30" fillId="0" borderId="0" xfId="0" applyFont="1" applyFill="1" applyBorder="1"/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Fill="1"/>
    <xf numFmtId="0" fontId="30" fillId="0" borderId="0" xfId="0" applyFont="1" applyFill="1"/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/>
    <xf numFmtId="0" fontId="28" fillId="34" borderId="10" xfId="0" applyFont="1" applyFill="1" applyBorder="1" applyAlignment="1">
      <alignment horizontal="center"/>
    </xf>
    <xf numFmtId="0" fontId="19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36" borderId="10" xfId="0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0" fillId="0" borderId="0" xfId="0"/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9" fillId="0" borderId="0" xfId="0" applyFont="1" applyBorder="1"/>
    <xf numFmtId="0" fontId="29" fillId="0" borderId="0" xfId="0" applyFont="1" applyBorder="1"/>
    <xf numFmtId="0" fontId="18" fillId="0" borderId="0" xfId="0" applyFont="1" applyBorder="1" applyAlignment="1">
      <alignment horizontal="center"/>
    </xf>
    <xf numFmtId="0" fontId="32" fillId="37" borderId="10" xfId="0" applyFont="1" applyFill="1" applyBorder="1" applyAlignment="1">
      <alignment horizontal="center"/>
    </xf>
    <xf numFmtId="0" fontId="0" fillId="0" borderId="0" xfId="0"/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/>
    <xf numFmtId="0" fontId="0" fillId="0" borderId="0" xfId="0" applyBorder="1"/>
    <xf numFmtId="0" fontId="33" fillId="0" borderId="0" xfId="0" applyFont="1" applyBorder="1"/>
    <xf numFmtId="0" fontId="31" fillId="0" borderId="0" xfId="0" applyFont="1" applyBorder="1"/>
    <xf numFmtId="0" fontId="34" fillId="0" borderId="0" xfId="0" applyFont="1" applyBorder="1"/>
    <xf numFmtId="0" fontId="32" fillId="37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 vertical="center"/>
    </xf>
    <xf numFmtId="0" fontId="0" fillId="0" borderId="0" xfId="0"/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0" fillId="0" borderId="0" xfId="0" applyBorder="1"/>
    <xf numFmtId="0" fontId="24" fillId="0" borderId="0" xfId="0" applyFont="1" applyBorder="1" applyAlignment="1">
      <alignment horizontal="center"/>
    </xf>
    <xf numFmtId="0" fontId="33" fillId="0" borderId="0" xfId="0" applyFont="1" applyBorder="1"/>
    <xf numFmtId="0" fontId="31" fillId="0" borderId="0" xfId="0" applyFont="1" applyBorder="1"/>
    <xf numFmtId="0" fontId="20" fillId="0" borderId="0" xfId="0" applyFont="1" applyBorder="1"/>
    <xf numFmtId="0" fontId="34" fillId="0" borderId="0" xfId="0" applyFont="1" applyBorder="1"/>
    <xf numFmtId="0" fontId="0" fillId="0" borderId="0" xfId="0"/>
    <xf numFmtId="0" fontId="19" fillId="0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0" xfId="0" applyBorder="1"/>
    <xf numFmtId="0" fontId="33" fillId="0" borderId="0" xfId="0" applyFont="1" applyBorder="1"/>
    <xf numFmtId="0" fontId="31" fillId="0" borderId="0" xfId="0" applyFont="1" applyBorder="1"/>
    <xf numFmtId="0" fontId="19" fillId="0" borderId="0" xfId="0" applyFont="1" applyBorder="1" applyAlignment="1">
      <alignment horizontal="center"/>
    </xf>
    <xf numFmtId="0" fontId="34" fillId="0" borderId="0" xfId="0" applyFont="1" applyBorder="1"/>
    <xf numFmtId="0" fontId="32" fillId="37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 vertical="center"/>
    </xf>
    <xf numFmtId="0" fontId="28" fillId="40" borderId="10" xfId="0" applyFont="1" applyFill="1" applyBorder="1" applyAlignment="1">
      <alignment horizontal="center"/>
    </xf>
    <xf numFmtId="0" fontId="28" fillId="40" borderId="10" xfId="0" applyFont="1" applyFill="1" applyBorder="1" applyAlignment="1">
      <alignment horizontal="center" vertical="center"/>
    </xf>
    <xf numFmtId="0" fontId="43" fillId="0" borderId="0" xfId="0" applyFont="1"/>
    <xf numFmtId="0" fontId="3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43" fillId="0" borderId="0" xfId="0" applyFont="1" applyAlignment="1">
      <alignment horizontal="left"/>
    </xf>
    <xf numFmtId="0" fontId="46" fillId="0" borderId="0" xfId="0" applyFont="1"/>
    <xf numFmtId="0" fontId="14" fillId="0" borderId="10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47" fillId="0" borderId="0" xfId="0" applyFont="1" applyFill="1"/>
    <xf numFmtId="0" fontId="49" fillId="0" borderId="0" xfId="0" applyFont="1" applyFill="1"/>
    <xf numFmtId="0" fontId="0" fillId="0" borderId="0" xfId="0" applyFont="1"/>
    <xf numFmtId="0" fontId="50" fillId="0" borderId="0" xfId="0" applyFont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51" fillId="0" borderId="0" xfId="0" applyFont="1"/>
    <xf numFmtId="0" fontId="51" fillId="0" borderId="0" xfId="0" applyFont="1" applyFill="1" applyBorder="1"/>
    <xf numFmtId="0" fontId="52" fillId="0" borderId="0" xfId="0" applyFont="1"/>
    <xf numFmtId="0" fontId="45" fillId="0" borderId="10" xfId="0" applyFont="1" applyBorder="1" applyAlignment="1">
      <alignment horizontal="center"/>
    </xf>
    <xf numFmtId="0" fontId="53" fillId="0" borderId="0" xfId="0" applyFont="1"/>
    <xf numFmtId="0" fontId="51" fillId="41" borderId="10" xfId="0" applyFont="1" applyFill="1" applyBorder="1" applyAlignment="1">
      <alignment horizontal="center"/>
    </xf>
    <xf numFmtId="0" fontId="14" fillId="41" borderId="10" xfId="0" applyFont="1" applyFill="1" applyBorder="1" applyAlignment="1">
      <alignment horizontal="center"/>
    </xf>
    <xf numFmtId="0" fontId="43" fillId="0" borderId="0" xfId="0" applyFont="1" applyBorder="1"/>
    <xf numFmtId="0" fontId="18" fillId="38" borderId="14" xfId="0" applyFont="1" applyFill="1" applyBorder="1" applyAlignment="1">
      <alignment horizontal="center" vertical="center" textRotation="255"/>
    </xf>
    <xf numFmtId="0" fontId="45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1" fillId="0" borderId="10" xfId="0" applyFont="1" applyFill="1" applyBorder="1"/>
    <xf numFmtId="0" fontId="41" fillId="0" borderId="10" xfId="0" applyFont="1" applyBorder="1"/>
    <xf numFmtId="0" fontId="0" fillId="0" borderId="10" xfId="0" applyFont="1" applyBorder="1"/>
    <xf numFmtId="0" fontId="46" fillId="0" borderId="1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0" xfId="0" applyBorder="1"/>
    <xf numFmtId="0" fontId="41" fillId="0" borderId="0" xfId="0" applyFont="1" applyFill="1" applyBorder="1"/>
    <xf numFmtId="0" fontId="18" fillId="34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33" fillId="0" borderId="0" xfId="0" applyFont="1" applyFill="1" applyBorder="1"/>
    <xf numFmtId="0" fontId="31" fillId="0" borderId="0" xfId="0" applyFont="1" applyFill="1" applyBorder="1"/>
    <xf numFmtId="0" fontId="0" fillId="0" borderId="0" xfId="0" applyFill="1" applyBorder="1"/>
    <xf numFmtId="0" fontId="54" fillId="41" borderId="10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40" fillId="34" borderId="14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5" fillId="0" borderId="10" xfId="0" applyFont="1" applyBorder="1"/>
    <xf numFmtId="0" fontId="40" fillId="40" borderId="13" xfId="0" applyFont="1" applyFill="1" applyBorder="1" applyAlignment="1">
      <alignment horizontal="center" vertical="center" textRotation="90"/>
    </xf>
    <xf numFmtId="0" fontId="18" fillId="35" borderId="15" xfId="0" applyFont="1" applyFill="1" applyBorder="1" applyAlignment="1">
      <alignment horizontal="center" vertical="center" wrapText="1"/>
    </xf>
    <xf numFmtId="0" fontId="18" fillId="38" borderId="13" xfId="0" applyFont="1" applyFill="1" applyBorder="1" applyAlignment="1">
      <alignment horizontal="center" vertical="center" wrapText="1"/>
    </xf>
    <xf numFmtId="0" fontId="40" fillId="34" borderId="13" xfId="0" applyFont="1" applyFill="1" applyBorder="1" applyAlignment="1">
      <alignment horizontal="center" vertical="center" textRotation="90"/>
    </xf>
    <xf numFmtId="0" fontId="18" fillId="38" borderId="13" xfId="0" applyFont="1" applyFill="1" applyBorder="1" applyAlignment="1">
      <alignment vertical="center" textRotation="255"/>
    </xf>
    <xf numFmtId="0" fontId="14" fillId="0" borderId="10" xfId="0" applyFont="1" applyBorder="1"/>
    <xf numFmtId="0" fontId="18" fillId="38" borderId="13" xfId="0" applyFont="1" applyFill="1" applyBorder="1" applyAlignment="1">
      <alignment vertical="center" wrapText="1"/>
    </xf>
    <xf numFmtId="0" fontId="18" fillId="35" borderId="13" xfId="0" applyFont="1" applyFill="1" applyBorder="1" applyAlignment="1">
      <alignment vertical="center" wrapText="1"/>
    </xf>
    <xf numFmtId="0" fontId="38" fillId="37" borderId="13" xfId="0" applyFont="1" applyFill="1" applyBorder="1" applyAlignment="1">
      <alignment vertical="center" textRotation="90"/>
    </xf>
    <xf numFmtId="0" fontId="32" fillId="37" borderId="14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/>
    </xf>
    <xf numFmtId="0" fontId="28" fillId="34" borderId="14" xfId="0" applyFont="1" applyFill="1" applyBorder="1" applyAlignment="1">
      <alignment horizontal="center"/>
    </xf>
    <xf numFmtId="0" fontId="55" fillId="41" borderId="10" xfId="0" applyFont="1" applyFill="1" applyBorder="1" applyAlignment="1">
      <alignment horizontal="center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3" xfId="0" applyFont="1" applyFill="1" applyBorder="1" applyAlignment="1">
      <alignment horizontal="center" vertical="center" textRotation="90" wrapText="1"/>
    </xf>
    <xf numFmtId="0" fontId="36" fillId="35" borderId="14" xfId="0" applyFont="1" applyFill="1" applyBorder="1" applyAlignment="1">
      <alignment horizontal="center" vertical="center" textRotation="90" wrapText="1"/>
    </xf>
    <xf numFmtId="0" fontId="38" fillId="37" borderId="13" xfId="0" applyFont="1" applyFill="1" applyBorder="1" applyAlignment="1">
      <alignment horizontal="center" vertical="center" textRotation="90"/>
    </xf>
    <xf numFmtId="0" fontId="18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7" borderId="14" xfId="0" applyFill="1" applyBorder="1" applyAlignment="1">
      <alignment horizontal="center" wrapText="1"/>
    </xf>
    <xf numFmtId="0" fontId="42" fillId="34" borderId="13" xfId="0" applyFont="1" applyFill="1" applyBorder="1" applyAlignment="1">
      <alignment horizontal="center" vertical="center" textRotation="90"/>
    </xf>
    <xf numFmtId="0" fontId="38" fillId="37" borderId="13" xfId="0" applyFont="1" applyFill="1" applyBorder="1" applyAlignment="1">
      <alignment horizontal="center" vertical="center" textRotation="90"/>
    </xf>
    <xf numFmtId="0" fontId="0" fillId="0" borderId="10" xfId="0" applyFont="1" applyBorder="1" applyAlignment="1">
      <alignment horizontal="left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3" xfId="0" applyFont="1" applyFill="1" applyBorder="1" applyAlignment="1">
      <alignment horizontal="center" vertical="center" textRotation="90" wrapText="1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3" xfId="0" applyFont="1" applyFill="1" applyBorder="1" applyAlignment="1">
      <alignment horizontal="center" vertical="center" textRotation="90" wrapText="1"/>
    </xf>
    <xf numFmtId="0" fontId="19" fillId="42" borderId="10" xfId="0" applyFont="1" applyFill="1" applyBorder="1" applyAlignment="1">
      <alignment horizontal="center"/>
    </xf>
    <xf numFmtId="0" fontId="0" fillId="39" borderId="0" xfId="0" applyFill="1"/>
    <xf numFmtId="0" fontId="18" fillId="38" borderId="10" xfId="0" applyFont="1" applyFill="1" applyBorder="1" applyAlignment="1">
      <alignment horizontal="center" vertical="center"/>
    </xf>
    <xf numFmtId="0" fontId="16" fillId="43" borderId="10" xfId="0" applyFont="1" applyFill="1" applyBorder="1" applyAlignment="1">
      <alignment horizontal="center"/>
    </xf>
    <xf numFmtId="0" fontId="40" fillId="40" borderId="13" xfId="0" applyFont="1" applyFill="1" applyBorder="1" applyAlignment="1">
      <alignment horizontal="center" vertical="center" textRotation="90"/>
    </xf>
    <xf numFmtId="0" fontId="18" fillId="38" borderId="13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38" fillId="37" borderId="13" xfId="0" applyFont="1" applyFill="1" applyBorder="1" applyAlignment="1">
      <alignment horizontal="center" vertical="center" textRotation="90"/>
    </xf>
    <xf numFmtId="0" fontId="42" fillId="34" borderId="13" xfId="0" applyFont="1" applyFill="1" applyBorder="1" applyAlignment="1">
      <alignment horizontal="center" vertical="center" textRotation="90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3" xfId="0" applyFont="1" applyFill="1" applyBorder="1" applyAlignment="1">
      <alignment horizontal="center" vertical="center" textRotation="90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8" borderId="13" xfId="0" applyFont="1" applyFill="1" applyBorder="1" applyAlignment="1">
      <alignment horizontal="center" vertical="center" textRotation="255"/>
    </xf>
    <xf numFmtId="0" fontId="18" fillId="38" borderId="13" xfId="0" applyFont="1" applyFill="1" applyBorder="1" applyAlignment="1">
      <alignment horizontal="center" vertical="center"/>
    </xf>
    <xf numFmtId="0" fontId="18" fillId="38" borderId="14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textRotation="255"/>
    </xf>
    <xf numFmtId="0" fontId="18" fillId="38" borderId="13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38" fillId="37" borderId="10" xfId="0" applyFont="1" applyFill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/>
    </xf>
    <xf numFmtId="0" fontId="56" fillId="37" borderId="10" xfId="0" applyFont="1" applyFill="1" applyBorder="1" applyAlignment="1">
      <alignment horizontal="center"/>
    </xf>
    <xf numFmtId="0" fontId="46" fillId="0" borderId="10" xfId="0" applyFont="1" applyBorder="1"/>
    <xf numFmtId="0" fontId="45" fillId="0" borderId="10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45" fillId="33" borderId="1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4" fillId="41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2" fillId="37" borderId="13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28" fillId="40" borderId="13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41" fillId="0" borderId="13" xfId="0" applyFont="1" applyBorder="1" applyAlignment="1">
      <alignment horizontal="left"/>
    </xf>
    <xf numFmtId="0" fontId="18" fillId="38" borderId="13" xfId="0" applyFont="1" applyFill="1" applyBorder="1" applyAlignment="1">
      <alignment horizontal="center" vertical="center"/>
    </xf>
    <xf numFmtId="0" fontId="18" fillId="38" borderId="14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 vertical="center" textRotation="255"/>
    </xf>
    <xf numFmtId="0" fontId="41" fillId="0" borderId="10" xfId="0" applyFont="1" applyFill="1" applyBorder="1" applyAlignment="1">
      <alignment horizontal="center"/>
    </xf>
    <xf numFmtId="0" fontId="33" fillId="0" borderId="10" xfId="0" applyFont="1" applyBorder="1"/>
    <xf numFmtId="0" fontId="19" fillId="0" borderId="10" xfId="0" applyFont="1" applyBorder="1"/>
    <xf numFmtId="0" fontId="37" fillId="39" borderId="1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18" fillId="38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 textRotation="90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32" fillId="37" borderId="10" xfId="0" applyFont="1" applyFill="1" applyBorder="1" applyAlignment="1">
      <alignment horizontal="center" vertical="center"/>
    </xf>
    <xf numFmtId="0" fontId="0" fillId="37" borderId="10" xfId="0" applyFill="1" applyBorder="1" applyAlignment="1">
      <alignment horizontal="center"/>
    </xf>
    <xf numFmtId="0" fontId="16" fillId="37" borderId="10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/>
    </xf>
    <xf numFmtId="0" fontId="37" fillId="39" borderId="11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36" fillId="35" borderId="10" xfId="0" applyFont="1" applyFill="1" applyBorder="1" applyAlignment="1">
      <alignment horizontal="center" vertical="center" textRotation="90" wrapText="1"/>
    </xf>
    <xf numFmtId="0" fontId="36" fillId="35" borderId="14" xfId="0" applyFont="1" applyFill="1" applyBorder="1" applyAlignment="1">
      <alignment horizontal="center" vertical="center" textRotation="90" wrapText="1"/>
    </xf>
    <xf numFmtId="0" fontId="18" fillId="38" borderId="13" xfId="0" applyFont="1" applyFill="1" applyBorder="1" applyAlignment="1">
      <alignment horizontal="center" vertical="center" textRotation="255"/>
    </xf>
    <xf numFmtId="0" fontId="18" fillId="35" borderId="15" xfId="0" applyFont="1" applyFill="1" applyBorder="1" applyAlignment="1">
      <alignment horizontal="center" vertical="center" wrapText="1"/>
    </xf>
    <xf numFmtId="0" fontId="18" fillId="38" borderId="13" xfId="0" applyFont="1" applyFill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center" vertical="center" textRotation="90"/>
    </xf>
    <xf numFmtId="0" fontId="36" fillId="35" borderId="13" xfId="0" applyFont="1" applyFill="1" applyBorder="1" applyAlignment="1">
      <alignment horizontal="center" vertical="center" textRotation="90" wrapText="1"/>
    </xf>
    <xf numFmtId="0" fontId="36" fillId="35" borderId="14" xfId="0" applyFont="1" applyFill="1" applyBorder="1" applyAlignment="1">
      <alignment horizontal="center" vertical="center" textRotation="90" wrapText="1"/>
    </xf>
    <xf numFmtId="0" fontId="18" fillId="38" borderId="13" xfId="0" applyFont="1" applyFill="1" applyBorder="1" applyAlignment="1">
      <alignment horizontal="center" vertical="center"/>
    </xf>
    <xf numFmtId="0" fontId="18" fillId="38" borderId="14" xfId="0" applyFont="1" applyFill="1" applyBorder="1" applyAlignment="1">
      <alignment horizontal="center" vertical="center"/>
    </xf>
    <xf numFmtId="0" fontId="18" fillId="38" borderId="2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8" fillId="37" borderId="13" xfId="0" applyFont="1" applyFill="1" applyBorder="1" applyAlignment="1">
      <alignment horizontal="center" vertical="center" textRotation="90"/>
    </xf>
    <xf numFmtId="0" fontId="38" fillId="37" borderId="14" xfId="0" applyFont="1" applyFill="1" applyBorder="1" applyAlignment="1">
      <alignment horizontal="center" vertical="center" textRotation="90"/>
    </xf>
    <xf numFmtId="0" fontId="28" fillId="36" borderId="11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horizontal="center" vertical="center" textRotation="90" wrapText="1"/>
    </xf>
    <xf numFmtId="0" fontId="37" fillId="39" borderId="11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37" fillId="39" borderId="19" xfId="0" applyFont="1" applyFill="1" applyBorder="1" applyAlignment="1">
      <alignment horizontal="center" vertical="center"/>
    </xf>
    <xf numFmtId="0" fontId="37" fillId="39" borderId="20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 vertical="center" textRotation="255"/>
    </xf>
    <xf numFmtId="0" fontId="18" fillId="38" borderId="14" xfId="0" applyFont="1" applyFill="1" applyBorder="1" applyAlignment="1">
      <alignment horizontal="center" vertical="center" textRotation="255"/>
    </xf>
    <xf numFmtId="0" fontId="18" fillId="38" borderId="13" xfId="0" applyFont="1" applyFill="1" applyBorder="1" applyAlignment="1">
      <alignment horizontal="center" vertical="center" wrapText="1"/>
    </xf>
    <xf numFmtId="0" fontId="18" fillId="38" borderId="14" xfId="0" applyFont="1" applyFill="1" applyBorder="1" applyAlignment="1">
      <alignment horizontal="center" vertical="center" wrapText="1"/>
    </xf>
    <xf numFmtId="0" fontId="37" fillId="39" borderId="12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 wrapText="1"/>
    </xf>
    <xf numFmtId="0" fontId="40" fillId="34" borderId="18" xfId="0" applyFont="1" applyFill="1" applyBorder="1" applyAlignment="1">
      <alignment horizontal="center" vertical="center" textRotation="90"/>
    </xf>
    <xf numFmtId="0" fontId="40" fillId="34" borderId="19" xfId="0" applyFont="1" applyFill="1" applyBorder="1" applyAlignment="1">
      <alignment horizontal="center" vertical="center" textRotation="90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14" xfId="0" applyFont="1" applyFill="1" applyBorder="1" applyAlignment="1">
      <alignment horizontal="center" vertical="center" wrapText="1"/>
    </xf>
    <xf numFmtId="0" fontId="40" fillId="34" borderId="13" xfId="0" applyFont="1" applyFill="1" applyBorder="1" applyAlignment="1">
      <alignment horizontal="center" vertical="center" textRotation="90"/>
    </xf>
    <xf numFmtId="0" fontId="40" fillId="34" borderId="14" xfId="0" applyFont="1" applyFill="1" applyBorder="1" applyAlignment="1">
      <alignment horizontal="center" vertical="center" textRotation="90"/>
    </xf>
    <xf numFmtId="0" fontId="39" fillId="0" borderId="0" xfId="0" applyFont="1" applyAlignment="1">
      <alignment horizontal="center" vertical="center"/>
    </xf>
    <xf numFmtId="0" fontId="18" fillId="35" borderId="15" xfId="0" applyFont="1" applyFill="1" applyBorder="1" applyAlignment="1">
      <alignment horizontal="center" vertical="center" wrapText="1"/>
    </xf>
    <xf numFmtId="0" fontId="18" fillId="35" borderId="16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37" fillId="39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textRotation="255"/>
    </xf>
    <xf numFmtId="0" fontId="18" fillId="38" borderId="15" xfId="0" applyFont="1" applyFill="1" applyBorder="1" applyAlignment="1">
      <alignment horizontal="center" vertical="center"/>
    </xf>
    <xf numFmtId="0" fontId="18" fillId="38" borderId="22" xfId="0" applyFont="1" applyFill="1" applyBorder="1" applyAlignment="1">
      <alignment horizontal="center" vertical="center"/>
    </xf>
    <xf numFmtId="0" fontId="18" fillId="38" borderId="16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307974</xdr:colOff>
      <xdr:row>0</xdr:row>
      <xdr:rowOff>92075</xdr:rowOff>
    </xdr:from>
    <xdr:to>
      <xdr:col>1</xdr:col>
      <xdr:colOff>1308099</xdr:colOff>
      <xdr:row>3</xdr:row>
      <xdr:rowOff>27387</xdr:rowOff>
    </xdr:to>
    <xdr:pic>
      <xdr:nvPicPr>
        <xdr:cNvPr id="2" name="Picture 1" descr="ABALogo_colou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374" y="92075"/>
          <a:ext cx="1000125" cy="583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32"/>
  <sheetViews>
    <sheetView tabSelected="1" topLeftCell="A22" zoomScale="80" zoomScaleNormal="80" zoomScalePageLayoutView="75" workbookViewId="0">
      <selection activeCell="B30" sqref="B30"/>
    </sheetView>
  </sheetViews>
  <sheetFormatPr defaultRowHeight="15" x14ac:dyDescent="0.25"/>
  <cols>
    <col min="2" max="2" width="31.5703125" customWidth="1"/>
    <col min="3" max="3" width="38.5703125" bestFit="1" customWidth="1"/>
    <col min="4" max="4" width="12" customWidth="1"/>
    <col min="8" max="9" width="9.140625" style="108"/>
    <col min="11" max="11" width="0" hidden="1" customWidth="1"/>
    <col min="16" max="16" width="22.28515625" customWidth="1"/>
    <col min="17" max="17" width="12" customWidth="1"/>
  </cols>
  <sheetData>
    <row r="2" spans="1:23" ht="21" x14ac:dyDescent="0.25">
      <c r="C2" s="301" t="s">
        <v>43</v>
      </c>
      <c r="D2" s="301"/>
      <c r="E2" s="301"/>
      <c r="F2" s="301"/>
      <c r="G2" s="301"/>
      <c r="H2" s="301"/>
      <c r="I2" s="301"/>
      <c r="J2" s="301"/>
      <c r="K2" s="30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5" spans="1:23" ht="16.5" customHeight="1" x14ac:dyDescent="0.25">
      <c r="A5" s="306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207"/>
      <c r="M5" s="207"/>
    </row>
    <row r="6" spans="1:23" ht="15" hidden="1" customHeight="1" x14ac:dyDescent="0.25">
      <c r="A6" s="307" t="s">
        <v>1</v>
      </c>
      <c r="B6" s="305" t="s">
        <v>2</v>
      </c>
      <c r="C6" s="304" t="s">
        <v>3</v>
      </c>
      <c r="D6" s="195"/>
      <c r="E6" s="194" t="s">
        <v>38</v>
      </c>
      <c r="F6" s="191"/>
      <c r="G6" s="191"/>
      <c r="H6" s="203"/>
      <c r="I6" s="203"/>
      <c r="J6" s="191"/>
      <c r="K6" s="191"/>
      <c r="L6" s="192"/>
    </row>
    <row r="7" spans="1:23" ht="127.5" customHeight="1" x14ac:dyDescent="0.25">
      <c r="A7" s="307"/>
      <c r="B7" s="305"/>
      <c r="C7" s="304"/>
      <c r="D7" s="197" t="s">
        <v>42</v>
      </c>
      <c r="E7" s="204" t="s">
        <v>98</v>
      </c>
      <c r="F7" s="204" t="s">
        <v>99</v>
      </c>
      <c r="G7" s="204" t="s">
        <v>100</v>
      </c>
      <c r="H7" s="204" t="s">
        <v>101</v>
      </c>
      <c r="I7" s="204" t="s">
        <v>102</v>
      </c>
      <c r="J7" s="204" t="s">
        <v>103</v>
      </c>
      <c r="K7" s="193"/>
      <c r="L7" s="201"/>
      <c r="M7" s="203"/>
      <c r="O7" s="196"/>
      <c r="Q7" s="1"/>
      <c r="R7" s="1"/>
      <c r="S7" s="1"/>
      <c r="T7" s="1"/>
      <c r="U7" s="1"/>
    </row>
    <row r="8" spans="1:23" x14ac:dyDescent="0.25">
      <c r="A8" s="221">
        <v>1</v>
      </c>
      <c r="B8" s="153" t="s">
        <v>293</v>
      </c>
      <c r="C8" s="127" t="s">
        <v>118</v>
      </c>
      <c r="D8" s="260">
        <f>SUM(E8:J8)</f>
        <v>55</v>
      </c>
      <c r="E8" s="109">
        <v>15</v>
      </c>
      <c r="F8" s="110">
        <v>20</v>
      </c>
      <c r="G8" s="109"/>
      <c r="H8" s="109"/>
      <c r="I8" s="109"/>
      <c r="J8" s="110">
        <v>20</v>
      </c>
      <c r="K8" s="109"/>
      <c r="L8" s="206"/>
      <c r="M8" s="110"/>
      <c r="Q8" s="1"/>
      <c r="R8" s="1"/>
      <c r="S8" s="1"/>
      <c r="T8" s="1"/>
      <c r="U8" s="1"/>
    </row>
    <row r="9" spans="1:23" x14ac:dyDescent="0.25">
      <c r="A9" s="221">
        <v>2</v>
      </c>
      <c r="B9" s="153" t="s">
        <v>138</v>
      </c>
      <c r="C9" s="127" t="s">
        <v>41</v>
      </c>
      <c r="D9" s="260">
        <f>SUM(E9:J9)</f>
        <v>20</v>
      </c>
      <c r="E9" s="109">
        <v>10</v>
      </c>
      <c r="F9" s="110">
        <v>10</v>
      </c>
      <c r="G9" s="109"/>
      <c r="H9" s="109"/>
      <c r="I9" s="109"/>
      <c r="J9" s="110"/>
      <c r="K9" s="109"/>
      <c r="L9" s="206"/>
      <c r="M9" s="110"/>
    </row>
    <row r="10" spans="1:23" s="108" customFormat="1" x14ac:dyDescent="0.25">
      <c r="A10" s="221">
        <v>3</v>
      </c>
      <c r="B10" s="159" t="s">
        <v>173</v>
      </c>
      <c r="C10" s="152" t="s">
        <v>179</v>
      </c>
      <c r="D10" s="260">
        <f>SUM(E10:J10)</f>
        <v>16</v>
      </c>
      <c r="E10" s="109">
        <v>0</v>
      </c>
      <c r="F10" s="110">
        <v>8</v>
      </c>
      <c r="G10" s="109"/>
      <c r="H10" s="109"/>
      <c r="I10" s="109"/>
      <c r="J10" s="110">
        <v>8</v>
      </c>
      <c r="K10" s="109"/>
      <c r="L10" s="206"/>
      <c r="M10" s="110"/>
    </row>
    <row r="11" spans="1:23" x14ac:dyDescent="0.25">
      <c r="A11" s="274">
        <v>4</v>
      </c>
      <c r="B11" s="159" t="s">
        <v>216</v>
      </c>
      <c r="C11" s="127" t="s">
        <v>194</v>
      </c>
      <c r="D11" s="260">
        <f>SUM(E11:J11)</f>
        <v>15</v>
      </c>
      <c r="E11" s="109">
        <v>0</v>
      </c>
      <c r="F11" s="110">
        <v>15</v>
      </c>
      <c r="G11" s="109"/>
      <c r="H11" s="109"/>
      <c r="I11" s="109"/>
      <c r="J11" s="110"/>
      <c r="K11" s="109"/>
      <c r="L11" s="206"/>
      <c r="M11" s="110"/>
    </row>
    <row r="12" spans="1:23" s="108" customFormat="1" x14ac:dyDescent="0.25">
      <c r="A12" s="275"/>
      <c r="B12" s="159" t="s">
        <v>280</v>
      </c>
      <c r="C12" s="127" t="s">
        <v>281</v>
      </c>
      <c r="D12" s="262">
        <f>+SUM(E12:M12)</f>
        <v>15</v>
      </c>
      <c r="E12" s="109"/>
      <c r="F12" s="110"/>
      <c r="G12" s="109"/>
      <c r="H12" s="109"/>
      <c r="I12" s="109"/>
      <c r="J12" s="110">
        <v>15</v>
      </c>
      <c r="K12" s="109"/>
      <c r="L12" s="206"/>
      <c r="M12" s="110"/>
    </row>
    <row r="13" spans="1:23" x14ac:dyDescent="0.25">
      <c r="A13" s="274">
        <v>6</v>
      </c>
      <c r="B13" s="154" t="s">
        <v>171</v>
      </c>
      <c r="C13" s="127" t="s">
        <v>169</v>
      </c>
      <c r="D13" s="260">
        <f>SUM(E13:J13)</f>
        <v>12</v>
      </c>
      <c r="E13" s="109">
        <v>0</v>
      </c>
      <c r="F13" s="110">
        <v>12</v>
      </c>
      <c r="G13" s="109"/>
      <c r="H13" s="109"/>
      <c r="I13" s="109"/>
      <c r="J13" s="110"/>
      <c r="K13" s="109"/>
      <c r="L13" s="206"/>
      <c r="M13" s="110"/>
    </row>
    <row r="14" spans="1:23" ht="15" customHeight="1" x14ac:dyDescent="0.25">
      <c r="A14" s="275"/>
      <c r="B14" s="258" t="s">
        <v>282</v>
      </c>
      <c r="C14" s="259" t="s">
        <v>283</v>
      </c>
      <c r="D14" s="262">
        <f>SUM(E14:M14)</f>
        <v>12</v>
      </c>
      <c r="E14" s="159"/>
      <c r="F14" s="159"/>
      <c r="G14" s="159"/>
      <c r="H14" s="159"/>
      <c r="I14" s="159"/>
      <c r="J14" s="127">
        <v>12</v>
      </c>
      <c r="K14" s="159"/>
      <c r="L14" s="159"/>
      <c r="M14" s="159"/>
    </row>
    <row r="15" spans="1:23" s="108" customFormat="1" x14ac:dyDescent="0.25">
      <c r="A15" s="274">
        <v>8</v>
      </c>
      <c r="B15" s="159" t="s">
        <v>172</v>
      </c>
      <c r="C15" s="127" t="s">
        <v>118</v>
      </c>
      <c r="D15" s="260">
        <f>SUM(E15:J15)</f>
        <v>10</v>
      </c>
      <c r="E15" s="109">
        <v>10</v>
      </c>
      <c r="F15" s="110"/>
      <c r="G15" s="109"/>
      <c r="H15" s="109"/>
      <c r="I15" s="109"/>
      <c r="J15" s="110"/>
      <c r="K15" s="109"/>
      <c r="L15" s="206"/>
      <c r="M15" s="110"/>
    </row>
    <row r="16" spans="1:23" s="108" customFormat="1" ht="15" customHeight="1" x14ac:dyDescent="0.25">
      <c r="A16" s="275"/>
      <c r="B16" s="258" t="s">
        <v>284</v>
      </c>
      <c r="C16" s="259" t="s">
        <v>41</v>
      </c>
      <c r="D16" s="262">
        <f>SUM(E16:M16)</f>
        <v>10</v>
      </c>
      <c r="E16" s="159"/>
      <c r="F16" s="159"/>
      <c r="G16" s="159"/>
      <c r="H16" s="159"/>
      <c r="I16" s="159"/>
      <c r="J16" s="127">
        <v>10</v>
      </c>
      <c r="K16" s="159"/>
      <c r="L16" s="159"/>
      <c r="M16" s="159"/>
    </row>
    <row r="17" spans="1:13" s="108" customFormat="1" ht="15.75" customHeight="1" x14ac:dyDescent="0.25">
      <c r="A17" s="274">
        <v>10</v>
      </c>
      <c r="B17" s="159" t="s">
        <v>217</v>
      </c>
      <c r="C17" s="152" t="s">
        <v>179</v>
      </c>
      <c r="D17" s="260">
        <f>SUM(E17:J17)</f>
        <v>6</v>
      </c>
      <c r="E17" s="109">
        <v>0</v>
      </c>
      <c r="F17" s="110">
        <v>6</v>
      </c>
      <c r="G17" s="109"/>
      <c r="H17" s="109"/>
      <c r="I17" s="109"/>
      <c r="J17" s="110"/>
      <c r="K17" s="109"/>
      <c r="L17" s="206"/>
      <c r="M17" s="110"/>
    </row>
    <row r="18" spans="1:13" s="108" customFormat="1" ht="15" customHeight="1" x14ac:dyDescent="0.25">
      <c r="A18" s="276"/>
      <c r="B18" s="159" t="s">
        <v>174</v>
      </c>
      <c r="C18" s="127" t="s">
        <v>41</v>
      </c>
      <c r="D18" s="260">
        <f>SUM(E18:J18)</f>
        <v>6</v>
      </c>
      <c r="E18" s="109">
        <v>2</v>
      </c>
      <c r="F18" s="110">
        <v>4</v>
      </c>
      <c r="G18" s="109"/>
      <c r="H18" s="109"/>
      <c r="I18" s="109"/>
      <c r="J18" s="110"/>
      <c r="K18" s="109"/>
      <c r="L18" s="206"/>
      <c r="M18" s="110"/>
    </row>
    <row r="19" spans="1:13" s="108" customFormat="1" ht="15" customHeight="1" x14ac:dyDescent="0.25">
      <c r="A19" s="275"/>
      <c r="B19" s="258" t="s">
        <v>285</v>
      </c>
      <c r="C19" s="259" t="s">
        <v>123</v>
      </c>
      <c r="D19" s="262">
        <f>SUM(E19:M19)</f>
        <v>6</v>
      </c>
      <c r="E19" s="159"/>
      <c r="F19" s="159"/>
      <c r="G19" s="159"/>
      <c r="H19" s="159"/>
      <c r="I19" s="159"/>
      <c r="J19" s="110">
        <v>6</v>
      </c>
      <c r="K19" s="159"/>
      <c r="L19" s="159"/>
      <c r="M19" s="159"/>
    </row>
    <row r="20" spans="1:13" s="108" customFormat="1" ht="15" customHeight="1" x14ac:dyDescent="0.25">
      <c r="A20" s="277">
        <v>13</v>
      </c>
      <c r="B20" s="258" t="s">
        <v>286</v>
      </c>
      <c r="C20" s="259" t="s">
        <v>190</v>
      </c>
      <c r="D20" s="262">
        <f>SUM(E20:M20)</f>
        <v>4</v>
      </c>
      <c r="E20" s="159"/>
      <c r="F20" s="159"/>
      <c r="G20" s="159"/>
      <c r="H20" s="159"/>
      <c r="I20" s="159"/>
      <c r="J20" s="110">
        <v>4</v>
      </c>
      <c r="K20" s="159"/>
      <c r="L20" s="159"/>
      <c r="M20" s="159"/>
    </row>
    <row r="21" spans="1:13" s="108" customFormat="1" ht="15" customHeight="1" x14ac:dyDescent="0.25">
      <c r="A21" s="278"/>
      <c r="B21" s="154" t="s">
        <v>170</v>
      </c>
      <c r="C21" s="127" t="s">
        <v>169</v>
      </c>
      <c r="D21" s="260">
        <f>SUM(E21:J21)</f>
        <v>4</v>
      </c>
      <c r="E21" s="109">
        <v>4</v>
      </c>
      <c r="F21" s="110"/>
      <c r="G21" s="109"/>
      <c r="H21" s="109"/>
      <c r="I21" s="109"/>
      <c r="J21" s="110"/>
      <c r="K21" s="109"/>
      <c r="L21" s="206"/>
      <c r="M21" s="110"/>
    </row>
    <row r="22" spans="1:13" s="108" customFormat="1" ht="17.25" customHeight="1" x14ac:dyDescent="0.25">
      <c r="A22" s="274">
        <v>15</v>
      </c>
      <c r="B22" s="159" t="s">
        <v>218</v>
      </c>
      <c r="C22" s="127" t="s">
        <v>179</v>
      </c>
      <c r="D22" s="260">
        <f>SUM(E22:J22)</f>
        <v>2</v>
      </c>
      <c r="E22" s="109"/>
      <c r="F22" s="110">
        <v>2</v>
      </c>
      <c r="G22" s="109"/>
      <c r="H22" s="109"/>
      <c r="I22" s="109"/>
      <c r="J22" s="110"/>
      <c r="K22" s="109"/>
      <c r="L22" s="206"/>
      <c r="M22" s="110"/>
    </row>
    <row r="23" spans="1:13" s="108" customFormat="1" ht="15" customHeight="1" x14ac:dyDescent="0.25">
      <c r="A23" s="275"/>
      <c r="B23" s="258" t="s">
        <v>287</v>
      </c>
      <c r="C23" s="259" t="s">
        <v>234</v>
      </c>
      <c r="D23" s="262">
        <f>SUM(E23:M23)</f>
        <v>2</v>
      </c>
      <c r="E23" s="159"/>
      <c r="F23" s="159"/>
      <c r="G23" s="159"/>
      <c r="H23" s="159"/>
      <c r="I23" s="159"/>
      <c r="J23" s="110">
        <v>2</v>
      </c>
      <c r="K23" s="159"/>
      <c r="L23" s="159"/>
      <c r="M23" s="159"/>
    </row>
    <row r="24" spans="1:13" x14ac:dyDescent="0.25">
      <c r="B24" s="2"/>
      <c r="C24" s="3"/>
      <c r="D24" s="3"/>
      <c r="E24" s="5"/>
      <c r="F24" s="4"/>
      <c r="G24" s="4"/>
      <c r="H24" s="111"/>
      <c r="I24" s="111"/>
      <c r="J24" s="4"/>
      <c r="K24" s="4"/>
    </row>
    <row r="25" spans="1:13" s="108" customFormat="1" ht="18.75" x14ac:dyDescent="0.25">
      <c r="A25" s="264" t="s">
        <v>4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07"/>
      <c r="M25" s="207"/>
    </row>
    <row r="26" spans="1:13" s="108" customFormat="1" ht="127.5" customHeight="1" x14ac:dyDescent="0.25">
      <c r="A26" s="268" t="s">
        <v>1</v>
      </c>
      <c r="B26" s="270" t="s">
        <v>2</v>
      </c>
      <c r="C26" s="269" t="s">
        <v>3</v>
      </c>
      <c r="D26" s="271" t="s">
        <v>42</v>
      </c>
      <c r="E26" s="266" t="s">
        <v>98</v>
      </c>
      <c r="F26" s="266" t="s">
        <v>99</v>
      </c>
      <c r="G26" s="266" t="s">
        <v>100</v>
      </c>
      <c r="H26" s="266" t="s">
        <v>101</v>
      </c>
      <c r="I26" s="266" t="s">
        <v>102</v>
      </c>
      <c r="J26" s="266" t="s">
        <v>103</v>
      </c>
      <c r="K26" s="267"/>
      <c r="L26" s="266"/>
      <c r="M26" s="266"/>
    </row>
    <row r="27" spans="1:13" x14ac:dyDescent="0.25">
      <c r="A27" s="9">
        <v>1</v>
      </c>
      <c r="B27" s="154" t="s">
        <v>131</v>
      </c>
      <c r="C27" s="127" t="s">
        <v>41</v>
      </c>
      <c r="D27" s="118">
        <f>SUM(E27:J27)</f>
        <v>40</v>
      </c>
      <c r="E27" s="7">
        <v>20</v>
      </c>
      <c r="F27" s="8">
        <v>20</v>
      </c>
      <c r="G27" s="7"/>
      <c r="H27" s="109"/>
      <c r="I27" s="109"/>
      <c r="J27" s="110"/>
      <c r="K27" s="13"/>
      <c r="L27" s="206"/>
      <c r="M27" s="110"/>
    </row>
    <row r="28" spans="1:13" x14ac:dyDescent="0.25">
      <c r="A28" s="221">
        <v>2</v>
      </c>
      <c r="B28" s="159" t="s">
        <v>134</v>
      </c>
      <c r="C28" s="127" t="s">
        <v>135</v>
      </c>
      <c r="D28" s="118">
        <f>SUM(E28:J28)</f>
        <v>32</v>
      </c>
      <c r="E28" s="109">
        <v>12</v>
      </c>
      <c r="F28" s="110">
        <v>10</v>
      </c>
      <c r="G28" s="109"/>
      <c r="H28" s="109"/>
      <c r="I28" s="109"/>
      <c r="J28" s="110">
        <v>10</v>
      </c>
      <c r="K28" s="109"/>
      <c r="L28" s="206"/>
      <c r="M28" s="110"/>
    </row>
    <row r="29" spans="1:13" x14ac:dyDescent="0.25">
      <c r="A29" s="221">
        <v>3</v>
      </c>
      <c r="B29" s="159" t="s">
        <v>136</v>
      </c>
      <c r="C29" s="127" t="s">
        <v>41</v>
      </c>
      <c r="D29" s="118">
        <f>SUM(E29:J29)</f>
        <v>22</v>
      </c>
      <c r="E29" s="109">
        <v>10</v>
      </c>
      <c r="F29" s="110">
        <v>12</v>
      </c>
      <c r="G29" s="109"/>
      <c r="H29" s="109"/>
      <c r="I29" s="109"/>
      <c r="J29" s="110"/>
      <c r="K29" s="109"/>
      <c r="L29" s="206"/>
      <c r="M29" s="110"/>
    </row>
    <row r="30" spans="1:13" x14ac:dyDescent="0.25">
      <c r="A30" s="209">
        <v>4</v>
      </c>
      <c r="B30" s="258" t="s">
        <v>288</v>
      </c>
      <c r="C30" s="259" t="s">
        <v>194</v>
      </c>
      <c r="D30" s="261">
        <f>SUM(E30:J30)</f>
        <v>20</v>
      </c>
      <c r="E30" s="159"/>
      <c r="F30" s="159"/>
      <c r="G30" s="159"/>
      <c r="H30" s="159"/>
      <c r="I30" s="159"/>
      <c r="J30" s="127">
        <v>20</v>
      </c>
      <c r="K30" s="109"/>
      <c r="L30" s="206"/>
      <c r="M30" s="110"/>
    </row>
    <row r="31" spans="1:13" s="108" customFormat="1" x14ac:dyDescent="0.25">
      <c r="A31" s="311">
        <v>5</v>
      </c>
      <c r="B31" s="159" t="s">
        <v>137</v>
      </c>
      <c r="C31" s="127" t="s">
        <v>73</v>
      </c>
      <c r="D31" s="118">
        <f>SUM(E31:J31)</f>
        <v>16</v>
      </c>
      <c r="E31" s="109">
        <v>8</v>
      </c>
      <c r="F31" s="110"/>
      <c r="G31" s="109"/>
      <c r="H31" s="109"/>
      <c r="I31" s="109"/>
      <c r="J31" s="110">
        <v>8</v>
      </c>
      <c r="K31" s="109"/>
      <c r="L31" s="206"/>
      <c r="M31" s="110"/>
    </row>
    <row r="32" spans="1:13" x14ac:dyDescent="0.25">
      <c r="A32" s="311">
        <v>6</v>
      </c>
      <c r="B32" s="154" t="s">
        <v>132</v>
      </c>
      <c r="C32" s="127" t="s">
        <v>133</v>
      </c>
      <c r="D32" s="118">
        <f>SUM(E32:J32)</f>
        <v>15</v>
      </c>
      <c r="E32" s="109">
        <v>15</v>
      </c>
      <c r="F32" s="110"/>
      <c r="G32" s="109"/>
      <c r="H32" s="109"/>
      <c r="I32" s="109"/>
      <c r="J32" s="110"/>
      <c r="K32" s="109"/>
      <c r="L32" s="206"/>
      <c r="M32" s="110"/>
    </row>
    <row r="33" spans="1:17" x14ac:dyDescent="0.25">
      <c r="A33" s="311">
        <v>7</v>
      </c>
      <c r="B33" s="159" t="s">
        <v>222</v>
      </c>
      <c r="C33" s="127" t="s">
        <v>260</v>
      </c>
      <c r="D33" s="118">
        <f>SUM(E33:J33)</f>
        <v>15</v>
      </c>
      <c r="E33" s="109"/>
      <c r="F33" s="110">
        <v>15</v>
      </c>
      <c r="G33" s="109"/>
      <c r="H33" s="109"/>
      <c r="I33" s="109"/>
      <c r="J33" s="110"/>
      <c r="K33" s="159"/>
      <c r="L33" s="159"/>
      <c r="M33" s="159"/>
    </row>
    <row r="34" spans="1:17" x14ac:dyDescent="0.25">
      <c r="A34" s="209">
        <v>8</v>
      </c>
      <c r="B34" s="258" t="s">
        <v>289</v>
      </c>
      <c r="C34" s="259" t="s">
        <v>234</v>
      </c>
      <c r="D34" s="261">
        <f>SUM(E34:J34)</f>
        <v>15</v>
      </c>
      <c r="E34" s="159"/>
      <c r="F34" s="159"/>
      <c r="G34" s="159"/>
      <c r="H34" s="159"/>
      <c r="I34" s="159"/>
      <c r="J34" s="127">
        <v>15</v>
      </c>
      <c r="K34" s="159"/>
      <c r="L34" s="159"/>
      <c r="M34" s="159"/>
    </row>
    <row r="35" spans="1:17" s="108" customFormat="1" x14ac:dyDescent="0.25">
      <c r="A35" s="209">
        <v>9</v>
      </c>
      <c r="B35" s="258" t="s">
        <v>290</v>
      </c>
      <c r="C35" s="259" t="s">
        <v>190</v>
      </c>
      <c r="D35" s="261">
        <f>SUM(E35:J35)</f>
        <v>12</v>
      </c>
      <c r="E35" s="159"/>
      <c r="F35" s="159"/>
      <c r="G35" s="159"/>
      <c r="H35" s="159"/>
      <c r="I35" s="159"/>
      <c r="J35" s="127">
        <v>12</v>
      </c>
      <c r="K35" s="159"/>
      <c r="L35" s="159"/>
      <c r="M35" s="159"/>
    </row>
    <row r="36" spans="1:17" s="108" customFormat="1" x14ac:dyDescent="0.25">
      <c r="A36" s="209">
        <v>10</v>
      </c>
      <c r="B36" s="258" t="s">
        <v>223</v>
      </c>
      <c r="C36" s="259" t="s">
        <v>179</v>
      </c>
      <c r="D36" s="261">
        <f>SUM(E36:J36)</f>
        <v>6</v>
      </c>
      <c r="E36" s="159"/>
      <c r="F36" s="159"/>
      <c r="G36" s="159"/>
      <c r="H36" s="159"/>
      <c r="I36" s="159"/>
      <c r="J36" s="259">
        <v>6</v>
      </c>
      <c r="K36" s="159"/>
      <c r="L36" s="159"/>
      <c r="M36" s="159"/>
    </row>
    <row r="37" spans="1:17" s="108" customFormat="1" x14ac:dyDescent="0.25">
      <c r="A37" s="159"/>
      <c r="B37" s="258" t="s">
        <v>291</v>
      </c>
      <c r="C37" s="259" t="s">
        <v>292</v>
      </c>
      <c r="D37" s="261">
        <f>SUM(E37:J37)</f>
        <v>4</v>
      </c>
      <c r="E37" s="159"/>
      <c r="F37" s="159"/>
      <c r="G37" s="159"/>
      <c r="H37" s="159"/>
      <c r="I37" s="159"/>
      <c r="J37" s="259">
        <v>4</v>
      </c>
      <c r="K37" s="159"/>
      <c r="L37" s="159"/>
      <c r="M37" s="159"/>
    </row>
    <row r="38" spans="1:17" s="108" customFormat="1" x14ac:dyDescent="0.25"/>
    <row r="39" spans="1:17" ht="19.5" customHeight="1" x14ac:dyDescent="0.25">
      <c r="A39" s="285" t="s">
        <v>5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93"/>
    </row>
    <row r="40" spans="1:17" ht="131.25" customHeight="1" x14ac:dyDescent="0.25">
      <c r="A40" s="289" t="s">
        <v>1</v>
      </c>
      <c r="B40" s="291" t="s">
        <v>2</v>
      </c>
      <c r="C40" s="302" t="s">
        <v>3</v>
      </c>
      <c r="D40" s="279" t="s">
        <v>42</v>
      </c>
      <c r="E40" s="272" t="s">
        <v>98</v>
      </c>
      <c r="F40" s="272" t="s">
        <v>99</v>
      </c>
      <c r="G40" s="272" t="s">
        <v>100</v>
      </c>
      <c r="H40" s="272" t="s">
        <v>101</v>
      </c>
      <c r="I40" s="272" t="s">
        <v>102</v>
      </c>
      <c r="J40" s="272" t="s">
        <v>103</v>
      </c>
      <c r="K40" s="272"/>
      <c r="L40" s="295" t="s">
        <v>6</v>
      </c>
      <c r="M40" s="294" t="s">
        <v>7</v>
      </c>
      <c r="N40" s="294"/>
      <c r="O40" s="294"/>
      <c r="P40" s="294"/>
      <c r="Q40" s="294"/>
    </row>
    <row r="41" spans="1:17" ht="27.75" customHeight="1" x14ac:dyDescent="0.25">
      <c r="A41" s="290"/>
      <c r="B41" s="292"/>
      <c r="C41" s="303"/>
      <c r="D41" s="280"/>
      <c r="E41" s="273"/>
      <c r="F41" s="273"/>
      <c r="G41" s="273"/>
      <c r="H41" s="273"/>
      <c r="I41" s="273"/>
      <c r="J41" s="273"/>
      <c r="K41" s="273"/>
      <c r="L41" s="296"/>
      <c r="M41" s="24" t="s">
        <v>8</v>
      </c>
      <c r="N41" s="24" t="s">
        <v>9</v>
      </c>
      <c r="O41" s="24" t="s">
        <v>10</v>
      </c>
      <c r="P41" s="24" t="s">
        <v>11</v>
      </c>
      <c r="Q41" s="24" t="s">
        <v>16</v>
      </c>
    </row>
    <row r="42" spans="1:17" x14ac:dyDescent="0.25">
      <c r="A42" s="274">
        <v>1</v>
      </c>
      <c r="B42" s="154" t="s">
        <v>221</v>
      </c>
      <c r="C42" s="132" t="s">
        <v>119</v>
      </c>
      <c r="D42" s="228">
        <f>SUM(E42+F42+G42+H42+I42+J42)</f>
        <v>35</v>
      </c>
      <c r="E42" s="109">
        <v>20</v>
      </c>
      <c r="F42" s="110">
        <v>15</v>
      </c>
      <c r="G42" s="13"/>
      <c r="H42" s="28"/>
      <c r="I42" s="13"/>
      <c r="J42" s="14"/>
      <c r="K42" s="13"/>
      <c r="L42" s="12">
        <v>1</v>
      </c>
      <c r="M42" s="73" t="s">
        <v>120</v>
      </c>
      <c r="N42" s="73"/>
      <c r="O42" s="15"/>
      <c r="P42" s="15"/>
      <c r="Q42" s="15"/>
    </row>
    <row r="43" spans="1:17" x14ac:dyDescent="0.25">
      <c r="A43" s="275"/>
      <c r="B43" s="157" t="s">
        <v>121</v>
      </c>
      <c r="C43" s="132" t="s">
        <v>41</v>
      </c>
      <c r="D43" s="228">
        <f t="shared" ref="D43:D53" si="0">SUM(E43+F43+G43+H43+I43+J43)</f>
        <v>35</v>
      </c>
      <c r="E43" s="109">
        <v>15</v>
      </c>
      <c r="F43" s="110">
        <v>20</v>
      </c>
      <c r="G43" s="13"/>
      <c r="H43" s="28"/>
      <c r="I43" s="13"/>
      <c r="J43" s="14"/>
      <c r="K43" s="13"/>
      <c r="L43" s="12">
        <v>1</v>
      </c>
      <c r="M43" s="73" t="s">
        <v>120</v>
      </c>
      <c r="N43" s="73"/>
      <c r="O43" s="15"/>
      <c r="P43" s="15"/>
      <c r="Q43" s="15"/>
    </row>
    <row r="44" spans="1:17" s="108" customFormat="1" x14ac:dyDescent="0.25">
      <c r="A44" s="221">
        <v>3</v>
      </c>
      <c r="B44" s="157" t="s">
        <v>175</v>
      </c>
      <c r="C44" s="127" t="s">
        <v>219</v>
      </c>
      <c r="D44" s="228">
        <f>SUM(E44+F44+G44+H44+I44+J44)</f>
        <v>24</v>
      </c>
      <c r="E44" s="109">
        <v>0</v>
      </c>
      <c r="F44" s="110">
        <v>4</v>
      </c>
      <c r="G44" s="13"/>
      <c r="H44" s="28">
        <v>20</v>
      </c>
      <c r="I44" s="13"/>
      <c r="J44" s="28"/>
      <c r="K44" s="13"/>
      <c r="L44" s="65">
        <v>1</v>
      </c>
      <c r="M44" s="16"/>
      <c r="N44" s="73"/>
      <c r="O44" s="73"/>
      <c r="P44" s="73"/>
      <c r="Q44" s="73"/>
    </row>
    <row r="45" spans="1:17" x14ac:dyDescent="0.25">
      <c r="A45" s="221">
        <v>4</v>
      </c>
      <c r="B45" s="157" t="s">
        <v>122</v>
      </c>
      <c r="C45" s="132" t="s">
        <v>123</v>
      </c>
      <c r="D45" s="228">
        <f t="shared" si="0"/>
        <v>22</v>
      </c>
      <c r="E45" s="109">
        <v>12</v>
      </c>
      <c r="F45" s="110">
        <v>10</v>
      </c>
      <c r="G45" s="13"/>
      <c r="H45" s="28"/>
      <c r="I45" s="13"/>
      <c r="J45" s="14"/>
      <c r="K45" s="13"/>
      <c r="L45" s="12">
        <v>1</v>
      </c>
      <c r="M45" s="73" t="s">
        <v>120</v>
      </c>
      <c r="N45" s="15"/>
      <c r="O45" s="15"/>
      <c r="P45" s="15"/>
      <c r="Q45" s="15"/>
    </row>
    <row r="46" spans="1:17" ht="16.5" customHeight="1" x14ac:dyDescent="0.25">
      <c r="A46" s="221">
        <v>5</v>
      </c>
      <c r="B46" s="157" t="s">
        <v>124</v>
      </c>
      <c r="C46" s="127" t="s">
        <v>125</v>
      </c>
      <c r="D46" s="228">
        <f t="shared" si="0"/>
        <v>20</v>
      </c>
      <c r="E46" s="109">
        <v>8</v>
      </c>
      <c r="F46" s="110">
        <v>12</v>
      </c>
      <c r="G46" s="13"/>
      <c r="H46" s="28"/>
      <c r="I46" s="13"/>
      <c r="J46" s="14"/>
      <c r="K46" s="13"/>
      <c r="L46" s="12"/>
      <c r="M46" s="16"/>
      <c r="N46" s="15"/>
      <c r="O46" s="15"/>
      <c r="P46" s="15"/>
      <c r="Q46" s="15"/>
    </row>
    <row r="47" spans="1:17" ht="18.75" customHeight="1" x14ac:dyDescent="0.25">
      <c r="A47" s="221">
        <v>6</v>
      </c>
      <c r="B47" s="157" t="s">
        <v>126</v>
      </c>
      <c r="C47" s="127" t="s">
        <v>190</v>
      </c>
      <c r="D47" s="228">
        <f t="shared" si="0"/>
        <v>12</v>
      </c>
      <c r="E47" s="10">
        <v>4</v>
      </c>
      <c r="F47" s="11">
        <v>8</v>
      </c>
      <c r="G47" s="13"/>
      <c r="H47" s="28"/>
      <c r="I47" s="13"/>
      <c r="J47" s="14"/>
      <c r="K47" s="13"/>
      <c r="L47" s="12"/>
      <c r="M47" s="16"/>
      <c r="N47" s="15"/>
      <c r="O47" s="15"/>
      <c r="P47" s="15"/>
      <c r="Q47" s="15"/>
    </row>
    <row r="48" spans="1:17" x14ac:dyDescent="0.25">
      <c r="A48" s="221">
        <v>7</v>
      </c>
      <c r="B48" s="157" t="s">
        <v>177</v>
      </c>
      <c r="C48" s="127"/>
      <c r="D48" s="228">
        <f t="shared" si="0"/>
        <v>10</v>
      </c>
      <c r="E48" s="109">
        <v>10</v>
      </c>
      <c r="F48" s="11">
        <v>0</v>
      </c>
      <c r="G48" s="13"/>
      <c r="H48" s="28"/>
      <c r="I48" s="13"/>
      <c r="J48" s="14"/>
      <c r="K48" s="13"/>
      <c r="L48" s="12"/>
      <c r="M48" s="16"/>
      <c r="N48" s="15"/>
      <c r="O48" s="15"/>
      <c r="P48" s="15"/>
      <c r="Q48" s="15"/>
    </row>
    <row r="49" spans="1:17" s="108" customFormat="1" ht="15" customHeight="1" x14ac:dyDescent="0.25">
      <c r="A49" s="221">
        <v>8</v>
      </c>
      <c r="B49" s="157" t="s">
        <v>128</v>
      </c>
      <c r="C49" s="127" t="s">
        <v>219</v>
      </c>
      <c r="D49" s="228">
        <f t="shared" si="0"/>
        <v>8</v>
      </c>
      <c r="E49" s="109">
        <v>2</v>
      </c>
      <c r="F49" s="110">
        <v>6</v>
      </c>
      <c r="G49" s="13"/>
      <c r="H49" s="28"/>
      <c r="I49" s="13"/>
      <c r="J49" s="28"/>
      <c r="K49" s="13"/>
      <c r="L49" s="65"/>
      <c r="M49" s="16"/>
      <c r="N49" s="73"/>
      <c r="O49" s="73"/>
      <c r="P49" s="73"/>
      <c r="Q49" s="73"/>
    </row>
    <row r="50" spans="1:17" s="108" customFormat="1" x14ac:dyDescent="0.25">
      <c r="A50" s="221">
        <v>9</v>
      </c>
      <c r="B50" s="157" t="s">
        <v>220</v>
      </c>
      <c r="C50" s="132"/>
      <c r="D50" s="228">
        <f t="shared" si="0"/>
        <v>6</v>
      </c>
      <c r="E50" s="109">
        <v>6</v>
      </c>
      <c r="F50" s="110">
        <v>0</v>
      </c>
      <c r="G50" s="13"/>
      <c r="H50" s="28"/>
      <c r="I50" s="13"/>
      <c r="J50" s="28"/>
      <c r="K50" s="13"/>
      <c r="L50" s="65"/>
      <c r="M50" s="16"/>
      <c r="N50" s="73"/>
      <c r="O50" s="73"/>
      <c r="P50" s="73"/>
      <c r="Q50" s="73"/>
    </row>
    <row r="51" spans="1:17" s="108" customFormat="1" x14ac:dyDescent="0.25">
      <c r="A51" s="221">
        <v>10</v>
      </c>
      <c r="B51" s="157" t="s">
        <v>176</v>
      </c>
      <c r="C51" s="127" t="s">
        <v>190</v>
      </c>
      <c r="D51" s="228">
        <f t="shared" si="0"/>
        <v>2</v>
      </c>
      <c r="E51" s="109">
        <v>0</v>
      </c>
      <c r="F51" s="110">
        <v>2</v>
      </c>
      <c r="G51" s="13"/>
      <c r="H51" s="28"/>
      <c r="I51" s="13"/>
      <c r="J51" s="28"/>
      <c r="K51" s="13"/>
      <c r="L51" s="65"/>
      <c r="M51" s="16"/>
      <c r="N51" s="73"/>
      <c r="O51" s="73"/>
      <c r="P51" s="73"/>
      <c r="Q51" s="73"/>
    </row>
    <row r="52" spans="1:17" s="108" customFormat="1" ht="3" hidden="1" customHeight="1" x14ac:dyDescent="0.25">
      <c r="A52" s="224"/>
      <c r="B52" s="157"/>
      <c r="C52" s="127"/>
      <c r="D52" s="228">
        <f t="shared" si="0"/>
        <v>0</v>
      </c>
      <c r="E52" s="109"/>
      <c r="F52" s="110"/>
      <c r="G52" s="13"/>
      <c r="H52" s="28"/>
      <c r="I52" s="13"/>
      <c r="J52" s="28"/>
      <c r="K52" s="13"/>
      <c r="L52" s="65"/>
      <c r="M52" s="16"/>
      <c r="N52" s="73"/>
      <c r="O52" s="73"/>
      <c r="P52" s="73"/>
      <c r="Q52" s="73"/>
    </row>
    <row r="53" spans="1:17" s="108" customFormat="1" x14ac:dyDescent="0.25">
      <c r="A53" s="224"/>
      <c r="B53" s="157"/>
      <c r="C53" s="127"/>
      <c r="D53" s="228">
        <f t="shared" si="0"/>
        <v>0</v>
      </c>
      <c r="E53" s="109"/>
      <c r="F53" s="110"/>
      <c r="G53" s="13"/>
      <c r="H53" s="28"/>
      <c r="I53" s="13"/>
      <c r="J53" s="28"/>
      <c r="K53" s="13"/>
      <c r="L53" s="65"/>
      <c r="M53" s="16"/>
      <c r="N53" s="73"/>
      <c r="O53" s="73"/>
      <c r="P53" s="73"/>
      <c r="Q53" s="73"/>
    </row>
    <row r="54" spans="1:17" x14ac:dyDescent="0.25">
      <c r="A54" s="224"/>
      <c r="B54" s="156"/>
      <c r="C54" s="131"/>
      <c r="D54" s="228"/>
      <c r="E54" s="151"/>
      <c r="F54" s="110"/>
      <c r="G54" s="13"/>
      <c r="H54" s="28"/>
      <c r="I54" s="13"/>
      <c r="J54" s="28"/>
      <c r="K54" s="13"/>
      <c r="L54" s="65"/>
      <c r="M54" s="16"/>
      <c r="N54" s="73"/>
      <c r="O54" s="73"/>
      <c r="P54" s="73"/>
      <c r="Q54" s="73"/>
    </row>
    <row r="55" spans="1:17" x14ac:dyDescent="0.25">
      <c r="A55" s="128" t="s">
        <v>12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7"/>
    </row>
    <row r="57" spans="1:17" x14ac:dyDescent="0.25">
      <c r="B57" s="129" t="s">
        <v>40</v>
      </c>
    </row>
    <row r="58" spans="1:17" s="108" customFormat="1" x14ac:dyDescent="0.25">
      <c r="B58" s="147" t="s">
        <v>20</v>
      </c>
      <c r="C58" s="147" t="s">
        <v>21</v>
      </c>
    </row>
    <row r="59" spans="1:17" s="108" customFormat="1" x14ac:dyDescent="0.25">
      <c r="B59" s="167"/>
      <c r="C59" s="148"/>
    </row>
    <row r="60" spans="1:17" s="108" customFormat="1" x14ac:dyDescent="0.25">
      <c r="B60" s="129"/>
    </row>
    <row r="61" spans="1:17" s="108" customFormat="1" x14ac:dyDescent="0.25">
      <c r="B61" s="129"/>
    </row>
    <row r="62" spans="1:17" s="108" customFormat="1" x14ac:dyDescent="0.25">
      <c r="B62" s="129"/>
    </row>
    <row r="63" spans="1:17" s="108" customFormat="1" x14ac:dyDescent="0.25">
      <c r="B63" s="129"/>
    </row>
    <row r="66" spans="1:20" ht="18.75" x14ac:dyDescent="0.25">
      <c r="A66" s="285" t="s">
        <v>13</v>
      </c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</row>
    <row r="67" spans="1:20" ht="118.5" customHeight="1" x14ac:dyDescent="0.25">
      <c r="A67" s="289" t="s">
        <v>1</v>
      </c>
      <c r="B67" s="291" t="s">
        <v>2</v>
      </c>
      <c r="C67" s="297" t="s">
        <v>3</v>
      </c>
      <c r="D67" s="279" t="s">
        <v>42</v>
      </c>
      <c r="E67" s="204" t="s">
        <v>98</v>
      </c>
      <c r="F67" s="204" t="s">
        <v>99</v>
      </c>
      <c r="G67" s="204" t="s">
        <v>100</v>
      </c>
      <c r="H67" s="204" t="s">
        <v>101</v>
      </c>
      <c r="I67" s="204" t="s">
        <v>102</v>
      </c>
      <c r="J67" s="204" t="s">
        <v>103</v>
      </c>
      <c r="K67" s="272"/>
      <c r="L67" s="299" t="s">
        <v>6</v>
      </c>
      <c r="M67" s="294" t="s">
        <v>14</v>
      </c>
      <c r="N67" s="294"/>
      <c r="O67" s="294"/>
      <c r="P67" s="294"/>
      <c r="Q67" s="294"/>
    </row>
    <row r="68" spans="1:20" ht="0.75" customHeight="1" x14ac:dyDescent="0.25">
      <c r="A68" s="290"/>
      <c r="B68" s="292"/>
      <c r="C68" s="298"/>
      <c r="D68" s="280"/>
      <c r="E68" s="204" t="s">
        <v>98</v>
      </c>
      <c r="F68" s="204" t="s">
        <v>99</v>
      </c>
      <c r="G68" s="204" t="s">
        <v>100</v>
      </c>
      <c r="H68" s="204" t="s">
        <v>101</v>
      </c>
      <c r="I68" s="204" t="s">
        <v>102</v>
      </c>
      <c r="J68" s="204" t="s">
        <v>103</v>
      </c>
      <c r="K68" s="273"/>
      <c r="L68" s="300"/>
      <c r="M68" s="24" t="s">
        <v>8</v>
      </c>
      <c r="N68" s="24" t="s">
        <v>9</v>
      </c>
      <c r="O68" s="24" t="s">
        <v>10</v>
      </c>
      <c r="P68" s="24" t="s">
        <v>11</v>
      </c>
      <c r="Q68" s="24" t="s">
        <v>16</v>
      </c>
    </row>
    <row r="69" spans="1:20" s="108" customFormat="1" x14ac:dyDescent="0.25">
      <c r="A69" s="221">
        <v>1</v>
      </c>
      <c r="B69" s="154" t="s">
        <v>129</v>
      </c>
      <c r="C69" s="132" t="s">
        <v>127</v>
      </c>
      <c r="D69" s="118">
        <f t="shared" ref="D69:D78" si="1">E69+F69+G69+J69+K69</f>
        <v>35</v>
      </c>
      <c r="E69" s="112">
        <v>20</v>
      </c>
      <c r="F69" s="110">
        <v>15</v>
      </c>
      <c r="G69" s="109"/>
      <c r="H69" s="109"/>
      <c r="I69" s="109"/>
      <c r="J69" s="110"/>
      <c r="K69" s="109"/>
      <c r="L69" s="65">
        <v>1</v>
      </c>
      <c r="M69" s="73" t="s">
        <v>130</v>
      </c>
      <c r="N69" s="72"/>
      <c r="O69" s="72"/>
      <c r="P69" s="72"/>
      <c r="Q69" s="72"/>
    </row>
    <row r="70" spans="1:20" s="108" customFormat="1" x14ac:dyDescent="0.25">
      <c r="A70" s="221">
        <v>2</v>
      </c>
      <c r="B70" s="177" t="s">
        <v>178</v>
      </c>
      <c r="C70" s="174" t="s">
        <v>194</v>
      </c>
      <c r="D70" s="118">
        <f t="shared" si="1"/>
        <v>20</v>
      </c>
      <c r="E70" s="112">
        <v>0</v>
      </c>
      <c r="F70" s="110">
        <v>20</v>
      </c>
      <c r="G70" s="109"/>
      <c r="H70" s="109"/>
      <c r="I70" s="109"/>
      <c r="J70" s="110"/>
      <c r="K70" s="109"/>
      <c r="L70" s="65">
        <v>1</v>
      </c>
      <c r="M70" s="73"/>
      <c r="N70" s="73"/>
      <c r="O70" s="73"/>
      <c r="P70" s="73"/>
      <c r="Q70" s="73"/>
    </row>
    <row r="71" spans="1:20" x14ac:dyDescent="0.25">
      <c r="A71" s="221">
        <v>3</v>
      </c>
      <c r="B71" s="154" t="s">
        <v>223</v>
      </c>
      <c r="C71" s="132" t="s">
        <v>179</v>
      </c>
      <c r="D71" s="118">
        <f t="shared" si="1"/>
        <v>12</v>
      </c>
      <c r="E71" s="145">
        <v>0</v>
      </c>
      <c r="F71" s="19">
        <v>12</v>
      </c>
      <c r="G71" s="18"/>
      <c r="H71" s="109"/>
      <c r="I71" s="109"/>
      <c r="J71" s="110"/>
      <c r="K71" s="18"/>
      <c r="L71" s="20">
        <v>1</v>
      </c>
      <c r="M71" s="72"/>
      <c r="N71" s="72"/>
      <c r="O71" s="72"/>
      <c r="P71" s="72"/>
      <c r="Q71" s="72"/>
    </row>
    <row r="72" spans="1:20" s="108" customFormat="1" ht="15.75" customHeight="1" x14ac:dyDescent="0.25">
      <c r="A72" s="221">
        <v>4</v>
      </c>
      <c r="B72" s="154" t="s">
        <v>180</v>
      </c>
      <c r="C72" s="132" t="s">
        <v>179</v>
      </c>
      <c r="D72" s="118">
        <f t="shared" si="1"/>
        <v>10</v>
      </c>
      <c r="E72" s="112">
        <v>0</v>
      </c>
      <c r="F72" s="110">
        <v>10</v>
      </c>
      <c r="G72" s="109"/>
      <c r="H72" s="109"/>
      <c r="I72" s="109"/>
      <c r="J72" s="110"/>
      <c r="K72" s="109"/>
      <c r="L72" s="65"/>
      <c r="M72" s="73"/>
      <c r="N72" s="73"/>
      <c r="O72" s="73"/>
      <c r="P72" s="73"/>
      <c r="Q72" s="73"/>
    </row>
    <row r="73" spans="1:20" s="108" customFormat="1" x14ac:dyDescent="0.25">
      <c r="A73" s="221">
        <v>5</v>
      </c>
      <c r="B73" s="154" t="s">
        <v>181</v>
      </c>
      <c r="C73" s="132" t="s">
        <v>224</v>
      </c>
      <c r="D73" s="118">
        <f t="shared" si="1"/>
        <v>8</v>
      </c>
      <c r="E73" s="112"/>
      <c r="F73" s="110">
        <v>8</v>
      </c>
      <c r="G73" s="109"/>
      <c r="H73" s="109"/>
      <c r="I73" s="109"/>
      <c r="J73" s="110"/>
      <c r="K73" s="109"/>
      <c r="L73" s="65"/>
      <c r="M73" s="73"/>
      <c r="N73" s="73"/>
      <c r="O73" s="73"/>
      <c r="P73" s="73"/>
      <c r="Q73" s="73"/>
    </row>
    <row r="74" spans="1:20" s="108" customFormat="1" ht="18" customHeight="1" x14ac:dyDescent="0.25">
      <c r="A74" s="221">
        <v>6</v>
      </c>
      <c r="B74" s="154" t="s">
        <v>225</v>
      </c>
      <c r="C74" s="132" t="s">
        <v>127</v>
      </c>
      <c r="D74" s="118">
        <f t="shared" si="1"/>
        <v>6</v>
      </c>
      <c r="E74" s="112"/>
      <c r="F74" s="110">
        <v>6</v>
      </c>
      <c r="G74" s="109"/>
      <c r="H74" s="109"/>
      <c r="I74" s="109"/>
      <c r="J74" s="110"/>
      <c r="K74" s="109"/>
      <c r="L74" s="65"/>
      <c r="M74" s="73"/>
      <c r="N74" s="73"/>
      <c r="O74" s="73"/>
      <c r="P74" s="73"/>
      <c r="Q74" s="73"/>
    </row>
    <row r="75" spans="1:20" s="108" customFormat="1" x14ac:dyDescent="0.25">
      <c r="A75" s="221">
        <v>7</v>
      </c>
      <c r="B75" s="154" t="s">
        <v>226</v>
      </c>
      <c r="C75" s="132" t="s">
        <v>224</v>
      </c>
      <c r="D75" s="118">
        <f t="shared" si="1"/>
        <v>4</v>
      </c>
      <c r="E75" s="112"/>
      <c r="F75" s="110">
        <v>4</v>
      </c>
      <c r="G75" s="109"/>
      <c r="H75" s="109"/>
      <c r="I75" s="109"/>
      <c r="J75" s="110"/>
      <c r="K75" s="109"/>
      <c r="L75" s="65"/>
      <c r="M75" s="73"/>
      <c r="N75" s="73"/>
      <c r="O75" s="73"/>
      <c r="P75" s="73"/>
      <c r="Q75" s="73"/>
    </row>
    <row r="76" spans="1:20" s="108" customFormat="1" x14ac:dyDescent="0.25">
      <c r="A76" s="221">
        <v>8</v>
      </c>
      <c r="B76" s="154" t="s">
        <v>227</v>
      </c>
      <c r="C76" s="132" t="s">
        <v>194</v>
      </c>
      <c r="D76" s="118">
        <f t="shared" si="1"/>
        <v>2</v>
      </c>
      <c r="E76" s="112"/>
      <c r="F76" s="110">
        <v>2</v>
      </c>
      <c r="G76" s="109"/>
      <c r="H76" s="109"/>
      <c r="I76" s="109"/>
      <c r="J76" s="110"/>
      <c r="K76" s="109"/>
      <c r="L76" s="65"/>
      <c r="M76" s="73"/>
      <c r="N76" s="73"/>
      <c r="O76" s="73"/>
      <c r="P76" s="73"/>
      <c r="Q76" s="73"/>
    </row>
    <row r="77" spans="1:20" s="108" customFormat="1" x14ac:dyDescent="0.25">
      <c r="A77" s="220"/>
      <c r="B77" s="154"/>
      <c r="C77" s="132"/>
      <c r="D77" s="118">
        <f t="shared" si="1"/>
        <v>0</v>
      </c>
      <c r="E77" s="112"/>
      <c r="F77" s="110"/>
      <c r="G77" s="109"/>
      <c r="H77" s="109"/>
      <c r="I77" s="109"/>
      <c r="J77" s="110"/>
      <c r="K77" s="109"/>
      <c r="L77" s="65"/>
      <c r="M77" s="73"/>
      <c r="N77" s="73"/>
      <c r="O77" s="73"/>
      <c r="P77" s="73"/>
      <c r="Q77" s="73"/>
    </row>
    <row r="78" spans="1:20" x14ac:dyDescent="0.25">
      <c r="A78" s="221"/>
      <c r="B78" s="154"/>
      <c r="C78" s="132"/>
      <c r="D78" s="118">
        <f t="shared" si="1"/>
        <v>0</v>
      </c>
      <c r="E78" s="112"/>
      <c r="F78" s="110"/>
      <c r="G78" s="109"/>
      <c r="H78" s="109"/>
      <c r="I78" s="109"/>
      <c r="J78" s="110"/>
      <c r="K78" s="109"/>
      <c r="L78" s="65"/>
      <c r="M78" s="73"/>
      <c r="N78" s="73"/>
      <c r="O78" s="73"/>
      <c r="P78" s="73"/>
      <c r="Q78" s="73"/>
      <c r="R78" s="21"/>
      <c r="S78" s="21"/>
      <c r="T78" s="21"/>
    </row>
    <row r="79" spans="1:20" x14ac:dyDescent="0.25">
      <c r="A79" s="122" t="s">
        <v>15</v>
      </c>
      <c r="B79" s="134"/>
      <c r="C79" s="133"/>
      <c r="D79" s="135"/>
      <c r="E79" s="133"/>
      <c r="F79" s="133"/>
      <c r="G79" s="133"/>
      <c r="H79" s="133"/>
      <c r="I79" s="133"/>
      <c r="J79" s="133"/>
      <c r="K79" s="136"/>
      <c r="L79" s="136"/>
      <c r="M79" s="136"/>
      <c r="N79" s="137"/>
      <c r="O79" s="22"/>
      <c r="P79" s="22"/>
      <c r="Q79" s="23"/>
      <c r="R79" s="23"/>
      <c r="S79" s="23"/>
      <c r="T79" s="21"/>
    </row>
    <row r="81" spans="1:17" x14ac:dyDescent="0.25">
      <c r="B81" s="129" t="s">
        <v>40</v>
      </c>
    </row>
    <row r="82" spans="1:17" s="108" customFormat="1" x14ac:dyDescent="0.25">
      <c r="B82" s="129"/>
    </row>
    <row r="83" spans="1:17" s="108" customFormat="1" x14ac:dyDescent="0.25">
      <c r="B83" s="147" t="s">
        <v>20</v>
      </c>
      <c r="C83" s="147" t="s">
        <v>21</v>
      </c>
    </row>
    <row r="84" spans="1:17" s="108" customFormat="1" x14ac:dyDescent="0.25">
      <c r="B84" s="167" t="s">
        <v>228</v>
      </c>
      <c r="C84" s="148" t="s">
        <v>194</v>
      </c>
    </row>
    <row r="85" spans="1:17" s="108" customFormat="1" x14ac:dyDescent="0.25">
      <c r="B85" s="129"/>
    </row>
    <row r="86" spans="1:17" s="108" customFormat="1" x14ac:dyDescent="0.25">
      <c r="B86" s="129"/>
    </row>
    <row r="87" spans="1:17" s="108" customFormat="1" x14ac:dyDescent="0.25">
      <c r="B87" s="129"/>
    </row>
    <row r="91" spans="1:17" ht="18.75" x14ac:dyDescent="0.25">
      <c r="A91" s="285" t="s">
        <v>17</v>
      </c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07"/>
    </row>
    <row r="92" spans="1:17" ht="119.25" customHeight="1" x14ac:dyDescent="0.25">
      <c r="A92" s="182" t="s">
        <v>1</v>
      </c>
      <c r="B92" s="180" t="s">
        <v>2</v>
      </c>
      <c r="C92" s="179" t="s">
        <v>3</v>
      </c>
      <c r="D92" s="199" t="s">
        <v>42</v>
      </c>
      <c r="E92" s="198" t="s">
        <v>38</v>
      </c>
      <c r="F92" s="178" t="s">
        <v>18</v>
      </c>
      <c r="G92" s="204" t="s">
        <v>98</v>
      </c>
      <c r="H92" s="204" t="s">
        <v>99</v>
      </c>
      <c r="I92" s="204" t="s">
        <v>100</v>
      </c>
      <c r="J92" s="204" t="s">
        <v>101</v>
      </c>
      <c r="K92" s="204" t="s">
        <v>102</v>
      </c>
      <c r="L92" s="204" t="s">
        <v>102</v>
      </c>
      <c r="M92" s="205" t="s">
        <v>104</v>
      </c>
      <c r="N92" s="202"/>
    </row>
    <row r="93" spans="1:17" s="108" customFormat="1" x14ac:dyDescent="0.25">
      <c r="A93" s="219">
        <v>1</v>
      </c>
      <c r="B93" s="253" t="s">
        <v>272</v>
      </c>
      <c r="C93" s="130" t="s">
        <v>71</v>
      </c>
      <c r="D93" s="118">
        <f>SUM(G93+H93+I93+J93+L93+M93)</f>
        <v>55</v>
      </c>
      <c r="E93" s="141">
        <v>0</v>
      </c>
      <c r="F93" s="121">
        <f>D93+E93</f>
        <v>55</v>
      </c>
      <c r="G93" s="112">
        <v>20</v>
      </c>
      <c r="H93" s="112">
        <v>15</v>
      </c>
      <c r="I93" s="112"/>
      <c r="J93" s="27">
        <v>20</v>
      </c>
      <c r="K93" s="26"/>
      <c r="L93" s="28"/>
      <c r="M93" s="13"/>
      <c r="N93" s="13"/>
    </row>
    <row r="94" spans="1:17" x14ac:dyDescent="0.25">
      <c r="A94" s="219">
        <v>2</v>
      </c>
      <c r="B94" s="158" t="s">
        <v>112</v>
      </c>
      <c r="C94" s="130" t="s">
        <v>123</v>
      </c>
      <c r="D94" s="29">
        <f t="shared" ref="D94:D120" si="2">SUM(G94:M94)</f>
        <v>45</v>
      </c>
      <c r="E94" s="141"/>
      <c r="F94" s="121">
        <f t="shared" ref="F94:F102" si="3">D94+E94</f>
        <v>45</v>
      </c>
      <c r="G94" s="25">
        <v>15</v>
      </c>
      <c r="H94" s="112">
        <v>10</v>
      </c>
      <c r="I94" s="112">
        <v>20</v>
      </c>
      <c r="J94" s="110"/>
      <c r="K94" s="112"/>
      <c r="L94" s="28"/>
      <c r="M94" s="13"/>
      <c r="N94" s="13"/>
      <c r="P94" s="31"/>
      <c r="Q94" s="32"/>
    </row>
    <row r="95" spans="1:17" x14ac:dyDescent="0.25">
      <c r="A95" s="221">
        <v>3</v>
      </c>
      <c r="B95" s="235" t="s">
        <v>44</v>
      </c>
      <c r="C95" s="236" t="s">
        <v>45</v>
      </c>
      <c r="D95" s="118">
        <f>SUM(G95:M95)</f>
        <v>26</v>
      </c>
      <c r="E95" s="141">
        <v>23</v>
      </c>
      <c r="F95" s="121">
        <f>D95+E95</f>
        <v>49</v>
      </c>
      <c r="G95" s="112">
        <v>8</v>
      </c>
      <c r="H95" s="112">
        <v>8</v>
      </c>
      <c r="I95" s="112">
        <v>10</v>
      </c>
      <c r="J95" s="110"/>
      <c r="K95" s="112"/>
      <c r="L95" s="28"/>
      <c r="M95" s="13"/>
      <c r="N95" s="13"/>
      <c r="P95" s="31"/>
      <c r="Q95" s="32"/>
    </row>
    <row r="96" spans="1:17" s="108" customFormat="1" x14ac:dyDescent="0.25">
      <c r="A96" s="274">
        <v>4</v>
      </c>
      <c r="B96" s="157" t="s">
        <v>197</v>
      </c>
      <c r="C96" s="127" t="s">
        <v>71</v>
      </c>
      <c r="D96" s="118">
        <f>SUM(G96:M96)</f>
        <v>20</v>
      </c>
      <c r="E96" s="141"/>
      <c r="F96" s="121">
        <f>D96+E96</f>
        <v>20</v>
      </c>
      <c r="G96" s="112"/>
      <c r="H96" s="112">
        <v>20</v>
      </c>
      <c r="I96" s="112"/>
      <c r="J96" s="110"/>
      <c r="K96" s="112"/>
      <c r="L96" s="28"/>
      <c r="M96" s="13"/>
      <c r="N96" s="13"/>
      <c r="P96" s="85"/>
      <c r="Q96" s="32"/>
    </row>
    <row r="97" spans="1:22" x14ac:dyDescent="0.25">
      <c r="A97" s="275"/>
      <c r="B97" s="154" t="s">
        <v>64</v>
      </c>
      <c r="C97" s="127" t="s">
        <v>49</v>
      </c>
      <c r="D97" s="118">
        <f>SUM(G97:M97)</f>
        <v>20</v>
      </c>
      <c r="E97" s="141">
        <v>2</v>
      </c>
      <c r="F97" s="121">
        <f>D97+E97</f>
        <v>22</v>
      </c>
      <c r="G97" s="112">
        <v>0</v>
      </c>
      <c r="H97" s="112"/>
      <c r="I97" s="112">
        <v>8</v>
      </c>
      <c r="J97" s="110">
        <v>12</v>
      </c>
      <c r="K97" s="109"/>
      <c r="L97" s="28"/>
      <c r="M97" s="13"/>
      <c r="N97" s="13"/>
    </row>
    <row r="98" spans="1:22" x14ac:dyDescent="0.25">
      <c r="A98" s="274">
        <v>6</v>
      </c>
      <c r="B98" s="154" t="s">
        <v>117</v>
      </c>
      <c r="C98" s="127" t="s">
        <v>118</v>
      </c>
      <c r="D98" s="118">
        <f t="shared" si="2"/>
        <v>19</v>
      </c>
      <c r="E98" s="141"/>
      <c r="F98" s="121">
        <f t="shared" si="3"/>
        <v>19</v>
      </c>
      <c r="G98" s="112">
        <v>2</v>
      </c>
      <c r="H98" s="112">
        <v>2</v>
      </c>
      <c r="I98" s="112">
        <v>15</v>
      </c>
      <c r="J98" s="110"/>
      <c r="K98" s="26"/>
      <c r="L98" s="28"/>
      <c r="M98" s="13"/>
      <c r="N98" s="13"/>
      <c r="V98" s="112"/>
    </row>
    <row r="99" spans="1:22" s="108" customFormat="1" x14ac:dyDescent="0.25">
      <c r="A99" s="275"/>
      <c r="B99" s="157" t="s">
        <v>116</v>
      </c>
      <c r="C99" s="127" t="s">
        <v>71</v>
      </c>
      <c r="D99" s="118">
        <v>19</v>
      </c>
      <c r="E99" s="141"/>
      <c r="F99" s="121">
        <f>D99+E99</f>
        <v>19</v>
      </c>
      <c r="G99" s="112">
        <v>4</v>
      </c>
      <c r="H99" s="112"/>
      <c r="I99" s="112"/>
      <c r="J99" s="110">
        <v>15</v>
      </c>
      <c r="K99" s="26"/>
      <c r="L99" s="28"/>
      <c r="M99" s="13"/>
      <c r="N99" s="13"/>
      <c r="V99" s="116"/>
    </row>
    <row r="100" spans="1:22" s="108" customFormat="1" x14ac:dyDescent="0.25">
      <c r="A100" s="245">
        <v>8</v>
      </c>
      <c r="B100" s="157" t="s">
        <v>113</v>
      </c>
      <c r="C100" s="127" t="s">
        <v>115</v>
      </c>
      <c r="D100" s="118">
        <f t="shared" si="2"/>
        <v>14</v>
      </c>
      <c r="E100" s="141"/>
      <c r="F100" s="121">
        <f>D100+E100</f>
        <v>14</v>
      </c>
      <c r="G100" s="116">
        <v>10</v>
      </c>
      <c r="H100" s="112">
        <v>4</v>
      </c>
      <c r="I100" s="112"/>
      <c r="J100" s="110"/>
      <c r="K100" s="26"/>
      <c r="L100" s="28"/>
      <c r="M100" s="13"/>
      <c r="N100" s="13"/>
    </row>
    <row r="101" spans="1:22" s="108" customFormat="1" x14ac:dyDescent="0.25">
      <c r="A101" s="274">
        <v>9</v>
      </c>
      <c r="B101" s="157" t="s">
        <v>198</v>
      </c>
      <c r="C101" s="127" t="s">
        <v>199</v>
      </c>
      <c r="D101" s="118">
        <f t="shared" si="2"/>
        <v>12</v>
      </c>
      <c r="E101" s="141"/>
      <c r="F101" s="121">
        <f t="shared" si="3"/>
        <v>12</v>
      </c>
      <c r="G101" s="112"/>
      <c r="H101" s="112">
        <v>12</v>
      </c>
      <c r="I101" s="112"/>
      <c r="J101" s="110"/>
      <c r="K101" s="26"/>
      <c r="L101" s="28"/>
      <c r="M101" s="13"/>
      <c r="N101" s="13"/>
    </row>
    <row r="102" spans="1:22" s="108" customFormat="1" ht="18.75" customHeight="1" x14ac:dyDescent="0.25">
      <c r="A102" s="276"/>
      <c r="B102" s="157" t="s">
        <v>60</v>
      </c>
      <c r="C102" s="127" t="s">
        <v>61</v>
      </c>
      <c r="D102" s="118">
        <f t="shared" si="2"/>
        <v>12</v>
      </c>
      <c r="E102" s="141">
        <v>4</v>
      </c>
      <c r="F102" s="121">
        <f t="shared" si="3"/>
        <v>16</v>
      </c>
      <c r="G102" s="112">
        <v>12</v>
      </c>
      <c r="H102" s="112"/>
      <c r="I102" s="112"/>
      <c r="J102" s="27"/>
      <c r="K102" s="26"/>
      <c r="L102" s="28"/>
      <c r="M102" s="13"/>
      <c r="N102" s="13"/>
    </row>
    <row r="103" spans="1:22" s="108" customFormat="1" ht="19.5" customHeight="1" x14ac:dyDescent="0.25">
      <c r="A103" s="275"/>
      <c r="B103" s="157" t="s">
        <v>245</v>
      </c>
      <c r="C103" s="127" t="s">
        <v>71</v>
      </c>
      <c r="D103" s="118">
        <f t="shared" si="2"/>
        <v>12</v>
      </c>
      <c r="E103" s="141"/>
      <c r="F103" s="121"/>
      <c r="G103" s="112"/>
      <c r="H103" s="112"/>
      <c r="I103" s="112">
        <v>12</v>
      </c>
      <c r="J103" s="110"/>
      <c r="K103" s="112"/>
      <c r="L103" s="28"/>
      <c r="M103" s="13"/>
      <c r="N103" s="13"/>
    </row>
    <row r="104" spans="1:22" s="108" customFormat="1" x14ac:dyDescent="0.25">
      <c r="A104" s="221">
        <v>12</v>
      </c>
      <c r="B104" s="157" t="s">
        <v>273</v>
      </c>
      <c r="C104" s="127" t="s">
        <v>118</v>
      </c>
      <c r="D104" s="118">
        <f>SUM(G104:M104)</f>
        <v>10</v>
      </c>
      <c r="E104" s="141"/>
      <c r="F104" s="121"/>
      <c r="G104" s="112"/>
      <c r="H104" s="112"/>
      <c r="I104" s="112"/>
      <c r="J104" s="110">
        <v>10</v>
      </c>
      <c r="K104" s="112"/>
      <c r="L104" s="28"/>
      <c r="M104" s="13"/>
      <c r="N104" s="13"/>
    </row>
    <row r="105" spans="1:22" s="108" customFormat="1" ht="17.25" customHeight="1" x14ac:dyDescent="0.25">
      <c r="A105" s="274">
        <v>13</v>
      </c>
      <c r="B105" s="157" t="s">
        <v>246</v>
      </c>
      <c r="C105" s="127" t="s">
        <v>45</v>
      </c>
      <c r="D105" s="118">
        <f t="shared" si="2"/>
        <v>6</v>
      </c>
      <c r="E105" s="141"/>
      <c r="F105" s="121"/>
      <c r="G105" s="112"/>
      <c r="H105" s="112"/>
      <c r="I105" s="112">
        <v>6</v>
      </c>
      <c r="J105" s="110"/>
      <c r="K105" s="112"/>
      <c r="L105" s="28"/>
      <c r="M105" s="13"/>
      <c r="N105" s="13"/>
    </row>
    <row r="106" spans="1:22" s="108" customFormat="1" x14ac:dyDescent="0.25">
      <c r="A106" s="276"/>
      <c r="B106" s="159" t="s">
        <v>48</v>
      </c>
      <c r="C106" s="127" t="s">
        <v>49</v>
      </c>
      <c r="D106" s="118">
        <f t="shared" si="2"/>
        <v>6</v>
      </c>
      <c r="E106" s="141">
        <v>12</v>
      </c>
      <c r="F106" s="121">
        <f>D106+E106</f>
        <v>18</v>
      </c>
      <c r="G106" s="112"/>
      <c r="H106" s="112">
        <v>6</v>
      </c>
      <c r="I106" s="112"/>
      <c r="J106" s="110"/>
      <c r="K106" s="109"/>
      <c r="L106" s="28"/>
      <c r="M106" s="13"/>
      <c r="N106" s="13"/>
    </row>
    <row r="107" spans="1:22" s="108" customFormat="1" ht="15.75" customHeight="1" x14ac:dyDescent="0.25">
      <c r="A107" s="276"/>
      <c r="B107" s="157" t="s">
        <v>114</v>
      </c>
      <c r="C107" s="127" t="s">
        <v>55</v>
      </c>
      <c r="D107" s="118">
        <f t="shared" si="2"/>
        <v>6</v>
      </c>
      <c r="E107" s="141"/>
      <c r="F107" s="121">
        <f>D107+E107</f>
        <v>6</v>
      </c>
      <c r="G107" s="112">
        <v>6</v>
      </c>
      <c r="H107" s="112"/>
      <c r="I107" s="112"/>
      <c r="J107" s="110"/>
      <c r="K107" s="26"/>
      <c r="L107" s="28"/>
      <c r="M107" s="13"/>
      <c r="N107" s="13"/>
    </row>
    <row r="108" spans="1:22" s="108" customFormat="1" ht="15.75" customHeight="1" x14ac:dyDescent="0.25">
      <c r="A108" s="275"/>
      <c r="B108" s="157" t="s">
        <v>274</v>
      </c>
      <c r="C108" s="127" t="s">
        <v>275</v>
      </c>
      <c r="D108" s="118">
        <f>SUM(G108:M108)</f>
        <v>6</v>
      </c>
      <c r="E108" s="141"/>
      <c r="F108" s="121"/>
      <c r="G108" s="112"/>
      <c r="H108" s="112"/>
      <c r="I108" s="112"/>
      <c r="J108" s="110">
        <v>6</v>
      </c>
      <c r="K108" s="112"/>
      <c r="L108" s="28"/>
      <c r="M108" s="13"/>
      <c r="N108" s="13"/>
    </row>
    <row r="109" spans="1:22" x14ac:dyDescent="0.25">
      <c r="A109" s="256">
        <v>17</v>
      </c>
      <c r="B109" s="157" t="s">
        <v>247</v>
      </c>
      <c r="C109" s="127" t="s">
        <v>71</v>
      </c>
      <c r="D109" s="118">
        <f t="shared" si="2"/>
        <v>4</v>
      </c>
      <c r="E109" s="141"/>
      <c r="F109" s="121"/>
      <c r="G109" s="112"/>
      <c r="H109" s="112"/>
      <c r="I109" s="112">
        <v>4</v>
      </c>
      <c r="J109" s="110"/>
      <c r="K109" s="112"/>
      <c r="L109" s="28"/>
      <c r="M109" s="13"/>
      <c r="N109" s="13"/>
    </row>
    <row r="110" spans="1:22" s="108" customFormat="1" x14ac:dyDescent="0.25">
      <c r="A110" s="221">
        <v>18</v>
      </c>
      <c r="B110" s="157" t="s">
        <v>248</v>
      </c>
      <c r="C110" s="127" t="s">
        <v>71</v>
      </c>
      <c r="D110" s="118">
        <f t="shared" si="2"/>
        <v>2</v>
      </c>
      <c r="E110" s="141"/>
      <c r="F110" s="121"/>
      <c r="G110" s="112"/>
      <c r="H110" s="112"/>
      <c r="I110" s="112">
        <v>2</v>
      </c>
      <c r="J110" s="110"/>
      <c r="K110" s="112"/>
      <c r="L110" s="28"/>
      <c r="M110" s="13"/>
      <c r="N110" s="13"/>
    </row>
    <row r="111" spans="1:22" x14ac:dyDescent="0.25">
      <c r="A111" s="221"/>
      <c r="B111" s="157" t="s">
        <v>200</v>
      </c>
      <c r="C111" s="127" t="s">
        <v>71</v>
      </c>
      <c r="D111" s="118">
        <f t="shared" si="2"/>
        <v>0</v>
      </c>
      <c r="E111" s="141"/>
      <c r="F111" s="121">
        <f t="shared" ref="F111:F120" si="4">D111+E111</f>
        <v>0</v>
      </c>
      <c r="G111" s="112"/>
      <c r="H111" s="112"/>
      <c r="I111" s="112"/>
      <c r="J111" s="110"/>
      <c r="K111" s="26"/>
      <c r="L111" s="28"/>
      <c r="M111" s="13"/>
      <c r="N111" s="13"/>
    </row>
    <row r="112" spans="1:22" x14ac:dyDescent="0.25">
      <c r="A112" s="223"/>
      <c r="B112" s="200" t="s">
        <v>51</v>
      </c>
      <c r="C112" s="152" t="s">
        <v>47</v>
      </c>
      <c r="D112" s="118">
        <f t="shared" si="2"/>
        <v>0</v>
      </c>
      <c r="E112" s="141">
        <v>10</v>
      </c>
      <c r="F112" s="121">
        <f t="shared" si="4"/>
        <v>10</v>
      </c>
      <c r="G112" s="112"/>
      <c r="H112" s="112"/>
      <c r="I112" s="112"/>
      <c r="J112" s="110"/>
      <c r="K112" s="109"/>
      <c r="L112" s="28"/>
      <c r="M112" s="13"/>
      <c r="N112" s="13"/>
    </row>
    <row r="113" spans="1:14" x14ac:dyDescent="0.25">
      <c r="A113" s="223"/>
      <c r="B113" s="157" t="s">
        <v>54</v>
      </c>
      <c r="C113" s="127" t="s">
        <v>55</v>
      </c>
      <c r="D113" s="118">
        <f t="shared" si="2"/>
        <v>0</v>
      </c>
      <c r="E113" s="141">
        <v>6</v>
      </c>
      <c r="F113" s="121">
        <f t="shared" si="4"/>
        <v>6</v>
      </c>
      <c r="G113" s="112"/>
      <c r="H113" s="112"/>
      <c r="I113" s="112"/>
      <c r="J113" s="110"/>
      <c r="K113" s="26"/>
      <c r="L113" s="28"/>
      <c r="M113" s="13"/>
      <c r="N113" s="13"/>
    </row>
    <row r="114" spans="1:14" s="108" customFormat="1" x14ac:dyDescent="0.25">
      <c r="A114" s="219"/>
      <c r="B114" s="157" t="s">
        <v>46</v>
      </c>
      <c r="C114" s="127" t="s">
        <v>47</v>
      </c>
      <c r="D114" s="118">
        <f t="shared" si="2"/>
        <v>0</v>
      </c>
      <c r="E114" s="141">
        <v>24</v>
      </c>
      <c r="F114" s="121">
        <f t="shared" si="4"/>
        <v>24</v>
      </c>
      <c r="G114" s="159"/>
      <c r="H114" s="112"/>
      <c r="I114" s="112"/>
      <c r="J114" s="27"/>
      <c r="K114" s="26"/>
      <c r="L114" s="28"/>
      <c r="M114" s="13"/>
      <c r="N114" s="13"/>
    </row>
    <row r="115" spans="1:14" x14ac:dyDescent="0.25">
      <c r="A115" s="223"/>
      <c r="B115" s="159" t="s">
        <v>50</v>
      </c>
      <c r="C115" s="127" t="s">
        <v>49</v>
      </c>
      <c r="D115" s="118">
        <f t="shared" si="2"/>
        <v>0</v>
      </c>
      <c r="E115" s="141">
        <v>12</v>
      </c>
      <c r="F115" s="121">
        <f t="shared" si="4"/>
        <v>12</v>
      </c>
      <c r="G115" s="25"/>
      <c r="H115" s="112"/>
      <c r="I115" s="112"/>
      <c r="J115" s="27"/>
      <c r="K115" s="26"/>
      <c r="L115" s="28"/>
      <c r="M115" s="13"/>
      <c r="N115" s="13"/>
    </row>
    <row r="116" spans="1:14" x14ac:dyDescent="0.25">
      <c r="A116" s="221"/>
      <c r="B116" s="200" t="s">
        <v>52</v>
      </c>
      <c r="C116" s="152" t="s">
        <v>53</v>
      </c>
      <c r="D116" s="118">
        <f t="shared" si="2"/>
        <v>0</v>
      </c>
      <c r="E116" s="141">
        <v>10</v>
      </c>
      <c r="F116" s="121">
        <f t="shared" si="4"/>
        <v>10</v>
      </c>
      <c r="G116" s="159"/>
      <c r="H116" s="112"/>
      <c r="I116" s="112"/>
      <c r="J116" s="110"/>
      <c r="K116" s="26"/>
      <c r="L116" s="28"/>
      <c r="M116" s="13"/>
      <c r="N116" s="13"/>
    </row>
    <row r="117" spans="1:14" s="108" customFormat="1" x14ac:dyDescent="0.25">
      <c r="A117" s="221"/>
      <c r="B117" s="157" t="s">
        <v>56</v>
      </c>
      <c r="C117" s="127" t="s">
        <v>57</v>
      </c>
      <c r="D117" s="118">
        <f t="shared" si="2"/>
        <v>0</v>
      </c>
      <c r="E117" s="141">
        <v>6</v>
      </c>
      <c r="F117" s="121">
        <f t="shared" si="4"/>
        <v>6</v>
      </c>
      <c r="G117" s="112">
        <v>0</v>
      </c>
      <c r="H117" s="112"/>
      <c r="I117" s="112"/>
      <c r="J117" s="27"/>
      <c r="K117" s="26"/>
      <c r="L117" s="28"/>
      <c r="M117" s="13"/>
      <c r="N117" s="13"/>
    </row>
    <row r="118" spans="1:14" s="108" customFormat="1" x14ac:dyDescent="0.25">
      <c r="A118" s="221"/>
      <c r="B118" s="157" t="s">
        <v>58</v>
      </c>
      <c r="C118" s="127" t="s">
        <v>59</v>
      </c>
      <c r="D118" s="118">
        <f t="shared" si="2"/>
        <v>0</v>
      </c>
      <c r="E118" s="141">
        <v>6</v>
      </c>
      <c r="F118" s="121">
        <f t="shared" si="4"/>
        <v>6</v>
      </c>
      <c r="G118" s="112"/>
      <c r="H118" s="112"/>
      <c r="I118" s="112"/>
      <c r="J118" s="27"/>
      <c r="K118" s="26"/>
      <c r="L118" s="28"/>
      <c r="M118" s="13"/>
      <c r="N118" s="13"/>
    </row>
    <row r="119" spans="1:14" s="108" customFormat="1" x14ac:dyDescent="0.25">
      <c r="A119" s="221"/>
      <c r="B119" s="159" t="s">
        <v>62</v>
      </c>
      <c r="C119" s="127" t="s">
        <v>63</v>
      </c>
      <c r="D119" s="118">
        <f t="shared" si="2"/>
        <v>0</v>
      </c>
      <c r="E119" s="141">
        <v>4</v>
      </c>
      <c r="F119" s="121">
        <f t="shared" si="4"/>
        <v>4</v>
      </c>
      <c r="G119" s="112"/>
      <c r="H119" s="112"/>
      <c r="I119" s="112"/>
      <c r="J119" s="27"/>
      <c r="K119" s="26"/>
      <c r="L119" s="28"/>
      <c r="M119" s="13"/>
      <c r="N119" s="13"/>
    </row>
    <row r="120" spans="1:14" s="108" customFormat="1" x14ac:dyDescent="0.25">
      <c r="A120" s="221"/>
      <c r="B120" s="157" t="s">
        <v>65</v>
      </c>
      <c r="C120" s="127" t="s">
        <v>201</v>
      </c>
      <c r="D120" s="118">
        <f t="shared" si="2"/>
        <v>0</v>
      </c>
      <c r="E120" s="141">
        <v>2</v>
      </c>
      <c r="F120" s="121">
        <f t="shared" si="4"/>
        <v>2</v>
      </c>
      <c r="G120" s="112"/>
      <c r="H120" s="112"/>
      <c r="I120" s="112"/>
      <c r="J120" s="110"/>
      <c r="K120" s="112"/>
      <c r="L120" s="28"/>
      <c r="M120" s="13"/>
      <c r="N120" s="13"/>
    </row>
    <row r="122" spans="1:14" s="108" customFormat="1" x14ac:dyDescent="0.25"/>
    <row r="124" spans="1:14" x14ac:dyDescent="0.25">
      <c r="A124" s="122" t="s">
        <v>19</v>
      </c>
      <c r="B124" s="138"/>
      <c r="C124" s="138"/>
      <c r="D124" s="139"/>
      <c r="E124" s="140"/>
      <c r="F124" s="139"/>
      <c r="G124" s="139"/>
      <c r="H124" s="139"/>
      <c r="I124" s="139"/>
    </row>
    <row r="125" spans="1:14" x14ac:dyDescent="0.25">
      <c r="B125" s="147" t="s">
        <v>20</v>
      </c>
      <c r="C125" s="147" t="s">
        <v>21</v>
      </c>
    </row>
    <row r="126" spans="1:14" s="33" customFormat="1" x14ac:dyDescent="0.25">
      <c r="B126" s="148" t="s">
        <v>255</v>
      </c>
      <c r="C126" s="148" t="s">
        <v>252</v>
      </c>
      <c r="H126" s="108"/>
      <c r="I126" s="108"/>
    </row>
    <row r="127" spans="1:14" s="108" customFormat="1" x14ac:dyDescent="0.25">
      <c r="B127" s="148" t="s">
        <v>112</v>
      </c>
      <c r="C127" s="148" t="s">
        <v>252</v>
      </c>
    </row>
    <row r="128" spans="1:14" s="108" customFormat="1" x14ac:dyDescent="0.25">
      <c r="B128" s="148" t="s">
        <v>276</v>
      </c>
      <c r="C128" s="148" t="s">
        <v>270</v>
      </c>
    </row>
    <row r="129" spans="1:21" s="108" customFormat="1" x14ac:dyDescent="0.25">
      <c r="B129" s="234"/>
      <c r="C129" s="234"/>
    </row>
    <row r="130" spans="1:21" s="108" customFormat="1" x14ac:dyDescent="0.25">
      <c r="B130" s="162"/>
      <c r="C130" s="162"/>
    </row>
    <row r="131" spans="1:21" s="33" customFormat="1" x14ac:dyDescent="0.25">
      <c r="B131" s="60"/>
      <c r="C131" s="60"/>
      <c r="H131" s="108"/>
      <c r="I131" s="108"/>
    </row>
    <row r="132" spans="1:21" ht="18.75" x14ac:dyDescent="0.25">
      <c r="A132" s="285" t="s">
        <v>34</v>
      </c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</row>
    <row r="133" spans="1:21" ht="119.25" customHeight="1" x14ac:dyDescent="0.25">
      <c r="A133" s="182" t="s">
        <v>1</v>
      </c>
      <c r="B133" s="211" t="s">
        <v>2</v>
      </c>
      <c r="C133" s="212" t="s">
        <v>3</v>
      </c>
      <c r="D133" s="257" t="s">
        <v>42</v>
      </c>
      <c r="E133" s="215" t="s">
        <v>98</v>
      </c>
      <c r="F133" s="215" t="s">
        <v>99</v>
      </c>
      <c r="G133" s="215" t="s">
        <v>100</v>
      </c>
      <c r="H133" s="215" t="s">
        <v>101</v>
      </c>
      <c r="I133" s="215" t="s">
        <v>102</v>
      </c>
      <c r="J133" s="215"/>
      <c r="K133" s="216"/>
      <c r="L133" s="215"/>
      <c r="M133" s="215"/>
    </row>
    <row r="134" spans="1:21" x14ac:dyDescent="0.25">
      <c r="A134" s="119">
        <v>1</v>
      </c>
      <c r="B134" s="159" t="s">
        <v>244</v>
      </c>
      <c r="C134" s="127" t="s">
        <v>97</v>
      </c>
      <c r="D134" s="263">
        <f>SUM(E134:K134)</f>
        <v>35</v>
      </c>
      <c r="E134" s="112">
        <v>20</v>
      </c>
      <c r="F134" s="112">
        <v>15</v>
      </c>
      <c r="G134" s="112"/>
      <c r="H134" s="110"/>
      <c r="I134" s="112"/>
      <c r="J134" s="28"/>
      <c r="K134" s="13"/>
      <c r="L134" s="112"/>
      <c r="M134" s="28"/>
    </row>
    <row r="135" spans="1:21" x14ac:dyDescent="0.25">
      <c r="A135" s="221">
        <v>2</v>
      </c>
      <c r="B135" s="159" t="s">
        <v>72</v>
      </c>
      <c r="C135" s="127" t="s">
        <v>96</v>
      </c>
      <c r="D135" s="263">
        <f>SUM(E135:K135)</f>
        <v>27</v>
      </c>
      <c r="E135" s="132">
        <v>15</v>
      </c>
      <c r="F135" s="127">
        <v>12</v>
      </c>
      <c r="G135" s="127"/>
      <c r="H135" s="127"/>
      <c r="I135" s="127"/>
      <c r="J135" s="127"/>
      <c r="K135" s="127"/>
      <c r="L135" s="127"/>
      <c r="M135" s="127"/>
    </row>
    <row r="136" spans="1:21" s="108" customFormat="1" x14ac:dyDescent="0.25">
      <c r="A136" s="221">
        <v>3</v>
      </c>
      <c r="B136" s="159" t="s">
        <v>95</v>
      </c>
      <c r="C136" s="127" t="s">
        <v>96</v>
      </c>
      <c r="D136" s="263">
        <f>SUM(E136:K136)</f>
        <v>20</v>
      </c>
      <c r="E136" s="112"/>
      <c r="F136" s="112">
        <v>20</v>
      </c>
      <c r="G136" s="112"/>
      <c r="H136" s="110"/>
      <c r="I136" s="112"/>
      <c r="J136" s="28"/>
      <c r="K136" s="13"/>
      <c r="L136" s="112"/>
      <c r="M136" s="28"/>
    </row>
    <row r="137" spans="1:21" s="108" customFormat="1" x14ac:dyDescent="0.25">
      <c r="A137" s="221">
        <v>4</v>
      </c>
      <c r="B137" s="159" t="s">
        <v>215</v>
      </c>
      <c r="C137" s="127" t="s">
        <v>41</v>
      </c>
      <c r="D137" s="263">
        <f>SUM(E137:K137)</f>
        <v>12</v>
      </c>
      <c r="E137" s="132">
        <v>12</v>
      </c>
      <c r="F137" s="127"/>
      <c r="G137" s="127"/>
      <c r="H137" s="127"/>
      <c r="I137" s="127"/>
      <c r="J137" s="127"/>
      <c r="K137" s="127"/>
      <c r="L137" s="127"/>
      <c r="M137" s="127"/>
    </row>
    <row r="138" spans="1:21" x14ac:dyDescent="0.25">
      <c r="A138" s="221"/>
      <c r="B138" s="157"/>
      <c r="C138" s="127"/>
      <c r="D138" s="109"/>
      <c r="E138" s="109"/>
      <c r="F138" s="112"/>
      <c r="G138" s="112"/>
      <c r="H138" s="112"/>
      <c r="I138" s="110"/>
      <c r="J138" s="109"/>
      <c r="K138" s="28"/>
      <c r="L138" s="13"/>
      <c r="M138" s="127"/>
    </row>
    <row r="139" spans="1:21" x14ac:dyDescent="0.25">
      <c r="A139" s="221"/>
      <c r="B139" s="159"/>
      <c r="C139" s="127"/>
      <c r="D139" s="109"/>
      <c r="E139" s="109"/>
      <c r="F139" s="112"/>
      <c r="G139" s="112"/>
      <c r="H139" s="112"/>
      <c r="I139" s="110"/>
      <c r="J139" s="112"/>
      <c r="K139" s="28"/>
      <c r="L139" s="13"/>
      <c r="M139" s="127"/>
      <c r="N139" s="108"/>
      <c r="O139" s="108"/>
      <c r="P139" s="108"/>
      <c r="Q139" s="108"/>
      <c r="R139" s="108"/>
      <c r="S139" s="108"/>
      <c r="T139" s="108"/>
      <c r="U139" s="108"/>
    </row>
    <row r="140" spans="1:21" ht="12.75" customHeight="1" x14ac:dyDescent="0.25">
      <c r="A140" s="221"/>
      <c r="B140" s="159"/>
      <c r="C140" s="127"/>
      <c r="D140" s="109"/>
      <c r="E140" s="127"/>
      <c r="F140" s="127"/>
      <c r="G140" s="127"/>
      <c r="H140" s="127"/>
      <c r="I140" s="127"/>
      <c r="J140" s="127"/>
      <c r="K140" s="127"/>
      <c r="L140" s="127"/>
      <c r="M140" s="127"/>
      <c r="N140" s="108"/>
      <c r="O140" s="108"/>
      <c r="P140" s="108"/>
      <c r="Q140" s="108"/>
      <c r="R140" s="108"/>
      <c r="S140" s="108"/>
      <c r="T140" s="108"/>
      <c r="U140" s="108"/>
    </row>
    <row r="141" spans="1:21" s="108" customFormat="1" ht="42.75" customHeight="1" x14ac:dyDescent="0.25">
      <c r="A141"/>
      <c r="B141" s="129"/>
      <c r="C141"/>
      <c r="D141"/>
      <c r="E141"/>
      <c r="F141"/>
      <c r="G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ht="29.25" customHeight="1" x14ac:dyDescent="0.25">
      <c r="B142" s="144"/>
    </row>
    <row r="143" spans="1:21" ht="24.75" customHeight="1" x14ac:dyDescent="0.25">
      <c r="A143" s="108"/>
      <c r="B143" s="144"/>
      <c r="C143" s="108"/>
      <c r="D143" s="108"/>
      <c r="E143" s="108"/>
      <c r="F143" s="108"/>
      <c r="G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</row>
    <row r="144" spans="1:21" ht="18.75" x14ac:dyDescent="0.25">
      <c r="A144" s="287" t="s">
        <v>22</v>
      </c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</row>
    <row r="145" spans="1:21" ht="72.75" customHeight="1" x14ac:dyDescent="0.25">
      <c r="A145" s="52" t="s">
        <v>1</v>
      </c>
      <c r="B145" s="48" t="s">
        <v>2</v>
      </c>
      <c r="C145" s="50" t="s">
        <v>3</v>
      </c>
      <c r="D145" s="199" t="s">
        <v>42</v>
      </c>
      <c r="E145" s="284" t="s">
        <v>107</v>
      </c>
      <c r="F145" s="284" t="s">
        <v>108</v>
      </c>
      <c r="G145" s="284" t="s">
        <v>105</v>
      </c>
      <c r="H145" s="204" t="s">
        <v>101</v>
      </c>
      <c r="I145" s="204" t="s">
        <v>106</v>
      </c>
      <c r="J145" s="284" t="s">
        <v>109</v>
      </c>
      <c r="K145" s="272"/>
      <c r="L145" s="46" t="s">
        <v>6</v>
      </c>
      <c r="M145" s="281" t="s">
        <v>23</v>
      </c>
      <c r="N145" s="282"/>
      <c r="O145" s="282"/>
      <c r="P145" s="282"/>
      <c r="Q145" s="283"/>
    </row>
    <row r="146" spans="1:21" s="108" customFormat="1" x14ac:dyDescent="0.25">
      <c r="A146" s="53"/>
      <c r="B146" s="49"/>
      <c r="C146" s="51"/>
      <c r="D146" s="45"/>
      <c r="E146" s="284"/>
      <c r="F146" s="284"/>
      <c r="G146" s="284"/>
      <c r="H146" s="203"/>
      <c r="I146" s="203"/>
      <c r="J146" s="284"/>
      <c r="K146" s="273"/>
      <c r="L146" s="47"/>
      <c r="M146" s="44" t="s">
        <v>8</v>
      </c>
      <c r="N146" s="44" t="s">
        <v>9</v>
      </c>
      <c r="O146" s="44" t="s">
        <v>10</v>
      </c>
      <c r="P146" s="44" t="s">
        <v>11</v>
      </c>
      <c r="Q146" s="44" t="s">
        <v>24</v>
      </c>
      <c r="R146" s="41"/>
      <c r="S146"/>
      <c r="T146"/>
      <c r="U146"/>
    </row>
    <row r="147" spans="1:21" s="108" customFormat="1" x14ac:dyDescent="0.25">
      <c r="A147" s="221">
        <v>1</v>
      </c>
      <c r="B147" s="154" t="s">
        <v>205</v>
      </c>
      <c r="C147" s="127" t="s">
        <v>142</v>
      </c>
      <c r="D147" s="118">
        <f>SUM(E147:J147)</f>
        <v>40</v>
      </c>
      <c r="E147" s="112"/>
      <c r="F147" s="110">
        <v>20</v>
      </c>
      <c r="G147" s="109">
        <v>20</v>
      </c>
      <c r="H147" s="109"/>
      <c r="I147" s="109"/>
      <c r="J147" s="110"/>
      <c r="K147" s="109"/>
      <c r="L147" s="65">
        <v>1</v>
      </c>
      <c r="M147" s="73"/>
      <c r="N147" s="73"/>
      <c r="O147" s="73"/>
      <c r="P147" s="73"/>
      <c r="Q147" s="73"/>
      <c r="R147" s="41"/>
    </row>
    <row r="148" spans="1:21" s="108" customFormat="1" x14ac:dyDescent="0.25">
      <c r="A148" s="221">
        <v>2</v>
      </c>
      <c r="B148" s="154" t="s">
        <v>213</v>
      </c>
      <c r="C148" s="127" t="s">
        <v>125</v>
      </c>
      <c r="D148" s="118">
        <f t="shared" ref="D148:D158" si="5">SUM(E148:J148)</f>
        <v>27</v>
      </c>
      <c r="E148" s="112">
        <v>15</v>
      </c>
      <c r="F148" s="110">
        <v>12</v>
      </c>
      <c r="G148" s="109"/>
      <c r="H148" s="109"/>
      <c r="I148" s="109"/>
      <c r="J148" s="110"/>
      <c r="K148" s="109"/>
      <c r="L148" s="65">
        <v>2</v>
      </c>
      <c r="M148" s="73" t="s">
        <v>120</v>
      </c>
      <c r="N148" s="73"/>
      <c r="O148" s="73"/>
      <c r="P148" s="73"/>
      <c r="Q148" s="73"/>
      <c r="R148" s="41"/>
      <c r="S148"/>
      <c r="T148"/>
      <c r="U148"/>
    </row>
    <row r="149" spans="1:21" s="108" customFormat="1" x14ac:dyDescent="0.25">
      <c r="A149" s="221">
        <v>3</v>
      </c>
      <c r="B149" s="154" t="s">
        <v>214</v>
      </c>
      <c r="C149" s="127" t="s">
        <v>118</v>
      </c>
      <c r="D149" s="118">
        <f t="shared" si="5"/>
        <v>22</v>
      </c>
      <c r="E149" s="112">
        <v>12</v>
      </c>
      <c r="F149" s="110">
        <v>10</v>
      </c>
      <c r="G149" s="109"/>
      <c r="H149" s="109"/>
      <c r="I149" s="109"/>
      <c r="J149" s="110"/>
      <c r="K149" s="109"/>
      <c r="L149" s="65">
        <v>1</v>
      </c>
      <c r="M149" s="73" t="s">
        <v>120</v>
      </c>
      <c r="N149" s="73"/>
      <c r="O149" s="73"/>
      <c r="P149" s="73"/>
      <c r="Q149" s="73"/>
      <c r="R149" s="41"/>
    </row>
    <row r="150" spans="1:21" s="108" customFormat="1" x14ac:dyDescent="0.25">
      <c r="A150" s="221">
        <v>4</v>
      </c>
      <c r="B150" s="154" t="s">
        <v>139</v>
      </c>
      <c r="C150" s="132" t="s">
        <v>127</v>
      </c>
      <c r="D150" s="118">
        <f t="shared" si="5"/>
        <v>20</v>
      </c>
      <c r="E150" s="112">
        <v>20</v>
      </c>
      <c r="F150" s="110"/>
      <c r="G150" s="109"/>
      <c r="H150" s="109"/>
      <c r="I150" s="109"/>
      <c r="J150" s="110"/>
      <c r="K150" s="109"/>
      <c r="L150" s="65">
        <v>1</v>
      </c>
      <c r="M150" s="73" t="s">
        <v>120</v>
      </c>
      <c r="N150" s="73"/>
      <c r="O150" s="73"/>
      <c r="P150" s="73"/>
      <c r="Q150" s="73"/>
      <c r="R150" s="41"/>
    </row>
    <row r="151" spans="1:21" s="108" customFormat="1" x14ac:dyDescent="0.25">
      <c r="A151" s="274">
        <v>5</v>
      </c>
      <c r="B151" s="154" t="s">
        <v>249</v>
      </c>
      <c r="C151" s="127" t="s">
        <v>250</v>
      </c>
      <c r="D151" s="118">
        <f t="shared" si="5"/>
        <v>15</v>
      </c>
      <c r="E151" s="112"/>
      <c r="F151" s="110"/>
      <c r="G151" s="109">
        <v>15</v>
      </c>
      <c r="H151" s="109"/>
      <c r="I151" s="109"/>
      <c r="J151" s="159"/>
      <c r="K151" s="159"/>
      <c r="L151" s="65"/>
      <c r="M151" s="159"/>
      <c r="N151" s="159"/>
      <c r="O151" s="159"/>
      <c r="P151" s="159"/>
      <c r="Q151" s="159"/>
      <c r="R151" s="41"/>
    </row>
    <row r="152" spans="1:21" x14ac:dyDescent="0.25">
      <c r="A152" s="275"/>
      <c r="B152" s="154" t="s">
        <v>206</v>
      </c>
      <c r="C152" s="127" t="s">
        <v>207</v>
      </c>
      <c r="D152" s="118">
        <f t="shared" si="5"/>
        <v>15</v>
      </c>
      <c r="E152" s="112"/>
      <c r="F152" s="110">
        <v>15</v>
      </c>
      <c r="G152" s="109"/>
      <c r="H152" s="109"/>
      <c r="I152" s="109"/>
      <c r="J152" s="110"/>
      <c r="K152" s="109"/>
      <c r="L152" s="65"/>
      <c r="M152" s="73"/>
      <c r="N152" s="73"/>
      <c r="O152" s="73"/>
      <c r="P152" s="73"/>
      <c r="Q152" s="73"/>
      <c r="R152" s="41"/>
      <c r="S152" s="108"/>
      <c r="T152" s="108"/>
      <c r="U152" s="108"/>
    </row>
    <row r="153" spans="1:21" x14ac:dyDescent="0.25">
      <c r="A153" s="221">
        <v>7</v>
      </c>
      <c r="B153" s="154" t="s">
        <v>141</v>
      </c>
      <c r="C153" s="127" t="s">
        <v>142</v>
      </c>
      <c r="D153" s="118">
        <f t="shared" si="5"/>
        <v>10</v>
      </c>
      <c r="E153" s="112">
        <v>8</v>
      </c>
      <c r="F153" s="110">
        <v>2</v>
      </c>
      <c r="G153" s="109"/>
      <c r="H153" s="109"/>
      <c r="I153" s="109"/>
      <c r="J153" s="110"/>
      <c r="K153" s="109"/>
      <c r="L153" s="65"/>
      <c r="M153" s="73"/>
      <c r="N153" s="72"/>
      <c r="O153" s="73"/>
      <c r="P153" s="73"/>
      <c r="Q153" s="73"/>
      <c r="R153" s="41"/>
      <c r="S153" s="108"/>
      <c r="T153" s="108"/>
      <c r="U153" s="108"/>
    </row>
    <row r="154" spans="1:21" s="108" customFormat="1" x14ac:dyDescent="0.25">
      <c r="A154" s="221">
        <v>8</v>
      </c>
      <c r="B154" s="154" t="s">
        <v>140</v>
      </c>
      <c r="C154" s="127" t="s">
        <v>127</v>
      </c>
      <c r="D154" s="118">
        <f t="shared" si="5"/>
        <v>10</v>
      </c>
      <c r="E154" s="112">
        <v>10</v>
      </c>
      <c r="F154" s="110"/>
      <c r="G154" s="109"/>
      <c r="H154" s="109"/>
      <c r="I154" s="109"/>
      <c r="J154" s="110"/>
      <c r="K154" s="109"/>
      <c r="L154" s="65"/>
      <c r="M154" s="73"/>
      <c r="N154" s="73"/>
      <c r="O154" s="73"/>
      <c r="P154" s="73"/>
      <c r="Q154" s="73"/>
      <c r="R154"/>
      <c r="S154"/>
      <c r="T154"/>
      <c r="U154"/>
    </row>
    <row r="155" spans="1:21" s="108" customFormat="1" x14ac:dyDescent="0.25">
      <c r="A155" s="221">
        <v>9</v>
      </c>
      <c r="B155" s="154" t="s">
        <v>208</v>
      </c>
      <c r="C155" s="152" t="s">
        <v>209</v>
      </c>
      <c r="D155" s="118">
        <f t="shared" si="5"/>
        <v>8</v>
      </c>
      <c r="E155" s="112"/>
      <c r="F155" s="110">
        <v>8</v>
      </c>
      <c r="G155" s="109"/>
      <c r="H155" s="109"/>
      <c r="I155" s="109"/>
      <c r="J155" s="110"/>
      <c r="K155" s="109"/>
      <c r="L155" s="65"/>
      <c r="M155" s="73"/>
      <c r="N155" s="73"/>
      <c r="O155" s="73"/>
      <c r="P155" s="73"/>
      <c r="Q155" s="73"/>
      <c r="R155"/>
      <c r="S155"/>
      <c r="T155"/>
      <c r="U155"/>
    </row>
    <row r="156" spans="1:21" s="108" customFormat="1" x14ac:dyDescent="0.25">
      <c r="A156" s="221">
        <v>10</v>
      </c>
      <c r="B156" s="154" t="s">
        <v>210</v>
      </c>
      <c r="C156" s="127" t="s">
        <v>211</v>
      </c>
      <c r="D156" s="118">
        <f t="shared" si="5"/>
        <v>6</v>
      </c>
      <c r="E156" s="112"/>
      <c r="F156" s="110">
        <v>6</v>
      </c>
      <c r="G156" s="109"/>
      <c r="H156" s="109"/>
      <c r="I156" s="109"/>
      <c r="J156" s="110"/>
      <c r="K156" s="109"/>
      <c r="L156" s="65"/>
      <c r="M156" s="73"/>
      <c r="N156" s="73"/>
      <c r="O156" s="73"/>
      <c r="P156" s="73"/>
      <c r="Q156" s="73"/>
    </row>
    <row r="157" spans="1:21" s="108" customFormat="1" x14ac:dyDescent="0.25">
      <c r="A157" s="221">
        <v>11</v>
      </c>
      <c r="B157" s="154" t="s">
        <v>259</v>
      </c>
      <c r="C157" s="127" t="s">
        <v>260</v>
      </c>
      <c r="D157" s="118">
        <f t="shared" si="5"/>
        <v>4</v>
      </c>
      <c r="E157" s="112"/>
      <c r="F157" s="110">
        <v>4</v>
      </c>
      <c r="G157" s="109"/>
      <c r="H157" s="109"/>
      <c r="I157" s="109"/>
      <c r="J157" s="110"/>
      <c r="K157" s="109"/>
      <c r="L157" s="65"/>
      <c r="M157" s="73"/>
      <c r="N157" s="73"/>
      <c r="O157" s="73"/>
      <c r="P157" s="73"/>
      <c r="Q157" s="73"/>
    </row>
    <row r="158" spans="1:21" x14ac:dyDescent="0.25">
      <c r="A158" s="221">
        <v>12</v>
      </c>
      <c r="B158" s="154" t="s">
        <v>212</v>
      </c>
      <c r="C158" s="127" t="s">
        <v>142</v>
      </c>
      <c r="D158" s="118">
        <f t="shared" si="5"/>
        <v>0</v>
      </c>
      <c r="E158" s="112"/>
      <c r="F158" s="110"/>
      <c r="G158" s="109"/>
      <c r="H158" s="109"/>
      <c r="I158" s="109"/>
      <c r="J158" s="110"/>
      <c r="K158" s="109"/>
      <c r="L158" s="65"/>
      <c r="M158" s="73"/>
      <c r="N158" s="73"/>
      <c r="O158" s="73"/>
      <c r="P158" s="73"/>
      <c r="Q158" s="73"/>
      <c r="R158" s="108"/>
      <c r="S158" s="108"/>
      <c r="T158" s="108"/>
      <c r="U158" s="108"/>
    </row>
    <row r="159" spans="1:21" s="108" customFormat="1" x14ac:dyDescent="0.25">
      <c r="A159" s="33"/>
      <c r="B159" s="33"/>
      <c r="C159" s="33"/>
      <c r="D159" s="37"/>
      <c r="E159" s="38"/>
      <c r="F159" s="38"/>
      <c r="G159" s="39"/>
      <c r="H159" s="39"/>
      <c r="I159" s="39"/>
      <c r="J159" s="39"/>
      <c r="K159" s="38"/>
      <c r="L159" s="38"/>
      <c r="M159" s="35"/>
      <c r="N159" s="35"/>
      <c r="O159" s="40"/>
      <c r="P159" s="40"/>
      <c r="Q159" s="41"/>
      <c r="R159"/>
      <c r="S159"/>
      <c r="T159"/>
      <c r="U159"/>
    </row>
    <row r="160" spans="1:21" s="108" customFormat="1" x14ac:dyDescent="0.25">
      <c r="A160" s="122" t="s">
        <v>15</v>
      </c>
      <c r="B160" s="33"/>
      <c r="C160" s="34"/>
      <c r="D160" s="34"/>
      <c r="E160" s="34"/>
      <c r="F160" s="34"/>
      <c r="G160" s="34"/>
      <c r="H160" s="92"/>
      <c r="I160" s="92"/>
      <c r="J160" s="34"/>
      <c r="K160" s="34"/>
      <c r="L160" s="34"/>
      <c r="M160" s="36"/>
      <c r="N160" s="36"/>
      <c r="O160" s="42"/>
      <c r="P160" s="42"/>
      <c r="Q160" s="43"/>
      <c r="R160"/>
      <c r="S160"/>
      <c r="T160"/>
      <c r="U160"/>
    </row>
    <row r="161" spans="1:21" s="108" customFormat="1" x14ac:dyDescent="0.25">
      <c r="A161" s="12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36"/>
      <c r="N161" s="36"/>
      <c r="O161" s="42"/>
      <c r="P161" s="42"/>
      <c r="Q161" s="43"/>
    </row>
    <row r="162" spans="1:21" s="108" customFormat="1" x14ac:dyDescent="0.25">
      <c r="A162" s="12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36"/>
      <c r="N162" s="36"/>
      <c r="O162" s="42"/>
      <c r="P162" s="42"/>
      <c r="Q162" s="43"/>
    </row>
    <row r="163" spans="1:21" s="108" customFormat="1" x14ac:dyDescent="0.25">
      <c r="A163" s="122"/>
      <c r="B163" s="147" t="s">
        <v>20</v>
      </c>
      <c r="C163" s="147" t="s">
        <v>21</v>
      </c>
      <c r="D163" s="92"/>
      <c r="E163" s="92"/>
      <c r="F163" s="92"/>
      <c r="G163" s="92"/>
      <c r="H163" s="92"/>
      <c r="I163" s="92"/>
      <c r="J163" s="92"/>
      <c r="K163" s="92"/>
      <c r="L163" s="92"/>
      <c r="M163" s="36"/>
      <c r="N163" s="36"/>
      <c r="O163" s="42"/>
      <c r="P163" s="42"/>
      <c r="Q163" s="43"/>
    </row>
    <row r="164" spans="1:21" s="108" customFormat="1" x14ac:dyDescent="0.25">
      <c r="A164" s="122"/>
      <c r="B164" s="148"/>
      <c r="C164" s="148"/>
      <c r="D164" s="92"/>
      <c r="E164" s="92"/>
      <c r="F164" s="92"/>
      <c r="G164" s="92"/>
      <c r="H164" s="92"/>
      <c r="I164" s="92"/>
      <c r="J164" s="92"/>
      <c r="K164" s="92"/>
      <c r="L164" s="92"/>
      <c r="M164" s="36"/>
      <c r="N164" s="36"/>
      <c r="O164" s="42"/>
      <c r="P164" s="42"/>
      <c r="Q164" s="43"/>
    </row>
    <row r="165" spans="1:21" s="108" customFormat="1" x14ac:dyDescent="0.25">
      <c r="A165" s="12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36"/>
      <c r="N165" s="36"/>
      <c r="O165" s="42"/>
      <c r="P165" s="42"/>
      <c r="Q165" s="43"/>
    </row>
    <row r="166" spans="1:21" s="108" customFormat="1" x14ac:dyDescent="0.25">
      <c r="A166" s="12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36"/>
      <c r="N166" s="36"/>
      <c r="O166" s="42"/>
      <c r="P166" s="42"/>
      <c r="Q166" s="43"/>
    </row>
    <row r="167" spans="1:21" s="108" customFormat="1" x14ac:dyDescent="0.25">
      <c r="A167" s="12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36"/>
      <c r="N167" s="36"/>
      <c r="O167" s="42"/>
      <c r="P167" s="42"/>
      <c r="Q167" s="43"/>
    </row>
    <row r="168" spans="1:21" s="108" customFormat="1" x14ac:dyDescent="0.25">
      <c r="A168" s="12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36"/>
      <c r="N168" s="36"/>
      <c r="O168" s="42"/>
      <c r="P168" s="42"/>
      <c r="Q168" s="43"/>
    </row>
    <row r="169" spans="1:21" x14ac:dyDescent="0.25">
      <c r="A169" s="122"/>
      <c r="B169" s="108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36"/>
      <c r="N169" s="36"/>
      <c r="O169" s="42"/>
      <c r="P169" s="42"/>
      <c r="Q169" s="43"/>
      <c r="R169" s="108"/>
      <c r="S169" s="108"/>
      <c r="T169" s="108"/>
      <c r="U169" s="108"/>
    </row>
    <row r="170" spans="1:21" x14ac:dyDescent="0.25">
      <c r="A170" s="122"/>
      <c r="B170" s="108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36"/>
      <c r="N170" s="36"/>
      <c r="O170" s="42"/>
      <c r="P170" s="42"/>
      <c r="Q170" s="43"/>
      <c r="R170" s="108"/>
      <c r="S170" s="108"/>
      <c r="T170" s="108"/>
      <c r="U170" s="108"/>
    </row>
    <row r="172" spans="1:21" ht="18.75" customHeight="1" x14ac:dyDescent="0.25"/>
    <row r="173" spans="1:21" ht="40.5" customHeight="1" x14ac:dyDescent="0.25">
      <c r="A173" s="285" t="s">
        <v>35</v>
      </c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</row>
    <row r="174" spans="1:21" ht="122.25" customHeight="1" x14ac:dyDescent="0.25">
      <c r="A174" s="218" t="s">
        <v>1</v>
      </c>
      <c r="B174" s="211" t="s">
        <v>2</v>
      </c>
      <c r="C174" s="212" t="s">
        <v>3</v>
      </c>
      <c r="D174" s="257" t="s">
        <v>42</v>
      </c>
      <c r="E174" s="214" t="s">
        <v>38</v>
      </c>
      <c r="F174" s="210" t="s">
        <v>18</v>
      </c>
      <c r="G174" s="215" t="s">
        <v>110</v>
      </c>
      <c r="H174" s="204" t="s">
        <v>111</v>
      </c>
      <c r="I174" s="204" t="s">
        <v>105</v>
      </c>
      <c r="J174" s="215" t="s">
        <v>101</v>
      </c>
      <c r="K174" s="216" t="s">
        <v>39</v>
      </c>
      <c r="L174" s="215" t="s">
        <v>102</v>
      </c>
      <c r="M174" s="216" t="s">
        <v>104</v>
      </c>
    </row>
    <row r="175" spans="1:21" s="108" customFormat="1" x14ac:dyDescent="0.25">
      <c r="A175" s="209">
        <v>1</v>
      </c>
      <c r="B175" s="159" t="s">
        <v>157</v>
      </c>
      <c r="C175" s="127" t="s">
        <v>73</v>
      </c>
      <c r="D175" s="261">
        <f>SUM(G175:M175)</f>
        <v>40</v>
      </c>
      <c r="E175" s="127"/>
      <c r="F175" s="127"/>
      <c r="G175" s="127">
        <v>20</v>
      </c>
      <c r="H175" s="127">
        <v>20</v>
      </c>
      <c r="I175" s="127"/>
      <c r="J175" s="127"/>
      <c r="K175" s="127"/>
      <c r="L175" s="127"/>
      <c r="M175" s="127"/>
      <c r="N175"/>
      <c r="O175"/>
      <c r="P175"/>
      <c r="Q175"/>
      <c r="R175"/>
      <c r="S175"/>
      <c r="T175"/>
      <c r="U175"/>
    </row>
    <row r="176" spans="1:21" s="108" customFormat="1" x14ac:dyDescent="0.25">
      <c r="A176" s="209"/>
      <c r="B176" s="159"/>
      <c r="C176" s="159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</row>
    <row r="177" spans="1:21" s="108" customFormat="1" x14ac:dyDescent="0.25">
      <c r="A177" s="209"/>
      <c r="B177" s="159"/>
      <c r="C177" s="159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</row>
    <row r="178" spans="1:21" s="108" customFormat="1" x14ac:dyDescent="0.25">
      <c r="A178" s="209"/>
      <c r="B178" s="159"/>
      <c r="C178" s="159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</row>
    <row r="179" spans="1:21" s="108" customFormat="1" x14ac:dyDescent="0.25">
      <c r="A179" s="209"/>
      <c r="B179" s="159"/>
      <c r="C179" s="159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</row>
    <row r="180" spans="1:21" s="108" customFormat="1" x14ac:dyDescent="0.25"/>
    <row r="181" spans="1:21" s="108" customFormat="1" x14ac:dyDescent="0.25"/>
    <row r="182" spans="1:21" x14ac:dyDescent="0.25">
      <c r="A182" s="108"/>
      <c r="B182" s="108"/>
      <c r="C182" s="108"/>
      <c r="D182" s="108"/>
      <c r="E182" s="108"/>
      <c r="F182" s="108"/>
      <c r="G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</row>
    <row r="183" spans="1:21" ht="27.75" customHeight="1" x14ac:dyDescent="0.25">
      <c r="A183" s="108"/>
      <c r="B183" s="108"/>
      <c r="C183" s="108"/>
      <c r="D183" s="108"/>
      <c r="E183" s="108"/>
      <c r="F183" s="108"/>
      <c r="G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</row>
    <row r="184" spans="1:21" ht="30.75" customHeight="1" x14ac:dyDescent="0.25">
      <c r="A184" s="285" t="s">
        <v>25</v>
      </c>
      <c r="B184" s="286"/>
      <c r="C184" s="286"/>
      <c r="D184" s="286"/>
      <c r="E184" s="286"/>
      <c r="F184" s="286"/>
      <c r="G184" s="286"/>
      <c r="H184" s="286"/>
      <c r="I184" s="286"/>
      <c r="J184" s="286"/>
      <c r="K184" s="286"/>
      <c r="L184" s="293"/>
      <c r="M184" s="123"/>
      <c r="N184" s="123"/>
      <c r="O184" s="113"/>
    </row>
    <row r="185" spans="1:21" ht="102.75" customHeight="1" x14ac:dyDescent="0.25">
      <c r="A185" s="182" t="s">
        <v>1</v>
      </c>
      <c r="B185" s="184" t="s">
        <v>2</v>
      </c>
      <c r="C185" s="185" t="s">
        <v>3</v>
      </c>
      <c r="D185" s="186" t="s">
        <v>42</v>
      </c>
      <c r="E185" s="215" t="s">
        <v>110</v>
      </c>
      <c r="F185" s="215" t="s">
        <v>111</v>
      </c>
      <c r="G185" s="215" t="s">
        <v>105</v>
      </c>
      <c r="H185" s="215" t="s">
        <v>101</v>
      </c>
      <c r="I185" s="216" t="s">
        <v>39</v>
      </c>
      <c r="J185" s="215" t="s">
        <v>102</v>
      </c>
      <c r="K185" s="216" t="s">
        <v>104</v>
      </c>
      <c r="L185" s="181" t="s">
        <v>6</v>
      </c>
    </row>
    <row r="186" spans="1:21" s="108" customFormat="1" x14ac:dyDescent="0.25">
      <c r="A186" s="221">
        <v>1</v>
      </c>
      <c r="B186" s="254" t="s">
        <v>161</v>
      </c>
      <c r="C186" s="255" t="s">
        <v>125</v>
      </c>
      <c r="D186" s="187">
        <f t="shared" ref="D186:D203" si="6">F186+G186+J186+K186+E186+H186+I186</f>
        <v>51</v>
      </c>
      <c r="E186" s="231">
        <v>10</v>
      </c>
      <c r="F186" s="188">
        <v>6</v>
      </c>
      <c r="G186" s="233">
        <v>15</v>
      </c>
      <c r="H186" s="233">
        <v>20</v>
      </c>
      <c r="I186" s="233"/>
      <c r="J186" s="188"/>
      <c r="K186" s="188"/>
      <c r="L186" s="189">
        <v>2</v>
      </c>
      <c r="M186"/>
      <c r="N186"/>
      <c r="O186"/>
      <c r="P186"/>
      <c r="Q186"/>
      <c r="R186"/>
      <c r="S186"/>
      <c r="T186"/>
      <c r="U186"/>
    </row>
    <row r="187" spans="1:21" s="108" customFormat="1" x14ac:dyDescent="0.25">
      <c r="A187" s="221">
        <v>2</v>
      </c>
      <c r="B187" s="183" t="s">
        <v>160</v>
      </c>
      <c r="C187" s="130" t="s">
        <v>261</v>
      </c>
      <c r="D187" s="187">
        <f t="shared" si="6"/>
        <v>37</v>
      </c>
      <c r="E187" s="112">
        <v>12</v>
      </c>
      <c r="F187" s="110"/>
      <c r="G187" s="109">
        <v>10</v>
      </c>
      <c r="H187" s="109">
        <v>15</v>
      </c>
      <c r="I187" s="109"/>
      <c r="J187" s="110"/>
      <c r="K187" s="110"/>
      <c r="L187" s="65">
        <v>3</v>
      </c>
      <c r="M187"/>
      <c r="N187"/>
      <c r="O187"/>
      <c r="P187"/>
      <c r="Q187"/>
      <c r="R187"/>
      <c r="S187"/>
      <c r="T187"/>
      <c r="U187"/>
    </row>
    <row r="188" spans="1:21" x14ac:dyDescent="0.25">
      <c r="A188" s="221">
        <v>3</v>
      </c>
      <c r="B188" s="229" t="s">
        <v>159</v>
      </c>
      <c r="C188" s="131" t="s">
        <v>71</v>
      </c>
      <c r="D188" s="187">
        <f t="shared" si="6"/>
        <v>30</v>
      </c>
      <c r="E188" s="230">
        <v>15</v>
      </c>
      <c r="F188" s="232">
        <v>15</v>
      </c>
      <c r="G188" s="151"/>
      <c r="H188" s="151"/>
      <c r="I188" s="151"/>
      <c r="J188" s="110"/>
      <c r="K188" s="110"/>
      <c r="L188" s="65">
        <v>2</v>
      </c>
      <c r="M188" s="108"/>
      <c r="N188" s="108"/>
      <c r="O188" s="108"/>
      <c r="P188" s="108"/>
      <c r="Q188" s="108"/>
      <c r="R188" s="108"/>
      <c r="S188" s="108"/>
      <c r="T188" s="108"/>
      <c r="U188" s="108"/>
    </row>
    <row r="189" spans="1:21" s="108" customFormat="1" x14ac:dyDescent="0.25">
      <c r="A189" s="221">
        <v>4</v>
      </c>
      <c r="B189" s="183" t="s">
        <v>185</v>
      </c>
      <c r="C189" s="130" t="s">
        <v>71</v>
      </c>
      <c r="D189" s="187">
        <f t="shared" si="6"/>
        <v>22</v>
      </c>
      <c r="E189" s="112">
        <v>2</v>
      </c>
      <c r="F189" s="110">
        <v>20</v>
      </c>
      <c r="G189" s="109"/>
      <c r="H189" s="109"/>
      <c r="I189" s="109"/>
      <c r="J189" s="110"/>
      <c r="K189" s="110"/>
      <c r="L189" s="65">
        <v>1</v>
      </c>
    </row>
    <row r="190" spans="1:21" s="108" customFormat="1" x14ac:dyDescent="0.25">
      <c r="A190" s="274">
        <v>5</v>
      </c>
      <c r="B190" s="235" t="s">
        <v>158</v>
      </c>
      <c r="C190" s="236" t="s">
        <v>119</v>
      </c>
      <c r="D190" s="187">
        <f t="shared" si="6"/>
        <v>20</v>
      </c>
      <c r="E190" s="54">
        <v>20</v>
      </c>
      <c r="F190" s="110"/>
      <c r="G190" s="109"/>
      <c r="H190" s="109"/>
      <c r="I190" s="109"/>
      <c r="J190" s="110"/>
      <c r="K190" s="110"/>
      <c r="L190" s="65">
        <v>1</v>
      </c>
      <c r="M190"/>
      <c r="N190"/>
      <c r="O190"/>
      <c r="P190"/>
      <c r="Q190"/>
      <c r="R190"/>
      <c r="S190"/>
      <c r="T190"/>
      <c r="U190"/>
    </row>
    <row r="191" spans="1:21" s="108" customFormat="1" x14ac:dyDescent="0.25">
      <c r="A191" s="275"/>
      <c r="B191" s="183" t="s">
        <v>229</v>
      </c>
      <c r="C191" s="130" t="s">
        <v>261</v>
      </c>
      <c r="D191" s="187">
        <f t="shared" si="6"/>
        <v>20</v>
      </c>
      <c r="E191" s="112"/>
      <c r="F191" s="110"/>
      <c r="G191" s="109">
        <v>20</v>
      </c>
      <c r="H191" s="109"/>
      <c r="I191" s="109"/>
      <c r="J191" s="110"/>
      <c r="K191" s="110"/>
      <c r="L191" s="65">
        <v>1</v>
      </c>
    </row>
    <row r="192" spans="1:21" s="108" customFormat="1" x14ac:dyDescent="0.25">
      <c r="A192" s="221">
        <v>7</v>
      </c>
      <c r="B192" s="154" t="s">
        <v>163</v>
      </c>
      <c r="C192" s="132" t="s">
        <v>165</v>
      </c>
      <c r="D192" s="187">
        <f t="shared" si="6"/>
        <v>16</v>
      </c>
      <c r="E192" s="112">
        <v>6</v>
      </c>
      <c r="F192" s="110">
        <v>4</v>
      </c>
      <c r="G192" s="109">
        <v>6</v>
      </c>
      <c r="H192" s="109"/>
      <c r="I192" s="109"/>
      <c r="J192" s="110"/>
      <c r="K192" s="110"/>
      <c r="L192" s="65"/>
    </row>
    <row r="193" spans="1:21" s="108" customFormat="1" x14ac:dyDescent="0.25">
      <c r="A193" s="274">
        <v>8</v>
      </c>
      <c r="B193" s="154" t="s">
        <v>187</v>
      </c>
      <c r="C193" s="132" t="s">
        <v>71</v>
      </c>
      <c r="D193" s="187">
        <f t="shared" si="6"/>
        <v>12</v>
      </c>
      <c r="E193" s="112"/>
      <c r="F193" s="110">
        <v>12</v>
      </c>
      <c r="G193" s="109"/>
      <c r="H193" s="109"/>
      <c r="I193" s="109"/>
      <c r="J193" s="110"/>
      <c r="K193" s="110"/>
      <c r="L193" s="65">
        <v>1</v>
      </c>
    </row>
    <row r="194" spans="1:21" x14ac:dyDescent="0.25">
      <c r="A194" s="276"/>
      <c r="B194" s="154" t="s">
        <v>230</v>
      </c>
      <c r="C194" s="132" t="s">
        <v>231</v>
      </c>
      <c r="D194" s="187">
        <f t="shared" si="6"/>
        <v>12</v>
      </c>
      <c r="E194" s="112"/>
      <c r="F194" s="110"/>
      <c r="G194" s="109">
        <v>12</v>
      </c>
      <c r="H194" s="109"/>
      <c r="I194" s="109"/>
      <c r="J194" s="110"/>
      <c r="K194" s="110"/>
      <c r="L194" s="65">
        <v>1</v>
      </c>
      <c r="M194" s="108"/>
      <c r="N194" s="108"/>
      <c r="O194" s="108"/>
      <c r="P194" s="108"/>
      <c r="Q194" s="108"/>
      <c r="R194" s="108"/>
      <c r="S194" s="108"/>
      <c r="T194" s="108"/>
      <c r="U194" s="108"/>
    </row>
    <row r="195" spans="1:21" s="108" customFormat="1" x14ac:dyDescent="0.25">
      <c r="A195" s="275"/>
      <c r="B195" s="154" t="s">
        <v>277</v>
      </c>
      <c r="C195" s="132" t="s">
        <v>266</v>
      </c>
      <c r="D195" s="187">
        <f t="shared" si="6"/>
        <v>12</v>
      </c>
      <c r="E195" s="112"/>
      <c r="F195" s="110"/>
      <c r="G195" s="109"/>
      <c r="H195" s="109">
        <v>12</v>
      </c>
      <c r="I195" s="109"/>
      <c r="J195" s="110"/>
      <c r="K195" s="110"/>
      <c r="L195" s="65">
        <v>1</v>
      </c>
    </row>
    <row r="196" spans="1:21" s="108" customFormat="1" x14ac:dyDescent="0.25">
      <c r="A196" s="221">
        <v>11</v>
      </c>
      <c r="B196" s="154" t="s">
        <v>188</v>
      </c>
      <c r="C196" s="132" t="s">
        <v>71</v>
      </c>
      <c r="D196" s="187">
        <f t="shared" si="6"/>
        <v>10</v>
      </c>
      <c r="E196" s="112"/>
      <c r="F196" s="110">
        <v>10</v>
      </c>
      <c r="G196" s="109"/>
      <c r="H196" s="109"/>
      <c r="I196" s="109"/>
      <c r="J196" s="110"/>
      <c r="K196" s="110"/>
      <c r="L196" s="65"/>
      <c r="M196"/>
      <c r="N196"/>
      <c r="O196"/>
      <c r="P196"/>
      <c r="Q196"/>
      <c r="R196"/>
      <c r="S196"/>
      <c r="T196"/>
      <c r="U196"/>
    </row>
    <row r="197" spans="1:21" s="108" customFormat="1" x14ac:dyDescent="0.25">
      <c r="A197" s="274">
        <v>12</v>
      </c>
      <c r="B197" s="154" t="s">
        <v>162</v>
      </c>
      <c r="C197" s="132" t="s">
        <v>125</v>
      </c>
      <c r="D197" s="187">
        <f t="shared" si="6"/>
        <v>8</v>
      </c>
      <c r="E197" s="112">
        <v>8</v>
      </c>
      <c r="F197" s="110"/>
      <c r="G197" s="109"/>
      <c r="H197" s="109"/>
      <c r="I197" s="109"/>
      <c r="J197" s="110"/>
      <c r="K197" s="110"/>
      <c r="L197" s="65"/>
    </row>
    <row r="198" spans="1:21" s="108" customFormat="1" x14ac:dyDescent="0.25">
      <c r="A198" s="276"/>
      <c r="B198" s="154" t="s">
        <v>189</v>
      </c>
      <c r="C198" s="132" t="s">
        <v>190</v>
      </c>
      <c r="D198" s="187">
        <f t="shared" si="6"/>
        <v>8</v>
      </c>
      <c r="E198" s="54"/>
      <c r="F198" s="110">
        <v>8</v>
      </c>
      <c r="G198" s="109"/>
      <c r="H198" s="109"/>
      <c r="I198" s="109"/>
      <c r="J198" s="110"/>
      <c r="K198" s="110"/>
      <c r="L198" s="65"/>
    </row>
    <row r="199" spans="1:21" s="108" customFormat="1" x14ac:dyDescent="0.25">
      <c r="A199" s="275"/>
      <c r="B199" s="154" t="s">
        <v>232</v>
      </c>
      <c r="C199" s="132" t="s">
        <v>71</v>
      </c>
      <c r="D199" s="187">
        <f t="shared" si="6"/>
        <v>8</v>
      </c>
      <c r="E199" s="112"/>
      <c r="F199" s="110"/>
      <c r="G199" s="109">
        <v>8</v>
      </c>
      <c r="H199" s="109"/>
      <c r="I199" s="109"/>
      <c r="J199" s="110"/>
      <c r="K199" s="110"/>
      <c r="L199" s="65"/>
    </row>
    <row r="200" spans="1:21" s="108" customFormat="1" x14ac:dyDescent="0.25">
      <c r="A200" s="221">
        <v>15</v>
      </c>
      <c r="B200" s="154" t="s">
        <v>164</v>
      </c>
      <c r="C200" s="132" t="s">
        <v>166</v>
      </c>
      <c r="D200" s="187">
        <f t="shared" si="6"/>
        <v>6</v>
      </c>
      <c r="E200" s="112">
        <v>4</v>
      </c>
      <c r="F200" s="110">
        <v>2</v>
      </c>
      <c r="G200" s="109"/>
      <c r="H200" s="109"/>
      <c r="I200" s="109"/>
      <c r="J200" s="110"/>
      <c r="K200" s="110"/>
      <c r="L200" s="65"/>
    </row>
    <row r="201" spans="1:21" s="108" customFormat="1" x14ac:dyDescent="0.25">
      <c r="A201" s="221">
        <v>16</v>
      </c>
      <c r="B201" s="154" t="s">
        <v>233</v>
      </c>
      <c r="C201" s="132" t="s">
        <v>234</v>
      </c>
      <c r="D201" s="187">
        <f t="shared" si="6"/>
        <v>4</v>
      </c>
      <c r="E201" s="112"/>
      <c r="F201" s="110"/>
      <c r="G201" s="109">
        <v>4</v>
      </c>
      <c r="H201" s="109"/>
      <c r="I201" s="109"/>
      <c r="J201" s="110"/>
      <c r="K201" s="110"/>
      <c r="L201" s="65"/>
    </row>
    <row r="202" spans="1:21" s="108" customFormat="1" x14ac:dyDescent="0.25">
      <c r="A202" s="221">
        <v>17</v>
      </c>
      <c r="B202" s="154" t="s">
        <v>235</v>
      </c>
      <c r="C202" s="132" t="s">
        <v>236</v>
      </c>
      <c r="D202" s="187">
        <f t="shared" si="6"/>
        <v>2</v>
      </c>
      <c r="E202" s="112"/>
      <c r="F202" s="110"/>
      <c r="G202" s="109">
        <v>2</v>
      </c>
      <c r="H202" s="109"/>
      <c r="I202" s="109"/>
      <c r="J202" s="110"/>
      <c r="K202" s="110"/>
      <c r="L202" s="65"/>
    </row>
    <row r="203" spans="1:21" s="108" customFormat="1" x14ac:dyDescent="0.25">
      <c r="A203" s="246"/>
      <c r="B203" s="154" t="s">
        <v>242</v>
      </c>
      <c r="C203" s="132" t="s">
        <v>243</v>
      </c>
      <c r="D203" s="187">
        <f t="shared" si="6"/>
        <v>0</v>
      </c>
      <c r="E203" s="112"/>
      <c r="F203" s="110"/>
      <c r="G203" s="109"/>
      <c r="H203" s="109"/>
      <c r="I203" s="109"/>
      <c r="J203" s="110"/>
      <c r="K203" s="110"/>
      <c r="L203" s="65"/>
    </row>
    <row r="204" spans="1:21" x14ac:dyDescent="0.25">
      <c r="M204" s="30"/>
    </row>
    <row r="205" spans="1:21" x14ac:dyDescent="0.25">
      <c r="A205" s="122" t="s">
        <v>32</v>
      </c>
      <c r="B205" s="55"/>
      <c r="C205" s="56"/>
      <c r="D205" s="56"/>
      <c r="E205" s="56"/>
      <c r="F205" s="57"/>
      <c r="G205" s="56"/>
      <c r="H205" s="113"/>
      <c r="I205" s="113"/>
      <c r="J205" s="56"/>
      <c r="K205" s="58"/>
      <c r="L205" s="59"/>
      <c r="M205" s="30"/>
    </row>
    <row r="206" spans="1:21" x14ac:dyDescent="0.25">
      <c r="A206" s="55"/>
      <c r="B206" s="146" t="s">
        <v>36</v>
      </c>
      <c r="C206" s="56"/>
      <c r="D206" s="56"/>
      <c r="E206" s="56"/>
      <c r="F206" s="57"/>
      <c r="G206" s="56"/>
      <c r="H206" s="113"/>
      <c r="I206" s="113"/>
      <c r="J206" s="56"/>
      <c r="K206" s="58"/>
      <c r="L206" s="59"/>
      <c r="M206" s="30"/>
    </row>
    <row r="207" spans="1:21" x14ac:dyDescent="0.25">
      <c r="A207" s="55"/>
      <c r="D207" s="60"/>
      <c r="E207" s="60"/>
      <c r="F207" s="61"/>
      <c r="G207" s="60"/>
      <c r="H207" s="60"/>
      <c r="I207" s="60"/>
      <c r="J207" s="60"/>
      <c r="K207" s="62"/>
      <c r="L207" s="63"/>
      <c r="M207" s="30"/>
    </row>
    <row r="208" spans="1:21" x14ac:dyDescent="0.25">
      <c r="B208" s="142" t="s">
        <v>20</v>
      </c>
      <c r="C208" s="143" t="s">
        <v>21</v>
      </c>
      <c r="M208" s="30"/>
    </row>
    <row r="209" spans="1:21" s="108" customFormat="1" x14ac:dyDescent="0.25">
      <c r="A209"/>
      <c r="B209" s="147" t="s">
        <v>20</v>
      </c>
      <c r="C209" s="147" t="s">
        <v>21</v>
      </c>
      <c r="D209"/>
      <c r="E209"/>
      <c r="F209"/>
      <c r="G209"/>
      <c r="J209"/>
      <c r="K209"/>
      <c r="L209"/>
      <c r="M209" s="30"/>
      <c r="N209"/>
      <c r="O209"/>
      <c r="P209"/>
      <c r="Q209"/>
      <c r="R209"/>
      <c r="S209"/>
      <c r="T209"/>
      <c r="U209"/>
    </row>
    <row r="210" spans="1:21" s="108" customFormat="1" x14ac:dyDescent="0.25">
      <c r="A210"/>
      <c r="B210" s="148" t="s">
        <v>167</v>
      </c>
      <c r="C210" s="148" t="s">
        <v>168</v>
      </c>
      <c r="D210"/>
      <c r="E210"/>
      <c r="F210"/>
      <c r="G210"/>
      <c r="J210"/>
      <c r="K210"/>
      <c r="L210"/>
      <c r="M210"/>
      <c r="N210" s="124"/>
      <c r="O210" s="124"/>
      <c r="P210" s="124"/>
      <c r="Q210" s="124"/>
      <c r="R210" s="64"/>
      <c r="S210"/>
      <c r="T210"/>
      <c r="U210"/>
    </row>
    <row r="211" spans="1:21" s="108" customFormat="1" x14ac:dyDescent="0.25">
      <c r="B211" s="148" t="s">
        <v>185</v>
      </c>
      <c r="C211" s="148" t="s">
        <v>186</v>
      </c>
      <c r="N211" s="124"/>
      <c r="O211" s="124"/>
      <c r="P211" s="124"/>
      <c r="Q211" s="124"/>
    </row>
    <row r="212" spans="1:21" s="108" customFormat="1" x14ac:dyDescent="0.25">
      <c r="B212" s="148" t="s">
        <v>229</v>
      </c>
      <c r="C212" s="148" t="s">
        <v>252</v>
      </c>
      <c r="N212" s="124"/>
      <c r="O212" s="124"/>
      <c r="P212" s="124"/>
      <c r="Q212" s="124"/>
    </row>
    <row r="213" spans="1:21" s="108" customFormat="1" x14ac:dyDescent="0.25">
      <c r="B213" s="190" t="s">
        <v>278</v>
      </c>
      <c r="C213" s="148" t="s">
        <v>270</v>
      </c>
      <c r="N213" s="124"/>
      <c r="O213" s="124"/>
      <c r="P213" s="124"/>
      <c r="Q213" s="124"/>
    </row>
    <row r="214" spans="1:21" s="108" customFormat="1" x14ac:dyDescent="0.25">
      <c r="B214" s="190" t="s">
        <v>160</v>
      </c>
      <c r="C214" s="148" t="s">
        <v>270</v>
      </c>
      <c r="N214" s="124"/>
      <c r="O214" s="124"/>
      <c r="P214" s="124"/>
      <c r="Q214" s="124"/>
    </row>
    <row r="215" spans="1:21" s="108" customFormat="1" x14ac:dyDescent="0.25">
      <c r="B215" s="162"/>
      <c r="C215" s="162"/>
      <c r="N215" s="124"/>
      <c r="O215" s="124"/>
      <c r="P215" s="124"/>
      <c r="Q215" s="124"/>
    </row>
    <row r="216" spans="1:21" s="108" customFormat="1" x14ac:dyDescent="0.25">
      <c r="B216" s="162"/>
      <c r="C216" s="162"/>
      <c r="N216" s="124"/>
      <c r="O216" s="124"/>
      <c r="P216" s="124"/>
      <c r="Q216" s="124"/>
    </row>
    <row r="217" spans="1:21" ht="18.75" x14ac:dyDescent="0.25">
      <c r="A217" s="287" t="s">
        <v>26</v>
      </c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123"/>
      <c r="N217" s="125"/>
      <c r="O217" s="125"/>
      <c r="P217" s="125"/>
      <c r="Q217" s="125"/>
      <c r="R217" s="64"/>
    </row>
    <row r="218" spans="1:21" s="108" customFormat="1" ht="97.5" x14ac:dyDescent="0.25">
      <c r="A218" s="218" t="s">
        <v>1</v>
      </c>
      <c r="B218" s="211" t="s">
        <v>2</v>
      </c>
      <c r="C218" s="212" t="s">
        <v>3</v>
      </c>
      <c r="D218" s="213" t="s">
        <v>42</v>
      </c>
      <c r="E218" s="215" t="s">
        <v>110</v>
      </c>
      <c r="F218" s="215" t="s">
        <v>111</v>
      </c>
      <c r="G218" s="215" t="s">
        <v>105</v>
      </c>
      <c r="H218" s="215" t="s">
        <v>101</v>
      </c>
      <c r="I218" s="216" t="s">
        <v>39</v>
      </c>
      <c r="J218" s="215" t="s">
        <v>102</v>
      </c>
      <c r="K218" s="216" t="s">
        <v>104</v>
      </c>
      <c r="L218" s="46" t="s">
        <v>6</v>
      </c>
      <c r="M218" s="126"/>
      <c r="N218" s="125"/>
      <c r="O218" s="125"/>
      <c r="P218" s="125"/>
      <c r="Q218" s="125"/>
      <c r="R218" s="64"/>
      <c r="S218"/>
      <c r="T218"/>
      <c r="U218"/>
    </row>
    <row r="219" spans="1:21" ht="15.75" x14ac:dyDescent="0.25">
      <c r="A219" s="222">
        <v>1</v>
      </c>
      <c r="B219" s="225" t="s">
        <v>196</v>
      </c>
      <c r="C219" s="225" t="s">
        <v>260</v>
      </c>
      <c r="D219" s="226">
        <f>E219+F219+G219+K219</f>
        <v>20</v>
      </c>
      <c r="E219" s="168"/>
      <c r="F219" s="168">
        <v>20</v>
      </c>
      <c r="G219" s="168"/>
      <c r="H219" s="169"/>
      <c r="I219" s="169"/>
      <c r="J219" s="169"/>
      <c r="K219" s="168"/>
      <c r="L219" s="227"/>
      <c r="M219" s="124"/>
      <c r="N219" s="125"/>
      <c r="O219" s="125"/>
      <c r="P219" s="125"/>
      <c r="Q219" s="125"/>
      <c r="R219" s="108"/>
      <c r="S219" s="108"/>
      <c r="T219" s="108"/>
      <c r="U219" s="108"/>
    </row>
    <row r="220" spans="1:21" ht="15" customHeight="1" x14ac:dyDescent="0.25">
      <c r="A220" s="150">
        <v>2</v>
      </c>
      <c r="B220" s="172"/>
      <c r="C220" s="173"/>
      <c r="D220" s="171">
        <f>E220+F220+G220+K220</f>
        <v>0</v>
      </c>
      <c r="E220" s="168"/>
      <c r="F220" s="168"/>
      <c r="G220" s="168"/>
      <c r="H220" s="169"/>
      <c r="I220" s="169"/>
      <c r="J220" s="169"/>
      <c r="K220" s="168"/>
      <c r="L220" s="170"/>
      <c r="M220" s="124"/>
      <c r="N220" s="125"/>
      <c r="O220" s="125"/>
      <c r="P220" s="125"/>
      <c r="Q220" s="125"/>
      <c r="R220" s="108"/>
      <c r="S220" s="108"/>
      <c r="T220" s="108"/>
      <c r="U220" s="108"/>
    </row>
    <row r="221" spans="1:21" ht="16.5" customHeight="1" x14ac:dyDescent="0.25">
      <c r="A221" s="74">
        <v>3</v>
      </c>
      <c r="B221" s="132"/>
      <c r="C221" s="127"/>
      <c r="D221" s="171">
        <f>J221+G221+F221+E221</f>
        <v>0</v>
      </c>
      <c r="E221" s="168"/>
      <c r="F221" s="168"/>
      <c r="G221" s="168"/>
      <c r="H221" s="169"/>
      <c r="I221" s="169"/>
      <c r="J221" s="169"/>
      <c r="K221" s="168"/>
      <c r="L221" s="170"/>
      <c r="M221" s="125"/>
      <c r="N221" s="125"/>
      <c r="O221" s="125"/>
      <c r="P221" s="125"/>
      <c r="Q221" s="125"/>
      <c r="R221" s="64"/>
    </row>
    <row r="222" spans="1:21" x14ac:dyDescent="0.25">
      <c r="A222" s="64"/>
      <c r="B222" s="66"/>
      <c r="C222" s="67"/>
      <c r="D222" s="69"/>
      <c r="E222" s="70"/>
      <c r="F222" s="68"/>
      <c r="G222" s="68"/>
      <c r="H222" s="80"/>
      <c r="I222" s="80"/>
      <c r="J222" s="68"/>
      <c r="K222" s="71"/>
      <c r="L222" s="30"/>
      <c r="M222" s="68"/>
    </row>
    <row r="223" spans="1:21" s="108" customFormat="1" x14ac:dyDescent="0.25">
      <c r="A223" s="122" t="s">
        <v>33</v>
      </c>
      <c r="B223" s="64"/>
      <c r="C223" s="67"/>
      <c r="D223" s="69"/>
      <c r="E223" s="70"/>
      <c r="F223" s="68"/>
      <c r="G223" s="68"/>
      <c r="H223" s="80"/>
      <c r="I223" s="80"/>
      <c r="J223" s="68"/>
      <c r="K223" s="71"/>
      <c r="L223" s="30"/>
      <c r="M223" s="68"/>
      <c r="N223"/>
      <c r="O223"/>
      <c r="P223"/>
      <c r="Q223"/>
      <c r="R223"/>
      <c r="S223"/>
      <c r="T223"/>
      <c r="U223"/>
    </row>
    <row r="224" spans="1:21" s="108" customFormat="1" x14ac:dyDescent="0.25">
      <c r="A224" s="78"/>
      <c r="B224" s="146" t="s">
        <v>36</v>
      </c>
      <c r="C224" s="79"/>
      <c r="D224" s="81"/>
      <c r="E224" s="82"/>
      <c r="F224" s="80"/>
      <c r="G224" s="80"/>
      <c r="H224" s="80"/>
      <c r="I224" s="80"/>
      <c r="J224" s="80"/>
      <c r="K224" s="83"/>
      <c r="L224" s="30"/>
      <c r="M224" s="80"/>
      <c r="N224"/>
      <c r="O224"/>
      <c r="P224"/>
      <c r="Q224"/>
      <c r="R224"/>
      <c r="S224"/>
      <c r="T224"/>
      <c r="U224"/>
    </row>
    <row r="225" spans="1:21" s="108" customFormat="1" x14ac:dyDescent="0.25">
      <c r="A225" s="92"/>
      <c r="C225" s="113"/>
      <c r="D225" s="81"/>
      <c r="E225" s="103"/>
      <c r="F225" s="80"/>
      <c r="G225" s="80"/>
      <c r="H225" s="80"/>
      <c r="I225" s="80"/>
      <c r="J225" s="80"/>
      <c r="K225" s="83"/>
      <c r="L225" s="30"/>
      <c r="M225" s="80"/>
    </row>
    <row r="226" spans="1:21" s="108" customFormat="1" x14ac:dyDescent="0.25">
      <c r="A226" s="92"/>
      <c r="B226" s="147" t="s">
        <v>20</v>
      </c>
      <c r="C226" s="147" t="s">
        <v>21</v>
      </c>
      <c r="D226" s="81"/>
      <c r="E226" s="103"/>
      <c r="F226" s="80"/>
      <c r="G226" s="80"/>
      <c r="H226" s="80"/>
      <c r="I226" s="80"/>
      <c r="J226" s="80"/>
      <c r="K226" s="83"/>
      <c r="L226" s="30"/>
      <c r="M226" s="80"/>
    </row>
    <row r="227" spans="1:21" s="108" customFormat="1" x14ac:dyDescent="0.25">
      <c r="A227" s="92"/>
      <c r="B227" s="148"/>
      <c r="C227" s="148"/>
      <c r="D227" s="81"/>
      <c r="E227" s="103"/>
      <c r="F227" s="80"/>
      <c r="G227" s="80"/>
      <c r="H227" s="80"/>
      <c r="I227" s="80"/>
      <c r="J227" s="80"/>
      <c r="K227" s="83"/>
      <c r="L227" s="30"/>
      <c r="M227" s="80"/>
    </row>
    <row r="228" spans="1:21" s="108" customFormat="1" x14ac:dyDescent="0.25">
      <c r="A228" s="92"/>
      <c r="C228" s="113"/>
      <c r="D228" s="81"/>
      <c r="E228" s="103"/>
      <c r="F228" s="80"/>
      <c r="G228" s="80"/>
      <c r="H228" s="80"/>
      <c r="I228" s="80"/>
      <c r="J228" s="80"/>
      <c r="K228" s="83"/>
      <c r="L228" s="30"/>
      <c r="M228" s="80"/>
    </row>
    <row r="229" spans="1:21" s="108" customFormat="1" x14ac:dyDescent="0.25">
      <c r="A229" s="92"/>
      <c r="C229" s="113"/>
      <c r="D229" s="81"/>
      <c r="E229" s="103"/>
      <c r="F229" s="80"/>
      <c r="G229" s="80"/>
      <c r="H229" s="80"/>
      <c r="I229" s="80"/>
      <c r="J229" s="80"/>
      <c r="K229" s="83"/>
      <c r="L229" s="30"/>
      <c r="M229" s="80"/>
    </row>
    <row r="230" spans="1:21" x14ac:dyDescent="0.25">
      <c r="A230" s="92"/>
      <c r="B230" s="108"/>
      <c r="C230" s="113"/>
      <c r="D230" s="81"/>
      <c r="E230" s="103"/>
      <c r="F230" s="80"/>
      <c r="G230" s="80"/>
      <c r="H230" s="80"/>
      <c r="I230" s="80"/>
      <c r="J230" s="80"/>
      <c r="K230" s="83"/>
      <c r="L230" s="30"/>
      <c r="M230" s="80"/>
      <c r="N230" s="108"/>
      <c r="O230" s="108"/>
      <c r="P230" s="108"/>
      <c r="Q230" s="108"/>
      <c r="R230" s="108"/>
      <c r="S230" s="108"/>
      <c r="T230" s="108"/>
      <c r="U230" s="108"/>
    </row>
    <row r="231" spans="1:21" ht="98.25" customHeight="1" x14ac:dyDescent="0.25">
      <c r="A231" s="92"/>
      <c r="B231" s="108"/>
      <c r="C231" s="113"/>
      <c r="D231" s="81"/>
      <c r="E231" s="103"/>
      <c r="F231" s="80"/>
      <c r="G231" s="80"/>
      <c r="H231" s="80"/>
      <c r="I231" s="80"/>
      <c r="J231" s="80"/>
      <c r="K231" s="83"/>
      <c r="L231" s="30"/>
      <c r="M231" s="80"/>
      <c r="N231" s="108"/>
      <c r="O231" s="108"/>
      <c r="P231" s="108"/>
      <c r="Q231" s="108"/>
      <c r="R231" s="108"/>
      <c r="S231" s="108"/>
      <c r="T231" s="108"/>
      <c r="U231" s="108"/>
    </row>
    <row r="232" spans="1:21" ht="39.75" customHeight="1" x14ac:dyDescent="0.25">
      <c r="A232" s="285" t="s">
        <v>27</v>
      </c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286"/>
    </row>
    <row r="233" spans="1:21" ht="108.75" customHeight="1" x14ac:dyDescent="0.25">
      <c r="A233" s="218" t="s">
        <v>1</v>
      </c>
      <c r="B233" s="211" t="s">
        <v>2</v>
      </c>
      <c r="C233" s="212" t="s">
        <v>3</v>
      </c>
      <c r="D233" s="213" t="s">
        <v>42</v>
      </c>
      <c r="E233" s="214" t="s">
        <v>38</v>
      </c>
      <c r="F233" s="210" t="s">
        <v>18</v>
      </c>
      <c r="G233" s="215" t="s">
        <v>110</v>
      </c>
      <c r="H233" s="215" t="s">
        <v>111</v>
      </c>
      <c r="I233" s="215" t="s">
        <v>105</v>
      </c>
      <c r="J233" s="215" t="s">
        <v>101</v>
      </c>
      <c r="K233" s="216" t="s">
        <v>39</v>
      </c>
      <c r="L233" s="215" t="s">
        <v>102</v>
      </c>
      <c r="M233" s="216" t="s">
        <v>104</v>
      </c>
    </row>
    <row r="234" spans="1:21" x14ac:dyDescent="0.25">
      <c r="A234" s="221">
        <v>1</v>
      </c>
      <c r="B234" s="158" t="s">
        <v>153</v>
      </c>
      <c r="C234" s="130" t="s">
        <v>154</v>
      </c>
      <c r="D234" s="87">
        <f t="shared" ref="D234:D247" si="7">G234+H234+I234+J234+K234+L234+M234</f>
        <v>63</v>
      </c>
      <c r="E234" s="141"/>
      <c r="F234" s="120">
        <f>SUM(D234+E234)</f>
        <v>63</v>
      </c>
      <c r="G234" s="76">
        <v>20</v>
      </c>
      <c r="H234" s="109">
        <v>15</v>
      </c>
      <c r="I234" s="109">
        <v>20</v>
      </c>
      <c r="J234" s="77">
        <v>8</v>
      </c>
      <c r="K234" s="76"/>
      <c r="L234" s="77"/>
      <c r="M234" s="77"/>
    </row>
    <row r="235" spans="1:21" s="108" customFormat="1" x14ac:dyDescent="0.25">
      <c r="A235" s="221">
        <v>2</v>
      </c>
      <c r="B235" s="157" t="s">
        <v>147</v>
      </c>
      <c r="C235" s="132" t="s">
        <v>67</v>
      </c>
      <c r="D235" s="118">
        <f t="shared" si="7"/>
        <v>52</v>
      </c>
      <c r="E235" s="141"/>
      <c r="F235" s="120"/>
      <c r="G235" s="76"/>
      <c r="H235" s="109">
        <v>20</v>
      </c>
      <c r="I235" s="109">
        <v>12</v>
      </c>
      <c r="J235" s="77">
        <v>20</v>
      </c>
      <c r="K235" s="76"/>
      <c r="L235" s="77"/>
      <c r="M235" s="77"/>
      <c r="N235"/>
      <c r="O235"/>
      <c r="P235"/>
      <c r="Q235"/>
      <c r="R235"/>
      <c r="S235"/>
      <c r="T235"/>
      <c r="U235"/>
    </row>
    <row r="236" spans="1:21" x14ac:dyDescent="0.25">
      <c r="A236" s="221">
        <v>3</v>
      </c>
      <c r="B236" s="157" t="s">
        <v>251</v>
      </c>
      <c r="C236" s="132" t="s">
        <v>179</v>
      </c>
      <c r="D236" s="118">
        <f t="shared" si="7"/>
        <v>27</v>
      </c>
      <c r="E236" s="141"/>
      <c r="F236" s="120"/>
      <c r="G236" s="76"/>
      <c r="H236" s="109">
        <v>12</v>
      </c>
      <c r="I236" s="109">
        <v>15</v>
      </c>
      <c r="J236" s="77"/>
      <c r="K236" s="76"/>
      <c r="L236" s="77"/>
      <c r="M236" s="77"/>
    </row>
    <row r="237" spans="1:21" x14ac:dyDescent="0.25">
      <c r="A237" s="221">
        <v>4</v>
      </c>
      <c r="B237" s="157" t="s">
        <v>155</v>
      </c>
      <c r="C237" s="132" t="s">
        <v>41</v>
      </c>
      <c r="D237" s="118">
        <f t="shared" si="7"/>
        <v>23</v>
      </c>
      <c r="E237" s="141"/>
      <c r="F237" s="120">
        <f>SUM(D237+E237)</f>
        <v>23</v>
      </c>
      <c r="G237" s="109">
        <v>15</v>
      </c>
      <c r="H237" s="109">
        <v>8</v>
      </c>
      <c r="I237" s="109"/>
      <c r="J237" s="110"/>
      <c r="K237" s="109"/>
      <c r="L237" s="110"/>
      <c r="M237" s="110"/>
      <c r="N237" s="108"/>
      <c r="O237" s="108"/>
      <c r="P237" s="108"/>
      <c r="Q237" s="108"/>
      <c r="R237" s="108"/>
      <c r="S237" s="108"/>
      <c r="T237" s="108"/>
      <c r="U237" s="108"/>
    </row>
    <row r="238" spans="1:21" x14ac:dyDescent="0.25">
      <c r="A238" s="244">
        <v>5</v>
      </c>
      <c r="B238" s="157" t="s">
        <v>69</v>
      </c>
      <c r="C238" s="132" t="s">
        <v>67</v>
      </c>
      <c r="D238" s="118">
        <f t="shared" si="7"/>
        <v>12</v>
      </c>
      <c r="E238" s="141">
        <v>10</v>
      </c>
      <c r="F238" s="120"/>
      <c r="G238" s="76">
        <v>12</v>
      </c>
      <c r="H238" s="109"/>
      <c r="I238" s="109"/>
      <c r="J238" s="77"/>
      <c r="K238" s="76"/>
      <c r="L238" s="77"/>
      <c r="M238" s="77"/>
    </row>
    <row r="239" spans="1:21" ht="15" customHeight="1" x14ac:dyDescent="0.25">
      <c r="A239" s="308">
        <v>6</v>
      </c>
      <c r="B239" s="157" t="s">
        <v>78</v>
      </c>
      <c r="C239" s="132" t="s">
        <v>41</v>
      </c>
      <c r="D239" s="118">
        <f t="shared" si="7"/>
        <v>10</v>
      </c>
      <c r="E239" s="141"/>
      <c r="F239" s="120"/>
      <c r="G239" s="109">
        <v>10</v>
      </c>
      <c r="H239" s="109"/>
      <c r="I239" s="109"/>
      <c r="J239" s="110"/>
      <c r="K239" s="109"/>
      <c r="L239" s="110"/>
      <c r="M239" s="110"/>
      <c r="N239" s="108"/>
      <c r="O239" s="108"/>
      <c r="P239" s="108"/>
      <c r="Q239" s="108"/>
      <c r="R239" s="108"/>
      <c r="S239" s="108"/>
      <c r="T239" s="108"/>
      <c r="U239" s="108"/>
    </row>
    <row r="240" spans="1:21" ht="15" customHeight="1" x14ac:dyDescent="0.25">
      <c r="A240" s="309"/>
      <c r="B240" s="157" t="s">
        <v>279</v>
      </c>
      <c r="C240" s="127" t="s">
        <v>194</v>
      </c>
      <c r="D240" s="118">
        <f t="shared" si="7"/>
        <v>10</v>
      </c>
      <c r="E240" s="141"/>
      <c r="F240" s="120"/>
      <c r="G240" s="109"/>
      <c r="H240" s="109">
        <v>10</v>
      </c>
      <c r="I240" s="109"/>
      <c r="J240" s="110"/>
      <c r="K240" s="109"/>
      <c r="L240" s="110"/>
      <c r="M240" s="110"/>
      <c r="N240" s="108"/>
      <c r="O240" s="108"/>
      <c r="P240" s="108"/>
      <c r="Q240" s="108"/>
      <c r="R240" s="108"/>
      <c r="S240" s="108"/>
      <c r="T240" s="108"/>
      <c r="U240" s="108"/>
    </row>
    <row r="241" spans="1:21" s="108" customFormat="1" ht="15" customHeight="1" x14ac:dyDescent="0.25">
      <c r="A241" s="310"/>
      <c r="B241" s="243" t="s">
        <v>263</v>
      </c>
      <c r="C241" s="237" t="s">
        <v>264</v>
      </c>
      <c r="D241" s="238">
        <f t="shared" si="7"/>
        <v>10</v>
      </c>
      <c r="E241" s="239"/>
      <c r="F241" s="240"/>
      <c r="G241" s="241"/>
      <c r="H241" s="241"/>
      <c r="I241" s="241"/>
      <c r="J241" s="242">
        <v>10</v>
      </c>
      <c r="K241" s="241"/>
      <c r="L241" s="242"/>
      <c r="M241" s="242"/>
    </row>
    <row r="242" spans="1:21" s="108" customFormat="1" ht="15" customHeight="1" x14ac:dyDescent="0.25">
      <c r="A242" s="274">
        <v>9</v>
      </c>
      <c r="B242" s="157" t="s">
        <v>257</v>
      </c>
      <c r="C242" s="127" t="s">
        <v>194</v>
      </c>
      <c r="D242" s="238">
        <f t="shared" si="7"/>
        <v>6</v>
      </c>
      <c r="E242" s="141"/>
      <c r="F242" s="120"/>
      <c r="G242" s="109"/>
      <c r="H242" s="109">
        <v>6</v>
      </c>
      <c r="I242" s="109"/>
      <c r="J242" s="110"/>
      <c r="K242" s="109"/>
      <c r="L242" s="110"/>
      <c r="M242" s="110"/>
    </row>
    <row r="243" spans="1:21" s="108" customFormat="1" ht="15" customHeight="1" x14ac:dyDescent="0.25">
      <c r="A243" s="275"/>
      <c r="B243" s="157" t="s">
        <v>265</v>
      </c>
      <c r="C243" s="127" t="s">
        <v>266</v>
      </c>
      <c r="D243" s="238">
        <f t="shared" si="7"/>
        <v>6</v>
      </c>
      <c r="E243" s="141"/>
      <c r="F243" s="120"/>
      <c r="G243" s="109"/>
      <c r="H243" s="109"/>
      <c r="I243" s="109"/>
      <c r="J243" s="110">
        <v>6</v>
      </c>
      <c r="K243" s="109"/>
      <c r="L243" s="110"/>
      <c r="M243" s="110"/>
    </row>
    <row r="244" spans="1:21" s="108" customFormat="1" ht="15" customHeight="1" x14ac:dyDescent="0.25">
      <c r="A244" s="274">
        <v>11</v>
      </c>
      <c r="B244" s="243" t="s">
        <v>258</v>
      </c>
      <c r="C244" s="237" t="s">
        <v>260</v>
      </c>
      <c r="D244" s="238">
        <f t="shared" si="7"/>
        <v>2</v>
      </c>
      <c r="E244" s="239"/>
      <c r="F244" s="240"/>
      <c r="G244" s="241"/>
      <c r="H244" s="241">
        <v>2</v>
      </c>
      <c r="I244" s="241"/>
      <c r="J244" s="242"/>
      <c r="K244" s="241"/>
      <c r="L244" s="242"/>
      <c r="M244" s="242"/>
    </row>
    <row r="245" spans="1:21" s="108" customFormat="1" ht="15" customHeight="1" x14ac:dyDescent="0.25">
      <c r="A245" s="275"/>
      <c r="B245" s="157" t="s">
        <v>267</v>
      </c>
      <c r="C245" s="127" t="s">
        <v>260</v>
      </c>
      <c r="D245" s="238">
        <f t="shared" si="7"/>
        <v>2</v>
      </c>
      <c r="E245" s="141"/>
      <c r="F245" s="120"/>
      <c r="G245" s="109"/>
      <c r="H245" s="109"/>
      <c r="I245" s="109"/>
      <c r="J245" s="110">
        <v>2</v>
      </c>
      <c r="K245" s="109"/>
      <c r="L245" s="110"/>
      <c r="M245" s="110"/>
    </row>
    <row r="246" spans="1:21" s="108" customFormat="1" ht="15" customHeight="1" x14ac:dyDescent="0.25">
      <c r="A246" s="221">
        <v>10</v>
      </c>
      <c r="B246" s="157" t="s">
        <v>66</v>
      </c>
      <c r="C246" s="132" t="s">
        <v>67</v>
      </c>
      <c r="D246" s="238">
        <f t="shared" si="7"/>
        <v>0</v>
      </c>
      <c r="E246" s="141">
        <v>30</v>
      </c>
      <c r="F246" s="120">
        <f>SUM(D246+E246)</f>
        <v>30</v>
      </c>
      <c r="G246" s="109"/>
      <c r="H246" s="109"/>
      <c r="I246" s="109"/>
      <c r="J246" s="110"/>
      <c r="K246" s="109"/>
      <c r="L246" s="110"/>
      <c r="M246" s="110"/>
    </row>
    <row r="247" spans="1:21" s="108" customFormat="1" ht="15" customHeight="1" x14ac:dyDescent="0.25">
      <c r="A247" s="221">
        <v>11</v>
      </c>
      <c r="B247" s="158" t="s">
        <v>68</v>
      </c>
      <c r="C247" s="127" t="s">
        <v>41</v>
      </c>
      <c r="D247" s="238">
        <f t="shared" si="7"/>
        <v>0</v>
      </c>
      <c r="E247" s="141">
        <v>20</v>
      </c>
      <c r="F247" s="120">
        <f>SUM(D247+E247)</f>
        <v>20</v>
      </c>
      <c r="G247" s="109"/>
      <c r="H247" s="109"/>
      <c r="I247" s="109"/>
      <c r="J247" s="110"/>
      <c r="K247" s="109"/>
      <c r="L247" s="110"/>
      <c r="M247" s="110"/>
    </row>
    <row r="248" spans="1:21" x14ac:dyDescent="0.25">
      <c r="A248" s="75"/>
      <c r="B248" s="75"/>
      <c r="C248" s="79"/>
      <c r="D248" s="85"/>
      <c r="E248" s="85"/>
      <c r="F248" s="85"/>
      <c r="G248" s="85"/>
      <c r="H248" s="85"/>
      <c r="I248" s="85"/>
      <c r="J248" s="85"/>
      <c r="K248" s="84"/>
      <c r="L248" s="86"/>
      <c r="M248" s="84"/>
    </row>
    <row r="249" spans="1:21" s="108" customFormat="1" x14ac:dyDescent="0.25">
      <c r="A249" s="122" t="s">
        <v>37</v>
      </c>
      <c r="B249" s="75"/>
      <c r="C249" s="78"/>
      <c r="D249" s="78"/>
      <c r="E249" s="78"/>
      <c r="F249" s="78"/>
      <c r="G249" s="78"/>
      <c r="H249" s="92"/>
      <c r="I249" s="92"/>
      <c r="J249" s="78"/>
      <c r="K249" s="78"/>
      <c r="L249" s="78"/>
      <c r="M249" s="78"/>
      <c r="N249"/>
      <c r="O249"/>
      <c r="P249" s="108" t="s">
        <v>256</v>
      </c>
      <c r="Q249"/>
      <c r="R249"/>
      <c r="S249"/>
      <c r="T249"/>
      <c r="U249"/>
    </row>
    <row r="250" spans="1:21" s="108" customFormat="1" x14ac:dyDescent="0.25">
      <c r="A250" s="75"/>
      <c r="B250" s="78"/>
      <c r="C250" s="78"/>
      <c r="D250" s="78"/>
      <c r="E250" s="78"/>
      <c r="F250" s="78"/>
      <c r="G250" s="78"/>
      <c r="H250" s="92"/>
      <c r="I250" s="92"/>
      <c r="J250" s="78"/>
      <c r="K250" s="78"/>
      <c r="L250" s="78"/>
      <c r="M250" s="78"/>
      <c r="N250" s="75"/>
      <c r="O250" s="75"/>
      <c r="P250"/>
      <c r="Q250"/>
      <c r="R250"/>
      <c r="S250"/>
      <c r="T250"/>
      <c r="U250"/>
    </row>
    <row r="251" spans="1:21" s="108" customFormat="1" x14ac:dyDescent="0.25">
      <c r="A251" s="75"/>
      <c r="B251" s="147" t="s">
        <v>20</v>
      </c>
      <c r="C251" s="147" t="s">
        <v>21</v>
      </c>
      <c r="D251" s="78"/>
      <c r="E251" s="78"/>
      <c r="F251" s="78"/>
      <c r="G251" s="78"/>
      <c r="H251" s="92"/>
      <c r="I251" s="92"/>
      <c r="J251" s="78"/>
      <c r="K251" s="78"/>
      <c r="L251" s="78"/>
      <c r="M251" s="78"/>
      <c r="N251" s="75"/>
      <c r="O251" s="75"/>
      <c r="P251"/>
      <c r="Q251"/>
      <c r="R251"/>
      <c r="S251"/>
      <c r="T251"/>
      <c r="U251"/>
    </row>
    <row r="252" spans="1:21" s="108" customFormat="1" x14ac:dyDescent="0.25">
      <c r="A252"/>
      <c r="B252" s="148" t="s">
        <v>153</v>
      </c>
      <c r="C252" s="148" t="s">
        <v>268</v>
      </c>
      <c r="D252"/>
      <c r="E252"/>
      <c r="F252"/>
      <c r="G252"/>
      <c r="J252"/>
      <c r="K252"/>
      <c r="L252"/>
      <c r="M252"/>
      <c r="N252" s="75"/>
      <c r="O252" s="75"/>
      <c r="P252"/>
      <c r="Q252"/>
      <c r="R252"/>
      <c r="S252"/>
      <c r="T252"/>
      <c r="U252"/>
    </row>
    <row r="253" spans="1:21" s="108" customFormat="1" x14ac:dyDescent="0.25">
      <c r="A253"/>
      <c r="B253" s="148" t="s">
        <v>147</v>
      </c>
      <c r="C253" s="148" t="s">
        <v>268</v>
      </c>
      <c r="D253"/>
      <c r="E253"/>
      <c r="F253"/>
      <c r="G253"/>
      <c r="J253"/>
      <c r="K253"/>
      <c r="L253"/>
      <c r="M253"/>
      <c r="N253" s="75"/>
      <c r="O253" s="75"/>
      <c r="P253"/>
      <c r="Q253"/>
      <c r="R253"/>
      <c r="S253"/>
      <c r="T253"/>
      <c r="U253"/>
    </row>
    <row r="254" spans="1:21" s="108" customFormat="1" x14ac:dyDescent="0.25">
      <c r="A254" s="60"/>
      <c r="B254" s="162"/>
      <c r="C254" s="162"/>
    </row>
    <row r="255" spans="1:21" s="108" customFormat="1" ht="22.5" customHeight="1" x14ac:dyDescent="0.25">
      <c r="A255" s="60"/>
      <c r="B255" s="162"/>
      <c r="C255" s="162"/>
    </row>
    <row r="256" spans="1:21" s="108" customFormat="1" ht="21" customHeight="1" x14ac:dyDescent="0.25">
      <c r="A256" s="60"/>
      <c r="B256" s="162"/>
      <c r="C256" s="162"/>
    </row>
    <row r="257" spans="1:21" s="108" customFormat="1" hidden="1" x14ac:dyDescent="0.25">
      <c r="A257" s="60"/>
      <c r="B257" s="162"/>
      <c r="C257" s="162"/>
    </row>
    <row r="258" spans="1:21" hidden="1" x14ac:dyDescent="0.25">
      <c r="A258" s="60"/>
      <c r="B258" s="162"/>
      <c r="C258" s="162"/>
      <c r="D258" s="108"/>
      <c r="E258" s="108"/>
      <c r="F258" s="108"/>
      <c r="G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</row>
    <row r="259" spans="1:21" hidden="1" x14ac:dyDescent="0.25">
      <c r="A259" s="60"/>
      <c r="B259" s="162"/>
      <c r="C259" s="162"/>
      <c r="D259" s="108"/>
      <c r="E259" s="108"/>
      <c r="F259" s="108"/>
      <c r="G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</row>
    <row r="260" spans="1:21" ht="20.25" hidden="1" customHeight="1" x14ac:dyDescent="0.25">
      <c r="A260" s="60"/>
      <c r="B260" s="162"/>
      <c r="C260" s="162"/>
      <c r="D260" s="108"/>
      <c r="E260" s="108"/>
      <c r="F260" s="108"/>
      <c r="G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</row>
    <row r="261" spans="1:21" ht="10.5" hidden="1" customHeight="1" x14ac:dyDescent="0.25">
      <c r="A261" s="60"/>
      <c r="B261" s="162"/>
      <c r="C261" s="162"/>
      <c r="D261" s="108"/>
      <c r="E261" s="108"/>
      <c r="F261" s="108"/>
      <c r="G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</row>
    <row r="262" spans="1:21" hidden="1" x14ac:dyDescent="0.25">
      <c r="A262" s="60"/>
      <c r="B262" s="162"/>
      <c r="C262" s="162"/>
      <c r="D262" s="108"/>
      <c r="E262" s="108"/>
      <c r="F262" s="108"/>
      <c r="G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</row>
    <row r="263" spans="1:21" ht="33.75" customHeight="1" x14ac:dyDescent="0.25">
      <c r="N263" s="75"/>
      <c r="O263" s="75"/>
    </row>
    <row r="264" spans="1:21" ht="51.75" customHeight="1" x14ac:dyDescent="0.25">
      <c r="A264" s="285" t="s">
        <v>28</v>
      </c>
      <c r="B264" s="286"/>
      <c r="C264" s="286"/>
      <c r="D264" s="286"/>
      <c r="E264" s="286"/>
      <c r="F264" s="286"/>
      <c r="G264" s="286"/>
      <c r="H264" s="286"/>
      <c r="I264" s="286"/>
      <c r="J264" s="286"/>
      <c r="K264" s="286"/>
      <c r="L264" s="286"/>
      <c r="M264" s="286"/>
      <c r="N264" s="75"/>
      <c r="O264" s="75"/>
    </row>
    <row r="265" spans="1:21" ht="117.75" x14ac:dyDescent="0.25">
      <c r="A265" s="218" t="s">
        <v>1</v>
      </c>
      <c r="B265" s="211" t="s">
        <v>2</v>
      </c>
      <c r="C265" s="212" t="s">
        <v>3</v>
      </c>
      <c r="D265" s="213" t="s">
        <v>42</v>
      </c>
      <c r="E265" s="214" t="s">
        <v>38</v>
      </c>
      <c r="F265" s="210" t="s">
        <v>18</v>
      </c>
      <c r="G265" s="215" t="s">
        <v>110</v>
      </c>
      <c r="H265" s="215" t="s">
        <v>111</v>
      </c>
      <c r="I265" s="215" t="s">
        <v>105</v>
      </c>
      <c r="J265" s="215" t="s">
        <v>101</v>
      </c>
      <c r="K265" s="216" t="s">
        <v>39</v>
      </c>
      <c r="L265" s="215" t="s">
        <v>102</v>
      </c>
      <c r="M265" s="216" t="s">
        <v>104</v>
      </c>
      <c r="N265" s="75"/>
      <c r="O265" s="75"/>
    </row>
    <row r="266" spans="1:21" x14ac:dyDescent="0.25">
      <c r="A266" s="98">
        <v>1</v>
      </c>
      <c r="B266" s="183" t="s">
        <v>70</v>
      </c>
      <c r="C266" s="130" t="s">
        <v>71</v>
      </c>
      <c r="D266" s="97">
        <f t="shared" ref="D266:D273" si="8">SUM(G266:M266)</f>
        <v>47</v>
      </c>
      <c r="E266" s="141">
        <v>35</v>
      </c>
      <c r="F266" s="120">
        <f t="shared" ref="F266:F272" si="9">D266+E266</f>
        <v>82</v>
      </c>
      <c r="G266" s="91">
        <v>15</v>
      </c>
      <c r="H266" s="112"/>
      <c r="I266" s="112">
        <v>20</v>
      </c>
      <c r="J266" s="90">
        <v>12</v>
      </c>
      <c r="K266" s="89"/>
      <c r="L266" s="90"/>
      <c r="M266" s="90"/>
      <c r="N266" s="75"/>
      <c r="O266" s="75"/>
    </row>
    <row r="267" spans="1:21" s="60" customFormat="1" x14ac:dyDescent="0.25">
      <c r="A267" s="98">
        <v>2</v>
      </c>
      <c r="B267" s="154" t="s">
        <v>144</v>
      </c>
      <c r="C267" s="132" t="s">
        <v>145</v>
      </c>
      <c r="D267" s="118">
        <f t="shared" si="8"/>
        <v>35</v>
      </c>
      <c r="E267" s="141"/>
      <c r="F267" s="120">
        <f t="shared" si="9"/>
        <v>35</v>
      </c>
      <c r="G267" s="91">
        <v>12</v>
      </c>
      <c r="H267" s="112">
        <v>15</v>
      </c>
      <c r="I267" s="112"/>
      <c r="J267" s="90">
        <v>8</v>
      </c>
      <c r="K267" s="89"/>
      <c r="L267" s="90"/>
      <c r="M267" s="90"/>
      <c r="N267" s="93"/>
      <c r="O267" s="75"/>
      <c r="P267" s="75"/>
      <c r="Q267"/>
      <c r="R267"/>
      <c r="S267"/>
      <c r="T267"/>
      <c r="U267"/>
    </row>
    <row r="268" spans="1:21" s="60" customFormat="1" x14ac:dyDescent="0.25">
      <c r="A268" s="208">
        <v>3</v>
      </c>
      <c r="B268" s="183" t="s">
        <v>202</v>
      </c>
      <c r="C268" s="130" t="s">
        <v>260</v>
      </c>
      <c r="D268" s="118">
        <f t="shared" si="8"/>
        <v>20</v>
      </c>
      <c r="E268" s="141">
        <v>35</v>
      </c>
      <c r="F268" s="120">
        <f t="shared" si="9"/>
        <v>55</v>
      </c>
      <c r="G268" s="112"/>
      <c r="H268" s="112">
        <v>20</v>
      </c>
      <c r="I268" s="112"/>
      <c r="J268" s="110"/>
      <c r="K268" s="109"/>
      <c r="L268" s="110"/>
      <c r="M268" s="110"/>
      <c r="N268" s="113"/>
      <c r="O268" s="108"/>
      <c r="P268" s="108"/>
      <c r="Q268" s="108"/>
      <c r="R268" s="108"/>
      <c r="S268" s="108"/>
      <c r="T268" s="108"/>
      <c r="U268" s="108"/>
    </row>
    <row r="269" spans="1:21" s="60" customFormat="1" x14ac:dyDescent="0.25">
      <c r="A269" s="208">
        <v>4</v>
      </c>
      <c r="B269" s="154" t="s">
        <v>143</v>
      </c>
      <c r="C269" s="132" t="s">
        <v>41</v>
      </c>
      <c r="D269" s="118">
        <f t="shared" si="8"/>
        <v>20</v>
      </c>
      <c r="E269" s="141"/>
      <c r="F269" s="120">
        <f t="shared" si="9"/>
        <v>20</v>
      </c>
      <c r="G269" s="112">
        <v>20</v>
      </c>
      <c r="H269" s="112"/>
      <c r="I269" s="112"/>
      <c r="J269" s="110"/>
      <c r="K269" s="109"/>
      <c r="L269" s="110"/>
      <c r="M269" s="110"/>
      <c r="N269" s="113"/>
      <c r="O269" s="108"/>
      <c r="P269" s="108"/>
      <c r="Q269" s="108"/>
      <c r="R269" s="108"/>
      <c r="S269" s="108"/>
      <c r="T269" s="108"/>
      <c r="U269" s="108"/>
    </row>
    <row r="270" spans="1:21" s="60" customFormat="1" x14ac:dyDescent="0.25">
      <c r="A270" s="208">
        <v>5</v>
      </c>
      <c r="B270" s="154" t="s">
        <v>203</v>
      </c>
      <c r="C270" s="132" t="s">
        <v>145</v>
      </c>
      <c r="D270" s="118">
        <f t="shared" si="8"/>
        <v>12</v>
      </c>
      <c r="E270" s="141"/>
      <c r="F270" s="120">
        <f t="shared" si="9"/>
        <v>12</v>
      </c>
      <c r="G270" s="112"/>
      <c r="H270" s="112">
        <v>12</v>
      </c>
      <c r="I270" s="112"/>
      <c r="J270" s="110"/>
      <c r="K270" s="109"/>
      <c r="L270" s="110"/>
      <c r="M270" s="110"/>
      <c r="N270" s="113"/>
      <c r="O270" s="108"/>
      <c r="P270" s="108"/>
      <c r="Q270" s="108"/>
      <c r="R270" s="108"/>
      <c r="S270" s="108"/>
      <c r="T270" s="108"/>
      <c r="U270" s="108"/>
    </row>
    <row r="271" spans="1:21" s="60" customFormat="1" x14ac:dyDescent="0.25">
      <c r="A271" s="221">
        <v>6</v>
      </c>
      <c r="B271" s="154" t="s">
        <v>146</v>
      </c>
      <c r="C271" s="132" t="s">
        <v>41</v>
      </c>
      <c r="D271" s="118">
        <f t="shared" si="8"/>
        <v>10</v>
      </c>
      <c r="E271" s="141"/>
      <c r="F271" s="120">
        <f t="shared" si="9"/>
        <v>10</v>
      </c>
      <c r="G271" s="112">
        <v>10</v>
      </c>
      <c r="H271" s="112"/>
      <c r="I271" s="112"/>
      <c r="J271" s="110"/>
      <c r="K271" s="109"/>
      <c r="L271" s="110"/>
      <c r="M271" s="110"/>
      <c r="N271" s="113"/>
      <c r="O271" s="108"/>
      <c r="P271" s="108"/>
      <c r="Q271" s="108"/>
      <c r="R271" s="108"/>
      <c r="S271" s="108"/>
      <c r="T271" s="108"/>
      <c r="U271" s="108"/>
    </row>
    <row r="272" spans="1:21" x14ac:dyDescent="0.25">
      <c r="A272" s="208">
        <v>7</v>
      </c>
      <c r="B272" s="154" t="s">
        <v>204</v>
      </c>
      <c r="C272" s="132" t="s">
        <v>71</v>
      </c>
      <c r="D272" s="118">
        <f t="shared" si="8"/>
        <v>10</v>
      </c>
      <c r="E272" s="141"/>
      <c r="F272" s="120">
        <f t="shared" si="9"/>
        <v>10</v>
      </c>
      <c r="G272" s="112"/>
      <c r="H272" s="112">
        <v>10</v>
      </c>
      <c r="I272" s="112"/>
      <c r="J272" s="110"/>
      <c r="K272" s="109"/>
      <c r="L272" s="110"/>
      <c r="M272" s="110"/>
      <c r="N272" s="113"/>
      <c r="O272" s="108"/>
      <c r="P272" s="108"/>
      <c r="Q272" s="108"/>
      <c r="R272" s="108"/>
      <c r="S272" s="108"/>
      <c r="T272" s="108"/>
      <c r="U272" s="108"/>
    </row>
    <row r="273" spans="1:21" ht="15.75" customHeight="1" x14ac:dyDescent="0.25">
      <c r="A273" s="159"/>
      <c r="B273" s="153" t="s">
        <v>192</v>
      </c>
      <c r="C273" s="249" t="s">
        <v>145</v>
      </c>
      <c r="D273" s="118">
        <f t="shared" si="8"/>
        <v>6</v>
      </c>
      <c r="E273" s="141"/>
      <c r="F273" s="120">
        <f t="shared" ref="F273" si="10">D273+E273</f>
        <v>6</v>
      </c>
      <c r="G273" s="250"/>
      <c r="H273" s="250"/>
      <c r="I273" s="250"/>
      <c r="J273" s="251">
        <v>6</v>
      </c>
      <c r="K273" s="159"/>
      <c r="L273" s="159"/>
      <c r="M273" s="159"/>
    </row>
    <row r="274" spans="1:21" x14ac:dyDescent="0.25">
      <c r="A274" s="122" t="s">
        <v>37</v>
      </c>
      <c r="B274" s="88"/>
      <c r="C274" s="93"/>
      <c r="D274" s="96"/>
      <c r="E274" s="96"/>
      <c r="F274" s="96"/>
      <c r="G274" s="94"/>
      <c r="H274" s="114"/>
      <c r="I274" s="114"/>
      <c r="J274" s="95"/>
      <c r="K274" s="93"/>
      <c r="L274" s="93"/>
      <c r="M274" s="93"/>
      <c r="P274" s="108" t="s">
        <v>256</v>
      </c>
    </row>
    <row r="275" spans="1:21" ht="22.5" customHeight="1" x14ac:dyDescent="0.25">
      <c r="A275" s="88"/>
      <c r="B275" s="147" t="s">
        <v>20</v>
      </c>
      <c r="C275" s="147" t="s">
        <v>21</v>
      </c>
      <c r="D275" s="96"/>
      <c r="E275" s="96"/>
      <c r="F275" s="96"/>
      <c r="G275" s="94"/>
      <c r="H275" s="114"/>
      <c r="I275" s="114"/>
      <c r="J275" s="95"/>
      <c r="K275" s="93"/>
      <c r="L275" s="93"/>
      <c r="M275" s="93"/>
    </row>
    <row r="276" spans="1:21" ht="18" customHeight="1" x14ac:dyDescent="0.25">
      <c r="A276" s="88"/>
      <c r="B276" s="148" t="s">
        <v>202</v>
      </c>
      <c r="C276" s="148" t="s">
        <v>186</v>
      </c>
      <c r="D276" s="96"/>
      <c r="E276" s="96"/>
      <c r="F276" s="96"/>
      <c r="G276" s="94"/>
      <c r="H276" s="114"/>
      <c r="I276" s="114"/>
      <c r="J276" s="95"/>
      <c r="K276" s="93"/>
      <c r="L276" s="93"/>
      <c r="M276" s="93"/>
    </row>
    <row r="277" spans="1:21" ht="15" customHeight="1" x14ac:dyDescent="0.25">
      <c r="A277" s="60"/>
      <c r="B277" s="148" t="s">
        <v>70</v>
      </c>
      <c r="C277" s="148" t="s">
        <v>252</v>
      </c>
      <c r="D277" s="163"/>
      <c r="E277" s="163"/>
      <c r="F277" s="163"/>
      <c r="G277" s="164"/>
      <c r="H277" s="164"/>
      <c r="I277" s="164"/>
      <c r="J277" s="165"/>
      <c r="K277" s="166"/>
      <c r="L277" s="166"/>
      <c r="M277" s="166"/>
      <c r="N277" s="60"/>
      <c r="O277" s="60"/>
      <c r="P277" s="60"/>
      <c r="Q277" s="60"/>
      <c r="R277" s="60"/>
      <c r="S277" s="60"/>
      <c r="T277" s="60"/>
      <c r="U277" s="60"/>
    </row>
    <row r="278" spans="1:21" s="108" customFormat="1" ht="15" customHeight="1" x14ac:dyDescent="0.25">
      <c r="A278" s="60"/>
      <c r="B278" s="148"/>
      <c r="C278" s="148"/>
      <c r="D278" s="163"/>
      <c r="E278" s="163"/>
      <c r="F278" s="163"/>
      <c r="G278" s="164"/>
      <c r="H278" s="164"/>
      <c r="I278" s="164"/>
      <c r="J278" s="165"/>
      <c r="K278" s="166"/>
      <c r="L278" s="166"/>
      <c r="M278" s="166"/>
      <c r="N278" s="60"/>
      <c r="O278" s="60"/>
      <c r="P278" s="60"/>
      <c r="Q278" s="60"/>
      <c r="R278" s="60"/>
      <c r="S278" s="60"/>
      <c r="T278" s="60"/>
      <c r="U278" s="60"/>
    </row>
    <row r="279" spans="1:21" ht="28.5" customHeight="1" x14ac:dyDescent="0.25">
      <c r="A279" s="60"/>
      <c r="B279" s="162"/>
      <c r="C279" s="162"/>
      <c r="D279" s="163"/>
      <c r="E279" s="163"/>
      <c r="F279" s="163"/>
      <c r="G279" s="164"/>
      <c r="H279" s="164"/>
      <c r="I279" s="164"/>
      <c r="J279" s="165"/>
      <c r="K279" s="166"/>
      <c r="L279" s="166"/>
      <c r="M279" s="166"/>
      <c r="N279" s="60"/>
      <c r="O279" s="60"/>
      <c r="P279" s="60"/>
      <c r="Q279" s="60"/>
      <c r="R279" s="60"/>
      <c r="S279" s="60"/>
      <c r="T279" s="60"/>
      <c r="U279" s="60"/>
    </row>
    <row r="280" spans="1:21" hidden="1" x14ac:dyDescent="0.25">
      <c r="A280" s="60"/>
      <c r="B280" s="162"/>
      <c r="C280" s="162"/>
      <c r="D280" s="163"/>
      <c r="E280" s="163"/>
      <c r="F280" s="163"/>
      <c r="G280" s="164"/>
      <c r="H280" s="164"/>
      <c r="I280" s="164"/>
      <c r="J280" s="165"/>
      <c r="K280" s="166"/>
      <c r="L280" s="166"/>
      <c r="M280" s="166"/>
      <c r="N280" s="60"/>
      <c r="O280" s="60"/>
      <c r="P280" s="60"/>
      <c r="Q280" s="60"/>
      <c r="R280" s="60"/>
      <c r="S280" s="60"/>
      <c r="T280" s="60"/>
      <c r="U280" s="60"/>
    </row>
    <row r="281" spans="1:21" ht="60" customHeight="1" x14ac:dyDescent="0.25">
      <c r="A281" s="285" t="s">
        <v>29</v>
      </c>
      <c r="B281" s="286"/>
      <c r="C281" s="286"/>
      <c r="D281" s="286"/>
      <c r="E281" s="286"/>
      <c r="F281" s="286"/>
      <c r="G281" s="286"/>
      <c r="H281" s="286"/>
      <c r="I281" s="286"/>
      <c r="J281" s="286"/>
      <c r="K281" s="286"/>
      <c r="L281" s="286"/>
      <c r="M281" s="286"/>
    </row>
    <row r="282" spans="1:21" ht="128.25" customHeight="1" x14ac:dyDescent="0.25">
      <c r="A282" s="218" t="s">
        <v>1</v>
      </c>
      <c r="B282" s="211" t="s">
        <v>2</v>
      </c>
      <c r="C282" s="217" t="s">
        <v>3</v>
      </c>
      <c r="D282" s="213" t="s">
        <v>42</v>
      </c>
      <c r="E282" s="214" t="s">
        <v>38</v>
      </c>
      <c r="F282" s="210" t="s">
        <v>18</v>
      </c>
      <c r="G282" s="215" t="s">
        <v>110</v>
      </c>
      <c r="H282" s="215" t="s">
        <v>111</v>
      </c>
      <c r="I282" s="215" t="s">
        <v>105</v>
      </c>
      <c r="J282" s="215" t="s">
        <v>101</v>
      </c>
      <c r="K282" s="216" t="s">
        <v>39</v>
      </c>
      <c r="L282" s="215" t="s">
        <v>102</v>
      </c>
      <c r="M282" s="216" t="s">
        <v>104</v>
      </c>
    </row>
    <row r="283" spans="1:21" s="108" customFormat="1" x14ac:dyDescent="0.25">
      <c r="A283" s="248">
        <v>1</v>
      </c>
      <c r="B283" s="158" t="s">
        <v>74</v>
      </c>
      <c r="C283" s="130" t="s">
        <v>75</v>
      </c>
      <c r="D283" s="118">
        <f t="shared" ref="D283:D288" si="11">G283+J283+K283+L283+M283+H283+I283</f>
        <v>55</v>
      </c>
      <c r="E283" s="141">
        <v>14</v>
      </c>
      <c r="F283" s="120">
        <f>SUM(D283+E283)</f>
        <v>69</v>
      </c>
      <c r="G283" s="100"/>
      <c r="H283" s="109">
        <v>20</v>
      </c>
      <c r="I283" s="109">
        <v>20</v>
      </c>
      <c r="J283" s="101">
        <v>15</v>
      </c>
      <c r="K283" s="100"/>
      <c r="L283" s="101"/>
      <c r="M283" s="101"/>
    </row>
    <row r="284" spans="1:21" s="108" customFormat="1" x14ac:dyDescent="0.25">
      <c r="A284" s="274">
        <v>2</v>
      </c>
      <c r="B284" s="158" t="s">
        <v>148</v>
      </c>
      <c r="C284" s="130" t="s">
        <v>75</v>
      </c>
      <c r="D284" s="118">
        <f t="shared" si="11"/>
        <v>34</v>
      </c>
      <c r="E284" s="141"/>
      <c r="F284" s="120">
        <f>SUM(D284+E284)</f>
        <v>34</v>
      </c>
      <c r="G284" s="100">
        <v>10</v>
      </c>
      <c r="H284" s="109">
        <v>12</v>
      </c>
      <c r="I284" s="109">
        <v>12</v>
      </c>
      <c r="J284" s="101"/>
      <c r="K284" s="100"/>
      <c r="L284" s="101"/>
      <c r="M284" s="101"/>
      <c r="N284"/>
      <c r="O284"/>
      <c r="P284"/>
      <c r="Q284"/>
      <c r="R284"/>
      <c r="S284"/>
      <c r="T284"/>
      <c r="U284"/>
    </row>
    <row r="285" spans="1:21" s="108" customFormat="1" x14ac:dyDescent="0.25">
      <c r="A285" s="275"/>
      <c r="B285" s="158" t="s">
        <v>86</v>
      </c>
      <c r="C285" s="130" t="s">
        <v>87</v>
      </c>
      <c r="D285" s="118">
        <f t="shared" si="11"/>
        <v>34</v>
      </c>
      <c r="E285" s="141">
        <v>2</v>
      </c>
      <c r="F285" s="120">
        <f>SUM(D285+E285)</f>
        <v>36</v>
      </c>
      <c r="G285" s="100">
        <v>15</v>
      </c>
      <c r="H285" s="109">
        <v>4</v>
      </c>
      <c r="I285" s="109">
        <v>15</v>
      </c>
      <c r="J285" s="101"/>
      <c r="K285" s="100"/>
      <c r="L285" s="101"/>
      <c r="M285" s="101"/>
      <c r="N285"/>
      <c r="O285"/>
      <c r="P285"/>
      <c r="Q285"/>
      <c r="R285"/>
      <c r="S285"/>
      <c r="T285"/>
      <c r="U285"/>
    </row>
    <row r="286" spans="1:21" s="108" customFormat="1" x14ac:dyDescent="0.25">
      <c r="A286" s="221">
        <v>4</v>
      </c>
      <c r="B286" s="158" t="s">
        <v>80</v>
      </c>
      <c r="C286" s="130" t="s">
        <v>75</v>
      </c>
      <c r="D286" s="118">
        <f t="shared" si="11"/>
        <v>30</v>
      </c>
      <c r="E286" s="141">
        <v>8</v>
      </c>
      <c r="F286" s="120">
        <f>SUM(D286+E286)</f>
        <v>38</v>
      </c>
      <c r="G286" s="100"/>
      <c r="H286" s="109">
        <v>10</v>
      </c>
      <c r="I286" s="109">
        <v>8</v>
      </c>
      <c r="J286" s="101">
        <v>12</v>
      </c>
      <c r="K286" s="100"/>
      <c r="L286" s="101"/>
      <c r="M286" s="101"/>
      <c r="N286"/>
      <c r="O286"/>
      <c r="P286"/>
      <c r="Q286"/>
      <c r="R286"/>
      <c r="S286"/>
      <c r="T286"/>
      <c r="U286"/>
    </row>
    <row r="287" spans="1:21" s="108" customFormat="1" x14ac:dyDescent="0.25">
      <c r="A287" s="274">
        <v>5</v>
      </c>
      <c r="B287" s="157" t="s">
        <v>82</v>
      </c>
      <c r="C287" s="127" t="s">
        <v>83</v>
      </c>
      <c r="D287" s="118">
        <f t="shared" si="11"/>
        <v>20</v>
      </c>
      <c r="E287" s="141">
        <v>6</v>
      </c>
      <c r="F287" s="120">
        <f>SUM(D287+E287)</f>
        <v>26</v>
      </c>
      <c r="G287" s="100">
        <v>20</v>
      </c>
      <c r="H287" s="109"/>
      <c r="I287" s="109"/>
      <c r="J287" s="101"/>
      <c r="K287" s="100"/>
      <c r="L287" s="101"/>
      <c r="M287" s="101"/>
      <c r="N287"/>
      <c r="O287"/>
      <c r="P287"/>
      <c r="Q287"/>
      <c r="R287"/>
      <c r="S287"/>
      <c r="T287"/>
      <c r="U287"/>
    </row>
    <row r="288" spans="1:21" s="108" customFormat="1" x14ac:dyDescent="0.25">
      <c r="A288" s="276"/>
      <c r="B288" s="157" t="s">
        <v>237</v>
      </c>
      <c r="C288" s="127" t="s">
        <v>77</v>
      </c>
      <c r="D288" s="118">
        <f t="shared" si="11"/>
        <v>20</v>
      </c>
      <c r="E288" s="141"/>
      <c r="F288" s="120"/>
      <c r="G288" s="109"/>
      <c r="H288" s="109"/>
      <c r="I288" s="109">
        <v>10</v>
      </c>
      <c r="J288" s="110">
        <v>10</v>
      </c>
      <c r="K288" s="109"/>
      <c r="L288" s="110"/>
      <c r="M288" s="110"/>
    </row>
    <row r="289" spans="1:21" x14ac:dyDescent="0.25">
      <c r="A289" s="276">
        <v>7</v>
      </c>
      <c r="B289" s="157" t="s">
        <v>156</v>
      </c>
      <c r="C289" s="132"/>
      <c r="D289" s="118">
        <f>G289+H289+I289+J289+K294+L294+M294</f>
        <v>16</v>
      </c>
      <c r="E289" s="141"/>
      <c r="F289" s="120"/>
      <c r="G289" s="100">
        <v>8</v>
      </c>
      <c r="H289" s="109">
        <v>4</v>
      </c>
      <c r="I289" s="109"/>
      <c r="J289" s="101">
        <v>4</v>
      </c>
      <c r="K289" s="100"/>
      <c r="L289" s="101"/>
      <c r="M289" s="101"/>
    </row>
    <row r="290" spans="1:21" s="108" customFormat="1" x14ac:dyDescent="0.25">
      <c r="A290" s="275"/>
      <c r="B290" s="157" t="s">
        <v>150</v>
      </c>
      <c r="C290" s="127" t="s">
        <v>75</v>
      </c>
      <c r="D290" s="118">
        <f t="shared" ref="D290:D305" si="12">G290+J290+K290+L290+M290+H290+I290</f>
        <v>16</v>
      </c>
      <c r="E290" s="141"/>
      <c r="F290" s="120">
        <f>SUM(D290+E290)</f>
        <v>16</v>
      </c>
      <c r="G290" s="100">
        <v>8</v>
      </c>
      <c r="H290" s="109">
        <v>8</v>
      </c>
      <c r="I290" s="109"/>
      <c r="J290" s="101"/>
      <c r="K290" s="100"/>
      <c r="L290" s="101"/>
      <c r="M290" s="101"/>
      <c r="N290"/>
      <c r="O290"/>
      <c r="P290"/>
      <c r="Q290"/>
      <c r="R290"/>
      <c r="S290"/>
      <c r="T290"/>
      <c r="U290"/>
    </row>
    <row r="291" spans="1:21" x14ac:dyDescent="0.25">
      <c r="A291" s="246">
        <v>9</v>
      </c>
      <c r="B291" s="155" t="s">
        <v>182</v>
      </c>
      <c r="C291" s="152" t="s">
        <v>85</v>
      </c>
      <c r="D291" s="118">
        <f t="shared" si="12"/>
        <v>15</v>
      </c>
      <c r="E291" s="141"/>
      <c r="F291" s="120">
        <f>SUM(D291+E291)</f>
        <v>15</v>
      </c>
      <c r="G291" s="100"/>
      <c r="H291" s="109">
        <v>15</v>
      </c>
      <c r="I291" s="109"/>
      <c r="J291" s="101"/>
      <c r="K291" s="100"/>
      <c r="L291" s="101"/>
      <c r="M291" s="101"/>
    </row>
    <row r="292" spans="1:21" x14ac:dyDescent="0.25">
      <c r="A292" s="276">
        <v>10</v>
      </c>
      <c r="B292" s="157" t="s">
        <v>147</v>
      </c>
      <c r="C292" s="127" t="s">
        <v>149</v>
      </c>
      <c r="D292" s="118">
        <f t="shared" si="12"/>
        <v>12</v>
      </c>
      <c r="E292" s="141"/>
      <c r="F292" s="120">
        <f>SUM(D292+E292)</f>
        <v>12</v>
      </c>
      <c r="G292" s="109">
        <v>12</v>
      </c>
      <c r="H292" s="109"/>
      <c r="I292" s="109"/>
      <c r="J292" s="110"/>
      <c r="K292" s="109"/>
      <c r="L292" s="110"/>
      <c r="M292" s="110"/>
    </row>
    <row r="293" spans="1:21" x14ac:dyDescent="0.25">
      <c r="A293" s="276"/>
      <c r="B293" s="157" t="s">
        <v>151</v>
      </c>
      <c r="C293" s="127" t="s">
        <v>75</v>
      </c>
      <c r="D293" s="118">
        <f t="shared" si="12"/>
        <v>12</v>
      </c>
      <c r="E293" s="141"/>
      <c r="F293" s="120">
        <f>SUM(D293+E293)</f>
        <v>12</v>
      </c>
      <c r="G293" s="109">
        <v>6</v>
      </c>
      <c r="H293" s="109"/>
      <c r="I293" s="109">
        <v>6</v>
      </c>
      <c r="J293" s="110"/>
      <c r="K293" s="109"/>
      <c r="L293" s="110"/>
      <c r="M293" s="110"/>
      <c r="N293" s="108"/>
      <c r="O293" s="108"/>
      <c r="P293" s="108"/>
      <c r="Q293" s="108"/>
      <c r="R293" s="108"/>
      <c r="S293" s="108"/>
      <c r="T293" s="108"/>
      <c r="U293" s="108"/>
    </row>
    <row r="294" spans="1:21" x14ac:dyDescent="0.25">
      <c r="A294" s="276">
        <v>12</v>
      </c>
      <c r="B294" s="157" t="s">
        <v>269</v>
      </c>
      <c r="C294" s="127" t="s">
        <v>85</v>
      </c>
      <c r="D294" s="118">
        <f t="shared" si="12"/>
        <v>10</v>
      </c>
      <c r="E294" s="141"/>
      <c r="F294" s="120"/>
      <c r="G294" s="109"/>
      <c r="H294" s="109"/>
      <c r="I294" s="109"/>
      <c r="J294" s="110">
        <v>10</v>
      </c>
      <c r="K294" s="109"/>
      <c r="L294" s="110"/>
      <c r="M294" s="110"/>
      <c r="N294" s="108"/>
      <c r="O294" s="108"/>
      <c r="P294" s="108"/>
      <c r="Q294" s="108"/>
      <c r="R294" s="108"/>
      <c r="S294" s="108"/>
      <c r="T294" s="108"/>
      <c r="U294" s="108"/>
    </row>
    <row r="295" spans="1:21" x14ac:dyDescent="0.25">
      <c r="A295" s="275"/>
      <c r="B295" s="157" t="s">
        <v>81</v>
      </c>
      <c r="C295" s="127" t="s">
        <v>47</v>
      </c>
      <c r="D295" s="118">
        <f t="shared" si="12"/>
        <v>10</v>
      </c>
      <c r="E295" s="141">
        <v>6</v>
      </c>
      <c r="F295" s="120">
        <f>SUM(D295+E295)</f>
        <v>16</v>
      </c>
      <c r="G295" s="109">
        <v>4</v>
      </c>
      <c r="H295" s="109">
        <v>6</v>
      </c>
      <c r="I295" s="109"/>
      <c r="J295" s="110"/>
      <c r="K295" s="109"/>
      <c r="L295" s="110"/>
      <c r="M295" s="110"/>
      <c r="N295" s="108"/>
      <c r="O295" s="108"/>
      <c r="P295" s="108"/>
      <c r="Q295" s="108"/>
      <c r="R295" s="108"/>
      <c r="S295" s="108"/>
      <c r="T295" s="108"/>
      <c r="U295" s="108"/>
    </row>
    <row r="296" spans="1:21" s="108" customFormat="1" x14ac:dyDescent="0.25">
      <c r="A296" s="274">
        <v>14</v>
      </c>
      <c r="B296" s="157" t="s">
        <v>258</v>
      </c>
      <c r="C296" s="127" t="s">
        <v>260</v>
      </c>
      <c r="D296" s="118">
        <f t="shared" si="12"/>
        <v>8</v>
      </c>
      <c r="E296" s="141"/>
      <c r="F296" s="120"/>
      <c r="G296" s="109"/>
      <c r="H296" s="109"/>
      <c r="I296" s="109"/>
      <c r="J296" s="110">
        <v>8</v>
      </c>
      <c r="K296" s="109"/>
      <c r="L296" s="110"/>
      <c r="M296" s="110"/>
    </row>
    <row r="297" spans="1:21" s="108" customFormat="1" x14ac:dyDescent="0.25">
      <c r="A297" s="275"/>
      <c r="B297" s="155" t="s">
        <v>183</v>
      </c>
      <c r="C297" s="152" t="s">
        <v>75</v>
      </c>
      <c r="D297" s="118">
        <f t="shared" si="12"/>
        <v>8</v>
      </c>
      <c r="E297" s="141"/>
      <c r="F297" s="120">
        <f>SUM(D297+E297)</f>
        <v>8</v>
      </c>
      <c r="G297" s="109"/>
      <c r="H297" s="112">
        <v>4</v>
      </c>
      <c r="I297" s="112">
        <v>4</v>
      </c>
      <c r="J297" s="110"/>
      <c r="K297" s="109"/>
      <c r="L297" s="110"/>
      <c r="M297" s="110"/>
    </row>
    <row r="298" spans="1:21" s="108" customFormat="1" x14ac:dyDescent="0.25">
      <c r="A298" s="221">
        <v>16</v>
      </c>
      <c r="B298" s="155" t="s">
        <v>184</v>
      </c>
      <c r="C298" s="152" t="s">
        <v>75</v>
      </c>
      <c r="D298" s="118">
        <f t="shared" si="12"/>
        <v>4</v>
      </c>
      <c r="E298" s="141"/>
      <c r="F298" s="120"/>
      <c r="G298" s="109"/>
      <c r="H298" s="109">
        <v>2</v>
      </c>
      <c r="I298" s="109">
        <v>2</v>
      </c>
      <c r="J298" s="110"/>
      <c r="K298" s="109"/>
      <c r="L298" s="110"/>
      <c r="M298" s="110"/>
    </row>
    <row r="299" spans="1:21" ht="15" customHeight="1" x14ac:dyDescent="0.25">
      <c r="A299" s="221">
        <v>17</v>
      </c>
      <c r="B299" s="157" t="s">
        <v>84</v>
      </c>
      <c r="C299" s="127" t="s">
        <v>85</v>
      </c>
      <c r="D299" s="118">
        <f t="shared" si="12"/>
        <v>2</v>
      </c>
      <c r="E299" s="141">
        <v>2</v>
      </c>
      <c r="F299" s="120">
        <f>SUM(D299+E299)</f>
        <v>4</v>
      </c>
      <c r="G299" s="100">
        <v>2</v>
      </c>
      <c r="H299" s="109"/>
      <c r="I299" s="109"/>
      <c r="J299" s="101"/>
      <c r="K299" s="100"/>
      <c r="L299" s="101"/>
      <c r="M299" s="101"/>
    </row>
    <row r="300" spans="1:21" s="108" customFormat="1" ht="15" customHeight="1" x14ac:dyDescent="0.25">
      <c r="A300" s="221"/>
      <c r="B300" s="200" t="s">
        <v>72</v>
      </c>
      <c r="C300" s="152" t="s">
        <v>73</v>
      </c>
      <c r="D300" s="118">
        <f t="shared" si="12"/>
        <v>0</v>
      </c>
      <c r="E300" s="141">
        <v>15</v>
      </c>
      <c r="F300" s="120">
        <f>SUM(D300+E300)</f>
        <v>15</v>
      </c>
      <c r="G300" s="109"/>
      <c r="H300" s="109"/>
      <c r="I300" s="109"/>
      <c r="J300" s="110"/>
      <c r="K300" s="109"/>
      <c r="L300" s="110"/>
      <c r="M300" s="110"/>
    </row>
    <row r="301" spans="1:21" x14ac:dyDescent="0.25">
      <c r="A301" s="221"/>
      <c r="B301" s="200" t="s">
        <v>76</v>
      </c>
      <c r="C301" s="152" t="s">
        <v>77</v>
      </c>
      <c r="D301" s="118">
        <f t="shared" si="12"/>
        <v>0</v>
      </c>
      <c r="E301" s="141">
        <v>12</v>
      </c>
      <c r="F301" s="120">
        <f>SUM(D301+E301)</f>
        <v>12</v>
      </c>
      <c r="G301" s="109"/>
      <c r="H301" s="109"/>
      <c r="I301" s="109"/>
      <c r="J301" s="110"/>
      <c r="K301" s="109"/>
      <c r="L301" s="110"/>
      <c r="M301" s="110"/>
      <c r="N301" s="108"/>
      <c r="O301" s="108"/>
      <c r="P301" s="108"/>
      <c r="Q301" s="108"/>
      <c r="R301" s="108"/>
      <c r="S301" s="108"/>
      <c r="T301" s="108"/>
      <c r="U301" s="108"/>
    </row>
    <row r="302" spans="1:21" s="108" customFormat="1" x14ac:dyDescent="0.25">
      <c r="A302" s="221"/>
      <c r="B302" s="157" t="s">
        <v>78</v>
      </c>
      <c r="C302" s="127" t="s">
        <v>79</v>
      </c>
      <c r="D302" s="118">
        <f t="shared" si="12"/>
        <v>0</v>
      </c>
      <c r="E302" s="141">
        <v>12</v>
      </c>
      <c r="F302" s="120"/>
      <c r="G302" s="109"/>
      <c r="H302" s="109"/>
      <c r="I302" s="109"/>
      <c r="J302" s="110"/>
      <c r="K302" s="109"/>
      <c r="L302" s="110"/>
      <c r="M302" s="110"/>
    </row>
    <row r="303" spans="1:21" s="108" customFormat="1" x14ac:dyDescent="0.25">
      <c r="A303" s="221"/>
      <c r="B303" s="157" t="s">
        <v>238</v>
      </c>
      <c r="C303" s="127" t="s">
        <v>260</v>
      </c>
      <c r="D303" s="118">
        <f t="shared" si="12"/>
        <v>0</v>
      </c>
      <c r="E303" s="141"/>
      <c r="F303" s="120"/>
      <c r="G303" s="109"/>
      <c r="H303" s="109"/>
      <c r="I303" s="109"/>
      <c r="J303" s="110"/>
      <c r="K303" s="109"/>
      <c r="L303" s="110"/>
      <c r="M303" s="110"/>
    </row>
    <row r="304" spans="1:21" s="108" customFormat="1" x14ac:dyDescent="0.25">
      <c r="A304" s="221"/>
      <c r="B304" s="157" t="s">
        <v>239</v>
      </c>
      <c r="C304" s="127" t="s">
        <v>75</v>
      </c>
      <c r="D304" s="118">
        <f t="shared" si="12"/>
        <v>0</v>
      </c>
      <c r="E304" s="141"/>
      <c r="F304" s="120"/>
      <c r="G304" s="109"/>
      <c r="H304" s="109"/>
      <c r="I304" s="109"/>
      <c r="J304" s="110"/>
      <c r="K304" s="109"/>
      <c r="L304" s="110"/>
      <c r="M304" s="110"/>
    </row>
    <row r="305" spans="1:21" x14ac:dyDescent="0.25">
      <c r="A305" s="221"/>
      <c r="B305" s="157" t="s">
        <v>240</v>
      </c>
      <c r="C305" s="127" t="s">
        <v>75</v>
      </c>
      <c r="D305" s="118">
        <f t="shared" si="12"/>
        <v>0</v>
      </c>
      <c r="E305" s="141"/>
      <c r="F305" s="120"/>
      <c r="G305" s="109"/>
      <c r="H305" s="109"/>
      <c r="I305" s="109"/>
      <c r="J305" s="110"/>
      <c r="K305" s="109"/>
      <c r="L305" s="110"/>
      <c r="M305" s="110"/>
    </row>
    <row r="306" spans="1:21" ht="24" customHeight="1" x14ac:dyDescent="0.25">
      <c r="A306" s="149" t="s">
        <v>30</v>
      </c>
      <c r="B306" s="99"/>
      <c r="C306" s="102"/>
      <c r="D306" s="107"/>
      <c r="E306" s="107"/>
      <c r="F306" s="107"/>
      <c r="G306" s="104"/>
      <c r="H306" s="114"/>
      <c r="I306" s="114"/>
      <c r="J306" s="105"/>
      <c r="K306" s="102"/>
      <c r="L306" s="102"/>
      <c r="M306" s="102"/>
    </row>
    <row r="307" spans="1:21" ht="18.75" customHeight="1" x14ac:dyDescent="0.25">
      <c r="A307" s="99"/>
      <c r="B307" s="106"/>
      <c r="C307" s="102"/>
      <c r="D307" s="107"/>
      <c r="E307" s="107"/>
      <c r="F307" s="107"/>
      <c r="G307" s="104"/>
      <c r="H307" s="114"/>
      <c r="I307" s="114"/>
      <c r="J307" s="105"/>
      <c r="K307" s="102"/>
      <c r="L307" s="102"/>
      <c r="M307" s="102"/>
    </row>
    <row r="308" spans="1:21" ht="24" customHeight="1" x14ac:dyDescent="0.25">
      <c r="A308" s="99"/>
      <c r="B308" s="147" t="s">
        <v>20</v>
      </c>
      <c r="C308" s="147" t="s">
        <v>21</v>
      </c>
      <c r="D308" s="107"/>
      <c r="E308" s="107"/>
      <c r="F308" s="107"/>
      <c r="G308" s="104"/>
      <c r="J308" s="105"/>
      <c r="K308" s="102"/>
    </row>
    <row r="309" spans="1:21" hidden="1" x14ac:dyDescent="0.25">
      <c r="B309" s="148"/>
      <c r="C309" s="148"/>
      <c r="L309" s="108"/>
      <c r="M309" s="108"/>
    </row>
    <row r="310" spans="1:21" ht="41.25" customHeight="1" x14ac:dyDescent="0.25">
      <c r="A310" s="108"/>
      <c r="B310" s="148" t="s">
        <v>74</v>
      </c>
      <c r="C310" s="148" t="s">
        <v>252</v>
      </c>
      <c r="D310" s="108"/>
      <c r="E310" s="108"/>
      <c r="F310" s="108"/>
      <c r="G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</row>
    <row r="311" spans="1:21" ht="20.25" customHeight="1" x14ac:dyDescent="0.25">
      <c r="A311" s="108"/>
      <c r="B311" s="148" t="s">
        <v>253</v>
      </c>
      <c r="C311" s="148" t="s">
        <v>252</v>
      </c>
      <c r="D311" s="108"/>
      <c r="E311" s="108"/>
      <c r="F311" s="108"/>
      <c r="G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</row>
    <row r="312" spans="1:21" s="108" customFormat="1" ht="20.25" customHeight="1" x14ac:dyDescent="0.25">
      <c r="B312" s="148" t="s">
        <v>254</v>
      </c>
      <c r="C312" s="148" t="s">
        <v>252</v>
      </c>
      <c r="L312"/>
      <c r="M312"/>
    </row>
    <row r="313" spans="1:21" s="108" customFormat="1" ht="20.25" customHeight="1" x14ac:dyDescent="0.25">
      <c r="B313" s="148" t="s">
        <v>271</v>
      </c>
      <c r="C313" s="148" t="s">
        <v>270</v>
      </c>
    </row>
    <row r="314" spans="1:21" ht="45" customHeight="1" x14ac:dyDescent="0.25"/>
    <row r="315" spans="1:21" s="108" customFormat="1" ht="37.5" customHeight="1" x14ac:dyDescent="0.25">
      <c r="A315" s="252" t="s">
        <v>31</v>
      </c>
      <c r="B315" s="247"/>
      <c r="C315" s="247"/>
      <c r="D315" s="247"/>
      <c r="E315" s="247"/>
      <c r="F315" s="247"/>
      <c r="G315" s="247"/>
      <c r="H315" s="247"/>
      <c r="I315" s="247"/>
      <c r="J315" s="247"/>
      <c r="K315" s="247"/>
      <c r="L315" s="247"/>
      <c r="M315" s="247"/>
      <c r="N315"/>
      <c r="O315"/>
      <c r="P315"/>
      <c r="Q315"/>
      <c r="R315"/>
      <c r="S315"/>
      <c r="T315"/>
      <c r="U315"/>
    </row>
    <row r="316" spans="1:21" ht="114.75" customHeight="1" x14ac:dyDescent="0.25">
      <c r="A316" s="218" t="s">
        <v>1</v>
      </c>
      <c r="B316" s="211" t="s">
        <v>2</v>
      </c>
      <c r="C316" s="217" t="s">
        <v>3</v>
      </c>
      <c r="D316" s="213" t="s">
        <v>42</v>
      </c>
      <c r="E316" s="214" t="s">
        <v>38</v>
      </c>
      <c r="F316" s="210" t="s">
        <v>18</v>
      </c>
      <c r="G316" s="215" t="s">
        <v>110</v>
      </c>
      <c r="H316" s="215" t="s">
        <v>111</v>
      </c>
      <c r="I316" s="215" t="s">
        <v>105</v>
      </c>
      <c r="J316" s="215" t="s">
        <v>101</v>
      </c>
      <c r="K316" s="216" t="s">
        <v>39</v>
      </c>
      <c r="L316" s="215" t="s">
        <v>102</v>
      </c>
      <c r="M316" s="216" t="s">
        <v>104</v>
      </c>
      <c r="N316" s="116"/>
    </row>
    <row r="317" spans="1:21" x14ac:dyDescent="0.25">
      <c r="A317" s="119">
        <v>1</v>
      </c>
      <c r="B317" s="183" t="s">
        <v>191</v>
      </c>
      <c r="C317" s="130" t="s">
        <v>262</v>
      </c>
      <c r="D317" s="118">
        <f t="shared" ref="D317:D325" si="13">SUM(G317:M317)</f>
        <v>55</v>
      </c>
      <c r="E317" s="161">
        <v>0</v>
      </c>
      <c r="F317" s="120">
        <f>SUM(G317:M317)+E317</f>
        <v>55</v>
      </c>
      <c r="G317" s="112"/>
      <c r="H317" s="112">
        <v>20</v>
      </c>
      <c r="I317" s="112">
        <v>20</v>
      </c>
      <c r="J317" s="110">
        <v>15</v>
      </c>
      <c r="K317" s="109"/>
      <c r="L317" s="110"/>
      <c r="M317" s="109"/>
      <c r="N317" s="113"/>
    </row>
    <row r="318" spans="1:21" x14ac:dyDescent="0.25">
      <c r="A318" s="221">
        <v>2</v>
      </c>
      <c r="B318" s="183" t="s">
        <v>195</v>
      </c>
      <c r="C318" s="130" t="s">
        <v>152</v>
      </c>
      <c r="D318" s="118">
        <f t="shared" si="13"/>
        <v>32</v>
      </c>
      <c r="E318" s="161">
        <v>0</v>
      </c>
      <c r="F318" s="120">
        <f>SUM(G318:M318)+E318</f>
        <v>32</v>
      </c>
      <c r="G318" s="112">
        <v>20</v>
      </c>
      <c r="H318" s="112">
        <v>12</v>
      </c>
      <c r="I318" s="112"/>
      <c r="J318" s="110"/>
      <c r="K318" s="109"/>
      <c r="L318" s="110"/>
      <c r="M318" s="109"/>
    </row>
    <row r="319" spans="1:21" x14ac:dyDescent="0.25">
      <c r="A319" s="221">
        <v>3</v>
      </c>
      <c r="B319" s="154" t="s">
        <v>192</v>
      </c>
      <c r="C319" s="132" t="s">
        <v>75</v>
      </c>
      <c r="D319" s="118">
        <f t="shared" si="13"/>
        <v>30</v>
      </c>
      <c r="E319" s="161"/>
      <c r="F319" s="120">
        <f>SUM(G319:M319)+E319</f>
        <v>30</v>
      </c>
      <c r="G319" s="112"/>
      <c r="H319" s="112">
        <v>15</v>
      </c>
      <c r="I319" s="112">
        <v>15</v>
      </c>
      <c r="J319" s="110"/>
      <c r="K319" s="109"/>
      <c r="L319" s="110"/>
      <c r="M319" s="109"/>
    </row>
    <row r="320" spans="1:21" x14ac:dyDescent="0.25">
      <c r="A320" s="221">
        <v>4</v>
      </c>
      <c r="B320" s="155" t="s">
        <v>91</v>
      </c>
      <c r="C320" s="152" t="s">
        <v>92</v>
      </c>
      <c r="D320" s="118">
        <f t="shared" si="13"/>
        <v>12</v>
      </c>
      <c r="E320" s="161">
        <v>16</v>
      </c>
      <c r="F320" s="120">
        <f>SUM(G320:M320)+E320</f>
        <v>28</v>
      </c>
      <c r="G320" s="112"/>
      <c r="H320" s="112"/>
      <c r="I320" s="112">
        <v>12</v>
      </c>
      <c r="J320" s="110"/>
      <c r="K320" s="109"/>
      <c r="L320" s="110"/>
      <c r="M320" s="109"/>
    </row>
    <row r="321" spans="1:21" x14ac:dyDescent="0.25">
      <c r="A321" s="221">
        <v>5</v>
      </c>
      <c r="B321" s="154" t="s">
        <v>193</v>
      </c>
      <c r="C321" s="132" t="s">
        <v>194</v>
      </c>
      <c r="D321" s="118">
        <f t="shared" si="13"/>
        <v>10</v>
      </c>
      <c r="E321" s="161"/>
      <c r="F321" s="120">
        <f>SUM(G321:M321)+E321</f>
        <v>10</v>
      </c>
      <c r="G321" s="112"/>
      <c r="H321" s="112">
        <v>10</v>
      </c>
      <c r="I321" s="112"/>
      <c r="J321" s="110"/>
      <c r="K321" s="109"/>
      <c r="L321" s="110"/>
      <c r="M321" s="109"/>
    </row>
    <row r="322" spans="1:21" s="108" customFormat="1" x14ac:dyDescent="0.25">
      <c r="A322" s="221">
        <v>6</v>
      </c>
      <c r="B322" s="154" t="s">
        <v>241</v>
      </c>
      <c r="C322" s="132" t="s">
        <v>194</v>
      </c>
      <c r="D322" s="118">
        <f t="shared" si="13"/>
        <v>10</v>
      </c>
      <c r="E322" s="161"/>
      <c r="F322" s="120"/>
      <c r="G322" s="112"/>
      <c r="H322" s="112"/>
      <c r="I322" s="112">
        <v>10</v>
      </c>
      <c r="J322" s="110"/>
      <c r="K322" s="109"/>
      <c r="L322" s="110"/>
      <c r="M322" s="109"/>
    </row>
    <row r="323" spans="1:21" s="108" customFormat="1" x14ac:dyDescent="0.25">
      <c r="A323" s="221"/>
      <c r="B323" s="155" t="s">
        <v>88</v>
      </c>
      <c r="C323" s="152" t="s">
        <v>75</v>
      </c>
      <c r="D323" s="118">
        <f t="shared" si="13"/>
        <v>0</v>
      </c>
      <c r="E323" s="161">
        <v>24</v>
      </c>
      <c r="F323" s="120">
        <f>SUM(G323:M323)+E323</f>
        <v>24</v>
      </c>
      <c r="G323" s="112"/>
      <c r="H323" s="112"/>
      <c r="I323" s="112"/>
      <c r="J323" s="110"/>
      <c r="K323" s="109"/>
      <c r="L323" s="110"/>
      <c r="M323" s="109"/>
    </row>
    <row r="324" spans="1:21" x14ac:dyDescent="0.25">
      <c r="A324" s="221"/>
      <c r="B324" s="155" t="s">
        <v>89</v>
      </c>
      <c r="C324" s="152" t="s">
        <v>90</v>
      </c>
      <c r="D324" s="118">
        <f t="shared" si="13"/>
        <v>0</v>
      </c>
      <c r="E324" s="161">
        <v>20</v>
      </c>
      <c r="F324" s="120">
        <f>SUM(G324:M324)+E324</f>
        <v>20</v>
      </c>
      <c r="G324" s="112"/>
      <c r="H324" s="112"/>
      <c r="I324" s="112"/>
      <c r="J324" s="110"/>
      <c r="K324" s="109"/>
      <c r="L324" s="110"/>
      <c r="M324" s="109"/>
      <c r="N324" s="108"/>
      <c r="O324" s="108"/>
      <c r="P324" s="108"/>
      <c r="Q324" s="108"/>
      <c r="R324" s="108"/>
      <c r="S324" s="108"/>
      <c r="T324" s="108"/>
      <c r="U324" s="108"/>
    </row>
    <row r="325" spans="1:21" s="108" customFormat="1" x14ac:dyDescent="0.25">
      <c r="A325" s="221"/>
      <c r="B325" s="154" t="s">
        <v>93</v>
      </c>
      <c r="C325" s="132" t="s">
        <v>94</v>
      </c>
      <c r="D325" s="118">
        <f t="shared" si="13"/>
        <v>0</v>
      </c>
      <c r="E325" s="141">
        <v>6</v>
      </c>
      <c r="F325" s="120">
        <f>SUM(G325:M325)+E325</f>
        <v>6</v>
      </c>
      <c r="G325" s="112"/>
      <c r="H325" s="112"/>
      <c r="I325" s="112"/>
      <c r="J325" s="110"/>
      <c r="K325" s="109"/>
      <c r="L325" s="111"/>
      <c r="M325" s="111"/>
    </row>
    <row r="326" spans="1:21" x14ac:dyDescent="0.25">
      <c r="A326" s="2"/>
      <c r="B326" s="160"/>
      <c r="C326" s="175"/>
      <c r="D326" s="5"/>
      <c r="E326" s="176"/>
      <c r="F326" s="30"/>
      <c r="G326" s="111"/>
      <c r="H326" s="114"/>
      <c r="I326" s="114"/>
      <c r="J326" s="111"/>
      <c r="K326" s="111"/>
      <c r="L326" s="113"/>
      <c r="M326" s="113"/>
      <c r="N326" s="108"/>
      <c r="O326" s="108"/>
      <c r="P326" s="108"/>
      <c r="Q326" s="108"/>
      <c r="R326" s="108"/>
      <c r="S326" s="108"/>
      <c r="T326" s="108"/>
      <c r="U326" s="108"/>
    </row>
    <row r="327" spans="1:21" x14ac:dyDescent="0.25">
      <c r="A327" s="149" t="s">
        <v>30</v>
      </c>
      <c r="B327" s="108"/>
      <c r="C327" s="113"/>
      <c r="D327" s="117"/>
      <c r="E327" s="117"/>
      <c r="F327" s="117"/>
      <c r="G327" s="114"/>
      <c r="J327" s="115"/>
      <c r="K327" s="113"/>
    </row>
    <row r="329" spans="1:21" x14ac:dyDescent="0.25">
      <c r="B329" s="147" t="s">
        <v>20</v>
      </c>
      <c r="C329" s="147" t="s">
        <v>21</v>
      </c>
    </row>
    <row r="330" spans="1:21" x14ac:dyDescent="0.25">
      <c r="B330" s="148" t="s">
        <v>195</v>
      </c>
      <c r="C330" s="148" t="s">
        <v>152</v>
      </c>
    </row>
    <row r="331" spans="1:21" x14ac:dyDescent="0.25">
      <c r="B331" s="148" t="s">
        <v>191</v>
      </c>
      <c r="C331" s="148" t="s">
        <v>252</v>
      </c>
    </row>
    <row r="332" spans="1:21" x14ac:dyDescent="0.25">
      <c r="B332" s="148"/>
      <c r="C332" s="148"/>
    </row>
  </sheetData>
  <sortState ref="A26:J37">
    <sortCondition descending="1" ref="D26:D37"/>
  </sortState>
  <mergeCells count="66">
    <mergeCell ref="A284:A285"/>
    <mergeCell ref="A98:A99"/>
    <mergeCell ref="A239:A241"/>
    <mergeCell ref="A242:A243"/>
    <mergeCell ref="A244:A245"/>
    <mergeCell ref="A264:M264"/>
    <mergeCell ref="A281:M281"/>
    <mergeCell ref="A232:M232"/>
    <mergeCell ref="A173:M173"/>
    <mergeCell ref="J145:J146"/>
    <mergeCell ref="K145:K146"/>
    <mergeCell ref="A217:L217"/>
    <mergeCell ref="A184:L184"/>
    <mergeCell ref="A151:A152"/>
    <mergeCell ref="A190:A191"/>
    <mergeCell ref="A193:A195"/>
    <mergeCell ref="A296:A297"/>
    <mergeCell ref="A287:A288"/>
    <mergeCell ref="A289:A290"/>
    <mergeCell ref="A292:A293"/>
    <mergeCell ref="A294:A295"/>
    <mergeCell ref="A197:A199"/>
    <mergeCell ref="C2:K2"/>
    <mergeCell ref="A40:A41"/>
    <mergeCell ref="C40:C41"/>
    <mergeCell ref="B40:B41"/>
    <mergeCell ref="D40:D41"/>
    <mergeCell ref="K40:K41"/>
    <mergeCell ref="C6:C7"/>
    <mergeCell ref="B6:B7"/>
    <mergeCell ref="A5:K5"/>
    <mergeCell ref="G40:G41"/>
    <mergeCell ref="H40:H41"/>
    <mergeCell ref="A6:A7"/>
    <mergeCell ref="A66:Q66"/>
    <mergeCell ref="M40:Q40"/>
    <mergeCell ref="M67:Q67"/>
    <mergeCell ref="K67:K68"/>
    <mergeCell ref="L40:L41"/>
    <mergeCell ref="C67:C68"/>
    <mergeCell ref="J40:J41"/>
    <mergeCell ref="A42:A43"/>
    <mergeCell ref="E40:E41"/>
    <mergeCell ref="F40:F41"/>
    <mergeCell ref="L67:L68"/>
    <mergeCell ref="D67:D68"/>
    <mergeCell ref="A101:A103"/>
    <mergeCell ref="A96:A97"/>
    <mergeCell ref="A105:A108"/>
    <mergeCell ref="M145:Q145"/>
    <mergeCell ref="E145:E146"/>
    <mergeCell ref="F145:F146"/>
    <mergeCell ref="G145:G146"/>
    <mergeCell ref="A132:M132"/>
    <mergeCell ref="A144:Q144"/>
    <mergeCell ref="A67:A68"/>
    <mergeCell ref="A91:M91"/>
    <mergeCell ref="B67:B68"/>
    <mergeCell ref="I40:I41"/>
    <mergeCell ref="A22:A23"/>
    <mergeCell ref="A11:A12"/>
    <mergeCell ref="A13:A14"/>
    <mergeCell ref="A15:A16"/>
    <mergeCell ref="A17:A19"/>
    <mergeCell ref="A20:A21"/>
    <mergeCell ref="A39:Q39"/>
  </mergeCells>
  <pageMargins left="0.7" right="0.7" top="0.75" bottom="0.75" header="0.3" footer="0.3"/>
  <pageSetup scale="65" orientation="landscape" horizontalDpi="4294967293" verticalDpi="4294967293" r:id="rId1"/>
  <ignoredErrors>
    <ignoredError sqref="D134 D1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</dc:creator>
  <cp:lastModifiedBy>Taras Feculak</cp:lastModifiedBy>
  <cp:lastPrinted>2017-07-25T21:53:34Z</cp:lastPrinted>
  <dcterms:created xsi:type="dcterms:W3CDTF">2016-05-11T21:32:59Z</dcterms:created>
  <dcterms:modified xsi:type="dcterms:W3CDTF">2019-01-25T22:39:22Z</dcterms:modified>
</cp:coreProperties>
</file>