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lee\Desktop\"/>
    </mc:Choice>
  </mc:AlternateContent>
  <bookViews>
    <workbookView xWindow="0" yWindow="0" windowWidth="16815" windowHeight="7755" firstSheet="10" activeTab="12"/>
  </bookViews>
  <sheets>
    <sheet name="One Sixth Six Day - Madison" sheetId="1" r:id="rId1"/>
    <sheet name="One Sixth Six Day - Flying Lap" sheetId="2" r:id="rId2"/>
    <sheet name="One Sixth Six Day - Madison TT" sheetId="4" r:id="rId3"/>
    <sheet name="One Sixth Six Day-Chariot Race" sheetId="5" r:id="rId4"/>
    <sheet name="Keirin - Flying 200" sheetId="10" r:id="rId5"/>
    <sheet name="Keirin - Round 1, Heat 1 and 2" sheetId="14" r:id="rId6"/>
    <sheet name="Keirin - Final" sheetId="15" r:id="rId7"/>
    <sheet name="Omnium - Scratch" sheetId="11" r:id="rId8"/>
    <sheet name="Omnium - Tempo" sheetId="16" r:id="rId9"/>
    <sheet name="Omnium - Morning Total" sheetId="18" r:id="rId10"/>
    <sheet name="Omnium - Elimination" sheetId="19" r:id="rId11"/>
    <sheet name="Omnium - Points Race" sheetId="20" r:id="rId12"/>
    <sheet name="Omnium - Final Results" sheetId="21" r:id="rId13"/>
    <sheet name="Sheet4 (2)" sheetId="13" r:id="rId14"/>
    <sheet name="Sheet4" sheetId="12" r:id="rId15"/>
    <sheet name="Sheet4 (3)" sheetId="17" r:id="rId1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8" l="1"/>
  <c r="E13" i="18"/>
  <c r="E11" i="18"/>
  <c r="E30" i="21"/>
  <c r="E33" i="21"/>
  <c r="E32" i="21"/>
  <c r="E31" i="21"/>
  <c r="E29" i="21"/>
  <c r="E28" i="21"/>
  <c r="E27" i="21"/>
  <c r="E26" i="21"/>
  <c r="E25" i="21"/>
  <c r="E32" i="18"/>
  <c r="E33" i="18"/>
  <c r="E31" i="18"/>
  <c r="E29" i="18"/>
  <c r="E28" i="18"/>
  <c r="E30" i="18"/>
  <c r="E26" i="18"/>
  <c r="E25" i="18"/>
  <c r="E16" i="21"/>
  <c r="E15" i="18"/>
  <c r="E19" i="18"/>
  <c r="E17" i="18"/>
  <c r="E18" i="18"/>
  <c r="E16" i="18"/>
  <c r="E14" i="18"/>
  <c r="E12" i="18"/>
  <c r="E10" i="18"/>
  <c r="E19" i="21"/>
  <c r="E18" i="21"/>
  <c r="E17" i="21"/>
  <c r="E15" i="21"/>
  <c r="E14" i="21"/>
  <c r="E13" i="21"/>
  <c r="E11" i="21"/>
  <c r="E12" i="21"/>
  <c r="E10" i="21"/>
  <c r="E6" i="21"/>
  <c r="E5" i="21"/>
  <c r="E4" i="21"/>
  <c r="E3" i="21"/>
</calcChain>
</file>

<file path=xl/sharedStrings.xml><?xml version="1.0" encoding="utf-8"?>
<sst xmlns="http://schemas.openxmlformats.org/spreadsheetml/2006/main" count="1295" uniqueCount="144">
  <si>
    <t>Burtnyk</t>
  </si>
  <si>
    <t>Bill</t>
  </si>
  <si>
    <t>Wozny</t>
  </si>
  <si>
    <t>Gail</t>
  </si>
  <si>
    <t>Bib #</t>
  </si>
  <si>
    <t>Surname</t>
  </si>
  <si>
    <t>First Name</t>
  </si>
  <si>
    <t>Rank</t>
  </si>
  <si>
    <t>Surname Rider 1</t>
  </si>
  <si>
    <t>First Name Rider 1</t>
  </si>
  <si>
    <t>Surname Rider 2</t>
  </si>
  <si>
    <t>First Name Rider 2</t>
  </si>
  <si>
    <t>Dmitruk</t>
  </si>
  <si>
    <t>Thomas</t>
  </si>
  <si>
    <t>Johnson</t>
  </si>
  <si>
    <t>Tim</t>
  </si>
  <si>
    <t>Meurer</t>
  </si>
  <si>
    <t>Nelson</t>
  </si>
  <si>
    <t>Anabelle</t>
  </si>
  <si>
    <t>Volstad</t>
  </si>
  <si>
    <t>Alexandra</t>
  </si>
  <si>
    <t>Madison Chase - Cat A</t>
  </si>
  <si>
    <t>Baril</t>
  </si>
  <si>
    <t>Mark</t>
  </si>
  <si>
    <t>Faulkner</t>
  </si>
  <si>
    <t>Nat</t>
  </si>
  <si>
    <t>Bonkowski</t>
  </si>
  <si>
    <t>Lukas</t>
  </si>
  <si>
    <t>Heinemann</t>
  </si>
  <si>
    <t>Christopher</t>
  </si>
  <si>
    <t>Brandrick</t>
  </si>
  <si>
    <t>Rob</t>
  </si>
  <si>
    <t>Cummings</t>
  </si>
  <si>
    <t>Reid</t>
  </si>
  <si>
    <t>DeBellefeuille</t>
  </si>
  <si>
    <t>Craig</t>
  </si>
  <si>
    <t>Gonzalez</t>
  </si>
  <si>
    <t>Willy</t>
  </si>
  <si>
    <t>Lily</t>
  </si>
  <si>
    <t>Scott</t>
  </si>
  <si>
    <t>Amanda</t>
  </si>
  <si>
    <t>To</t>
  </si>
  <si>
    <t>Winston</t>
  </si>
  <si>
    <t>Hillman</t>
  </si>
  <si>
    <t>Peter</t>
  </si>
  <si>
    <t>Holowaychuk</t>
  </si>
  <si>
    <t>Corey</t>
  </si>
  <si>
    <t>Knapman</t>
  </si>
  <si>
    <t>Jordan</t>
  </si>
  <si>
    <t>Tsuyuhara</t>
  </si>
  <si>
    <t>Kunio</t>
  </si>
  <si>
    <t>Baerg</t>
  </si>
  <si>
    <t>Brent</t>
  </si>
  <si>
    <t>Dodyk</t>
  </si>
  <si>
    <t>Ryan</t>
  </si>
  <si>
    <t>Goh</t>
  </si>
  <si>
    <t>Mikael</t>
  </si>
  <si>
    <t>Kovacs</t>
  </si>
  <si>
    <t>Frank</t>
  </si>
  <si>
    <t>Moir</t>
  </si>
  <si>
    <t>Jeff</t>
  </si>
  <si>
    <t>Gavin</t>
  </si>
  <si>
    <t>Flying Lap - Cat C</t>
  </si>
  <si>
    <t>Flying Lap - Cat B</t>
  </si>
  <si>
    <t>Flying Lap - Cat A</t>
  </si>
  <si>
    <t>Hunter</t>
  </si>
  <si>
    <t>Lorne</t>
  </si>
  <si>
    <t>Nicolas</t>
  </si>
  <si>
    <t>Samuel</t>
  </si>
  <si>
    <t>Time</t>
  </si>
  <si>
    <t>Madison Time Trial - B/C</t>
  </si>
  <si>
    <t>Madison Time Trial - A</t>
  </si>
  <si>
    <t>DNS</t>
  </si>
  <si>
    <t>--</t>
  </si>
  <si>
    <t>Madison Chase - Cat B/C</t>
  </si>
  <si>
    <t>Chariot Race - Cat C</t>
  </si>
  <si>
    <t>Chariot Race - Cat B</t>
  </si>
  <si>
    <t>Chariot Race - Cat A</t>
  </si>
  <si>
    <t>Lap 1 Time</t>
  </si>
  <si>
    <t>Final Time</t>
  </si>
  <si>
    <t>Lap 2 Time</t>
  </si>
  <si>
    <t>-</t>
  </si>
  <si>
    <t>Burtnik</t>
  </si>
  <si>
    <t>Aaron</t>
  </si>
  <si>
    <t>Stagg</t>
  </si>
  <si>
    <t>Daniel</t>
  </si>
  <si>
    <t>Oshann</t>
  </si>
  <si>
    <t>Tommy</t>
  </si>
  <si>
    <t>Mak</t>
  </si>
  <si>
    <t>Kaden</t>
  </si>
  <si>
    <t>Colling</t>
  </si>
  <si>
    <t>Owen</t>
  </si>
  <si>
    <t>Brennan</t>
  </si>
  <si>
    <t>Lindsay</t>
  </si>
  <si>
    <t>Somerset</t>
  </si>
  <si>
    <t>Flying 200 - Cat A</t>
  </si>
  <si>
    <t>June 30th Omnium &amp; Keirin</t>
  </si>
  <si>
    <t>Choose your event</t>
  </si>
  <si>
    <t>FirstName</t>
  </si>
  <si>
    <t>LastName</t>
  </si>
  <si>
    <t>Gender</t>
  </si>
  <si>
    <t>2019 Road Body Number</t>
  </si>
  <si>
    <t>Ability Level (early bird ends June 23)</t>
  </si>
  <si>
    <t>Yes</t>
  </si>
  <si>
    <t>Omnium</t>
  </si>
  <si>
    <t>M</t>
  </si>
  <si>
    <t>Category A</t>
  </si>
  <si>
    <t>Omnium &amp; Keirin</t>
  </si>
  <si>
    <t>Category B</t>
  </si>
  <si>
    <t>F</t>
  </si>
  <si>
    <t>Category C</t>
  </si>
  <si>
    <t>Keirin</t>
  </si>
  <si>
    <t>Flying 200 - Cat B/C</t>
  </si>
  <si>
    <t>Keirin (Cat A) - Heat 1</t>
  </si>
  <si>
    <t>Keirin (Cat A) - Repechage</t>
  </si>
  <si>
    <t>Keirin (Cat A) - Heat 2</t>
  </si>
  <si>
    <t>Keirin (Cat B/C) - Heat 1</t>
  </si>
  <si>
    <t>Keirin (Cat B/C) - Heat 2</t>
  </si>
  <si>
    <t>Keirin (Cat A) - Final</t>
  </si>
  <si>
    <t>McKenzie</t>
  </si>
  <si>
    <t>DNF</t>
  </si>
  <si>
    <t>Tempo - Cat C</t>
  </si>
  <si>
    <t>Tempo - Cat B</t>
  </si>
  <si>
    <t>Points</t>
  </si>
  <si>
    <t>Tempo - Cat A</t>
  </si>
  <si>
    <t>Omnium Points</t>
  </si>
  <si>
    <t>Keirin (Cat B/C) - Repechage</t>
  </si>
  <si>
    <t xml:space="preserve"> - Warning:  Riding on Blue Paint</t>
  </si>
  <si>
    <t>Keirin (Cat B/C) - Final</t>
  </si>
  <si>
    <t>Elimination - Cat A</t>
  </si>
  <si>
    <t>Elimination - Cat C</t>
  </si>
  <si>
    <t>Elimination - Cat B</t>
  </si>
  <si>
    <t>Points Race - Cat B</t>
  </si>
  <si>
    <t>Points Race - Cat A</t>
  </si>
  <si>
    <t>Points Race - Cat C</t>
  </si>
  <si>
    <t>Scratch Race - Cat C</t>
  </si>
  <si>
    <t>Scratch Race - Cat A</t>
  </si>
  <si>
    <t>Scratch Race - Cat B</t>
  </si>
  <si>
    <t>Omnium Final (Scratch, Tempo, Elimination, Points Race) - Cat A</t>
  </si>
  <si>
    <t>Omnium Final (Scratch, Tempo, Elimination, Points Race) - Cat B</t>
  </si>
  <si>
    <t>Omnium Final (Scratch, Tempo, Elimination, Points Race) - Cat C</t>
  </si>
  <si>
    <t>Omnium (Scratch, Tempo) - Cat C</t>
  </si>
  <si>
    <t>Omnium (Scratch, Tempo) - Cat A</t>
  </si>
  <si>
    <t>Omnium (Scratch, Tempo) - Cat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</si>
</sst>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m:ss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1" fillId="0" borderId="0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0" zoomScaleNormal="110" workbookViewId="0">
      <selection activeCell="A2" sqref="A2"/>
    </sheetView>
  </sheetViews>
  <sheetFormatPr defaultRowHeight="15" x14ac:dyDescent="0.25"/>
  <cols>
    <col min="1" max="1" width="6.140625" customWidth="1"/>
    <col min="2" max="2" width="11.140625" style="4" customWidth="1"/>
    <col min="3" max="3" width="15.5703125" bestFit="1" customWidth="1"/>
    <col min="4" max="4" width="17.42578125" bestFit="1" customWidth="1"/>
    <col min="5" max="5" width="15.5703125" bestFit="1" customWidth="1"/>
    <col min="6" max="6" width="17.85546875" customWidth="1"/>
  </cols>
  <sheetData>
    <row r="1" spans="1:6" ht="18.75" x14ac:dyDescent="0.3">
      <c r="A1" s="8" t="s">
        <v>74</v>
      </c>
      <c r="B1" s="5"/>
    </row>
    <row r="2" spans="1:6" s="2" customFormat="1" x14ac:dyDescent="0.25">
      <c r="A2" s="7" t="s">
        <v>7</v>
      </c>
      <c r="B2" s="7" t="s">
        <v>4</v>
      </c>
      <c r="C2" s="6" t="s">
        <v>8</v>
      </c>
      <c r="D2" s="6" t="s">
        <v>9</v>
      </c>
      <c r="E2" s="6" t="s">
        <v>10</v>
      </c>
      <c r="F2" s="6" t="s">
        <v>11</v>
      </c>
    </row>
    <row r="3" spans="1:6" x14ac:dyDescent="0.25">
      <c r="A3" s="3">
        <v>1</v>
      </c>
      <c r="B3" s="3">
        <v>513</v>
      </c>
      <c r="C3" s="1" t="s">
        <v>16</v>
      </c>
      <c r="D3" s="1" t="s">
        <v>67</v>
      </c>
      <c r="E3" s="1" t="s">
        <v>17</v>
      </c>
      <c r="F3" s="1" t="s">
        <v>68</v>
      </c>
    </row>
    <row r="4" spans="1:6" x14ac:dyDescent="0.25">
      <c r="A4" s="3">
        <v>2</v>
      </c>
      <c r="B4" s="3">
        <v>128</v>
      </c>
      <c r="C4" s="1" t="s">
        <v>0</v>
      </c>
      <c r="D4" s="1" t="s">
        <v>1</v>
      </c>
      <c r="E4" s="1" t="s">
        <v>2</v>
      </c>
      <c r="F4" s="1" t="s">
        <v>3</v>
      </c>
    </row>
    <row r="5" spans="1:6" x14ac:dyDescent="0.25">
      <c r="A5" s="3">
        <v>3</v>
      </c>
      <c r="B5" s="3">
        <v>222</v>
      </c>
      <c r="C5" s="1" t="s">
        <v>13</v>
      </c>
      <c r="D5" s="1" t="s">
        <v>18</v>
      </c>
      <c r="E5" s="1" t="s">
        <v>19</v>
      </c>
      <c r="F5" s="1" t="s">
        <v>20</v>
      </c>
    </row>
    <row r="6" spans="1:6" x14ac:dyDescent="0.25">
      <c r="A6" s="3">
        <v>4</v>
      </c>
      <c r="B6" s="3">
        <v>631</v>
      </c>
      <c r="C6" s="1" t="s">
        <v>12</v>
      </c>
      <c r="D6" s="1" t="s">
        <v>66</v>
      </c>
      <c r="E6" s="1" t="s">
        <v>14</v>
      </c>
      <c r="F6" s="1" t="s">
        <v>15</v>
      </c>
    </row>
    <row r="7" spans="1:6" x14ac:dyDescent="0.25">
      <c r="A7" s="9"/>
      <c r="B7" s="9"/>
      <c r="C7" s="10"/>
      <c r="D7" s="10"/>
      <c r="E7" s="10"/>
      <c r="F7" s="10"/>
    </row>
    <row r="8" spans="1:6" s="12" customFormat="1" x14ac:dyDescent="0.25">
      <c r="A8" s="11"/>
      <c r="B8" s="11"/>
    </row>
    <row r="9" spans="1:6" ht="18.75" x14ac:dyDescent="0.3">
      <c r="A9" s="8" t="s">
        <v>21</v>
      </c>
      <c r="B9" s="5"/>
    </row>
    <row r="10" spans="1:6" s="2" customFormat="1" x14ac:dyDescent="0.25">
      <c r="A10" s="7" t="s">
        <v>7</v>
      </c>
      <c r="B10" s="7" t="s">
        <v>4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5">
      <c r="A11" s="3">
        <v>1</v>
      </c>
      <c r="B11" s="3">
        <v>21</v>
      </c>
      <c r="C11" s="1" t="s">
        <v>34</v>
      </c>
      <c r="D11" s="1" t="s">
        <v>35</v>
      </c>
      <c r="E11" s="1" t="s">
        <v>36</v>
      </c>
      <c r="F11" s="1" t="s">
        <v>37</v>
      </c>
    </row>
    <row r="12" spans="1:6" x14ac:dyDescent="0.25">
      <c r="A12" s="3">
        <v>2</v>
      </c>
      <c r="B12" s="3">
        <v>6</v>
      </c>
      <c r="C12" s="1" t="s">
        <v>22</v>
      </c>
      <c r="D12" s="1" t="s">
        <v>23</v>
      </c>
      <c r="E12" s="1" t="s">
        <v>24</v>
      </c>
      <c r="F12" s="1" t="s">
        <v>25</v>
      </c>
    </row>
    <row r="13" spans="1:6" x14ac:dyDescent="0.25">
      <c r="A13" s="3">
        <v>3</v>
      </c>
      <c r="B13" s="3">
        <v>431</v>
      </c>
      <c r="C13" s="1" t="s">
        <v>26</v>
      </c>
      <c r="D13" s="1" t="s">
        <v>27</v>
      </c>
      <c r="E13" s="1" t="s">
        <v>28</v>
      </c>
      <c r="F13" s="1" t="s">
        <v>29</v>
      </c>
    </row>
    <row r="14" spans="1:6" x14ac:dyDescent="0.25">
      <c r="A14" s="3">
        <v>4</v>
      </c>
      <c r="B14" s="3">
        <v>739</v>
      </c>
      <c r="C14" s="1" t="s">
        <v>30</v>
      </c>
      <c r="D14" s="1" t="s">
        <v>31</v>
      </c>
      <c r="E14" s="1" t="s">
        <v>32</v>
      </c>
      <c r="F14" s="1" t="s">
        <v>33</v>
      </c>
    </row>
  </sheetData>
  <sortState ref="A11:F14">
    <sortCondition ref="A1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ColWidth="12.5703125" defaultRowHeight="15" x14ac:dyDescent="0.25"/>
  <cols>
    <col min="1" max="1" width="11.28515625" style="4" customWidth="1"/>
    <col min="2" max="2" width="14.42578125" style="4" customWidth="1"/>
    <col min="3" max="3" width="14.42578125" bestFit="1" customWidth="1"/>
    <col min="4" max="4" width="14.140625" bestFit="1" customWidth="1"/>
    <col min="5" max="5" width="18.85546875" style="4" customWidth="1"/>
    <col min="6" max="6" width="10.85546875" style="4" customWidth="1"/>
    <col min="7" max="7" width="12.5703125" style="12"/>
  </cols>
  <sheetData>
    <row r="1" spans="1:6" ht="18.75" x14ac:dyDescent="0.3">
      <c r="A1" s="8" t="s">
        <v>141</v>
      </c>
    </row>
    <row r="2" spans="1:6" x14ac:dyDescent="0.25">
      <c r="A2" s="7" t="s">
        <v>7</v>
      </c>
      <c r="B2" s="7" t="s">
        <v>4</v>
      </c>
      <c r="C2" s="6" t="s">
        <v>5</v>
      </c>
      <c r="D2" s="6" t="s">
        <v>6</v>
      </c>
      <c r="E2" s="7" t="s">
        <v>125</v>
      </c>
    </row>
    <row r="3" spans="1:6" x14ac:dyDescent="0.25">
      <c r="A3" s="3">
        <v>1</v>
      </c>
      <c r="B3" s="3">
        <v>860</v>
      </c>
      <c r="C3" s="1" t="s">
        <v>86</v>
      </c>
      <c r="D3" s="1" t="s">
        <v>85</v>
      </c>
      <c r="E3" s="3">
        <v>80</v>
      </c>
    </row>
    <row r="4" spans="1:6" x14ac:dyDescent="0.25">
      <c r="A4" s="3">
        <v>2</v>
      </c>
      <c r="B4" s="3">
        <v>222</v>
      </c>
      <c r="C4" s="1" t="s">
        <v>13</v>
      </c>
      <c r="D4" s="1" t="s">
        <v>18</v>
      </c>
      <c r="E4" s="3">
        <v>76</v>
      </c>
    </row>
    <row r="5" spans="1:6" x14ac:dyDescent="0.25">
      <c r="A5" s="3">
        <v>3</v>
      </c>
      <c r="B5" s="3">
        <v>509</v>
      </c>
      <c r="C5" s="1" t="s">
        <v>84</v>
      </c>
      <c r="D5" s="1" t="s">
        <v>83</v>
      </c>
      <c r="E5" s="3">
        <v>72</v>
      </c>
    </row>
    <row r="6" spans="1:6" x14ac:dyDescent="0.25">
      <c r="A6" s="3">
        <v>4</v>
      </c>
      <c r="B6" s="3">
        <v>859</v>
      </c>
      <c r="C6" s="1" t="s">
        <v>65</v>
      </c>
      <c r="D6" s="1" t="s">
        <v>38</v>
      </c>
      <c r="E6" s="3">
        <v>68</v>
      </c>
    </row>
    <row r="8" spans="1:6" ht="18.75" x14ac:dyDescent="0.3">
      <c r="A8" s="8" t="s">
        <v>143</v>
      </c>
    </row>
    <row r="9" spans="1:6" x14ac:dyDescent="0.25">
      <c r="A9" s="7" t="s">
        <v>7</v>
      </c>
      <c r="B9" s="7" t="s">
        <v>4</v>
      </c>
      <c r="C9" s="6" t="s">
        <v>5</v>
      </c>
      <c r="D9" s="6" t="s">
        <v>6</v>
      </c>
      <c r="E9" s="7" t="s">
        <v>125</v>
      </c>
    </row>
    <row r="10" spans="1:6" x14ac:dyDescent="0.25">
      <c r="A10" s="3">
        <v>1</v>
      </c>
      <c r="B10" s="3">
        <v>765</v>
      </c>
      <c r="C10" s="1" t="s">
        <v>17</v>
      </c>
      <c r="D10" s="1" t="s">
        <v>68</v>
      </c>
      <c r="E10" s="3">
        <f>40+40</f>
        <v>80</v>
      </c>
    </row>
    <row r="11" spans="1:6" x14ac:dyDescent="0.25">
      <c r="A11" s="3">
        <v>2</v>
      </c>
      <c r="B11" s="3">
        <v>380</v>
      </c>
      <c r="C11" s="1" t="s">
        <v>88</v>
      </c>
      <c r="D11" s="1" t="s">
        <v>87</v>
      </c>
      <c r="E11" s="3">
        <f>34+38</f>
        <v>72</v>
      </c>
      <c r="F11" s="29"/>
    </row>
    <row r="12" spans="1:6" x14ac:dyDescent="0.25">
      <c r="A12" s="3">
        <v>3</v>
      </c>
      <c r="B12" s="3">
        <v>481</v>
      </c>
      <c r="C12" s="1" t="s">
        <v>45</v>
      </c>
      <c r="D12" s="1" t="s">
        <v>46</v>
      </c>
      <c r="E12" s="3">
        <f>36+34</f>
        <v>70</v>
      </c>
      <c r="F12" s="28"/>
    </row>
    <row r="13" spans="1:6" x14ac:dyDescent="0.25">
      <c r="A13" s="3">
        <v>4</v>
      </c>
      <c r="B13" s="3">
        <v>631</v>
      </c>
      <c r="C13" s="1" t="s">
        <v>14</v>
      </c>
      <c r="D13" s="1" t="s">
        <v>15</v>
      </c>
      <c r="E13" s="3">
        <f>36+32</f>
        <v>68</v>
      </c>
      <c r="F13" s="28"/>
    </row>
    <row r="14" spans="1:6" x14ac:dyDescent="0.25">
      <c r="A14" s="3">
        <v>5</v>
      </c>
      <c r="B14" s="3">
        <v>500</v>
      </c>
      <c r="C14" s="1" t="s">
        <v>90</v>
      </c>
      <c r="D14" s="1" t="s">
        <v>89</v>
      </c>
      <c r="E14" s="3">
        <f>32+30</f>
        <v>62</v>
      </c>
      <c r="F14" s="29"/>
    </row>
    <row r="15" spans="1:6" x14ac:dyDescent="0.25">
      <c r="A15" s="3">
        <v>6</v>
      </c>
      <c r="B15" s="3">
        <v>513</v>
      </c>
      <c r="C15" s="1" t="s">
        <v>16</v>
      </c>
      <c r="D15" s="1" t="s">
        <v>67</v>
      </c>
      <c r="E15" s="3">
        <f>22+38</f>
        <v>60</v>
      </c>
    </row>
    <row r="16" spans="1:6" x14ac:dyDescent="0.25">
      <c r="A16" s="3">
        <v>7</v>
      </c>
      <c r="B16" s="3">
        <v>141</v>
      </c>
      <c r="C16" s="1" t="s">
        <v>19</v>
      </c>
      <c r="D16" s="1" t="s">
        <v>20</v>
      </c>
      <c r="E16" s="3">
        <f>30+26</f>
        <v>56</v>
      </c>
    </row>
    <row r="17" spans="1:6" x14ac:dyDescent="0.25">
      <c r="A17" s="3">
        <v>8</v>
      </c>
      <c r="B17" s="3">
        <v>128</v>
      </c>
      <c r="C17" s="1" t="s">
        <v>2</v>
      </c>
      <c r="D17" s="1" t="s">
        <v>3</v>
      </c>
      <c r="E17" s="3">
        <f>26+28</f>
        <v>54</v>
      </c>
      <c r="F17" s="28"/>
    </row>
    <row r="18" spans="1:6" x14ac:dyDescent="0.25">
      <c r="A18" s="3">
        <v>9</v>
      </c>
      <c r="B18" s="3">
        <v>517</v>
      </c>
      <c r="C18" s="1" t="s">
        <v>92</v>
      </c>
      <c r="D18" s="1" t="s">
        <v>91</v>
      </c>
      <c r="E18" s="3">
        <f>28+22</f>
        <v>50</v>
      </c>
    </row>
    <row r="19" spans="1:6" x14ac:dyDescent="0.25">
      <c r="A19" s="3">
        <v>10</v>
      </c>
      <c r="B19" s="3">
        <v>379</v>
      </c>
      <c r="C19" s="1" t="s">
        <v>82</v>
      </c>
      <c r="D19" s="1" t="s">
        <v>1</v>
      </c>
      <c r="E19" s="3">
        <f>24+24</f>
        <v>48</v>
      </c>
    </row>
    <row r="20" spans="1:6" x14ac:dyDescent="0.25">
      <c r="A20" s="3" t="s">
        <v>72</v>
      </c>
      <c r="B20" s="3">
        <v>127</v>
      </c>
      <c r="C20" s="1" t="s">
        <v>94</v>
      </c>
      <c r="D20" s="1" t="s">
        <v>93</v>
      </c>
      <c r="E20" s="3" t="s">
        <v>81</v>
      </c>
      <c r="F20" s="29"/>
    </row>
    <row r="21" spans="1:6" x14ac:dyDescent="0.25">
      <c r="A21" s="3" t="s">
        <v>72</v>
      </c>
      <c r="B21" s="3">
        <v>630</v>
      </c>
      <c r="C21" s="1" t="s">
        <v>12</v>
      </c>
      <c r="D21" s="1" t="s">
        <v>66</v>
      </c>
      <c r="E21" s="3" t="s">
        <v>81</v>
      </c>
    </row>
    <row r="22" spans="1:6" x14ac:dyDescent="0.25">
      <c r="A22" s="11"/>
      <c r="B22" s="11"/>
      <c r="C22" s="12"/>
      <c r="D22" s="12"/>
    </row>
    <row r="23" spans="1:6" ht="18.75" x14ac:dyDescent="0.3">
      <c r="A23" s="8" t="s">
        <v>142</v>
      </c>
    </row>
    <row r="24" spans="1:6" x14ac:dyDescent="0.25">
      <c r="A24" s="7" t="s">
        <v>7</v>
      </c>
      <c r="B24" s="7" t="s">
        <v>4</v>
      </c>
      <c r="C24" s="6" t="s">
        <v>5</v>
      </c>
      <c r="D24" s="6" t="s">
        <v>6</v>
      </c>
      <c r="E24" s="7" t="s">
        <v>125</v>
      </c>
    </row>
    <row r="25" spans="1:6" x14ac:dyDescent="0.25">
      <c r="A25" s="3">
        <v>1</v>
      </c>
      <c r="B25" s="3">
        <v>21</v>
      </c>
      <c r="C25" s="1" t="s">
        <v>36</v>
      </c>
      <c r="D25" s="1" t="s">
        <v>37</v>
      </c>
      <c r="E25" s="3">
        <f>40+40</f>
        <v>80</v>
      </c>
    </row>
    <row r="26" spans="1:6" x14ac:dyDescent="0.25">
      <c r="A26" s="3">
        <v>2</v>
      </c>
      <c r="B26" s="3">
        <v>425</v>
      </c>
      <c r="C26" s="1" t="s">
        <v>22</v>
      </c>
      <c r="D26" s="1" t="s">
        <v>23</v>
      </c>
      <c r="E26" s="3">
        <f>38+38</f>
        <v>76</v>
      </c>
    </row>
    <row r="27" spans="1:6" x14ac:dyDescent="0.25">
      <c r="A27" s="3">
        <v>3</v>
      </c>
      <c r="B27" s="3">
        <v>839</v>
      </c>
      <c r="C27" s="1" t="s">
        <v>24</v>
      </c>
      <c r="D27" s="1" t="s">
        <v>25</v>
      </c>
      <c r="E27" s="3">
        <f>36+36</f>
        <v>72</v>
      </c>
    </row>
    <row r="28" spans="1:6" x14ac:dyDescent="0.25">
      <c r="A28" s="3">
        <v>4</v>
      </c>
      <c r="B28" s="3">
        <v>431</v>
      </c>
      <c r="C28" s="1" t="s">
        <v>26</v>
      </c>
      <c r="D28" s="1" t="s">
        <v>27</v>
      </c>
      <c r="E28" s="3">
        <f>32+34</f>
        <v>66</v>
      </c>
    </row>
    <row r="29" spans="1:6" x14ac:dyDescent="0.25">
      <c r="A29" s="3">
        <v>5</v>
      </c>
      <c r="B29" s="3">
        <v>49</v>
      </c>
      <c r="C29" s="1" t="s">
        <v>34</v>
      </c>
      <c r="D29" s="1" t="s">
        <v>35</v>
      </c>
      <c r="E29" s="3">
        <f>30+32</f>
        <v>62</v>
      </c>
    </row>
    <row r="30" spans="1:6" x14ac:dyDescent="0.25">
      <c r="A30" s="3">
        <v>6</v>
      </c>
      <c r="B30" s="3">
        <v>308</v>
      </c>
      <c r="C30" s="1" t="s">
        <v>28</v>
      </c>
      <c r="D30" s="1" t="s">
        <v>29</v>
      </c>
      <c r="E30" s="3">
        <f>34+26</f>
        <v>60</v>
      </c>
    </row>
    <row r="31" spans="1:6" x14ac:dyDescent="0.25">
      <c r="A31" s="3">
        <v>7</v>
      </c>
      <c r="B31" s="3">
        <v>344</v>
      </c>
      <c r="C31" s="1" t="s">
        <v>30</v>
      </c>
      <c r="D31" s="1" t="s">
        <v>31</v>
      </c>
      <c r="E31" s="3">
        <f>28+28</f>
        <v>56</v>
      </c>
    </row>
    <row r="32" spans="1:6" x14ac:dyDescent="0.25">
      <c r="A32" s="3">
        <v>8</v>
      </c>
      <c r="B32" s="3">
        <v>739</v>
      </c>
      <c r="C32" s="1" t="s">
        <v>32</v>
      </c>
      <c r="D32" s="1" t="s">
        <v>33</v>
      </c>
      <c r="E32" s="3">
        <f>24+30</f>
        <v>54</v>
      </c>
    </row>
    <row r="33" spans="1:5" x14ac:dyDescent="0.25">
      <c r="A33" s="3">
        <v>9</v>
      </c>
      <c r="B33" s="3">
        <v>355</v>
      </c>
      <c r="C33" s="1" t="s">
        <v>119</v>
      </c>
      <c r="D33" s="1" t="s">
        <v>39</v>
      </c>
      <c r="E33" s="3">
        <f>26+24</f>
        <v>50</v>
      </c>
    </row>
    <row r="34" spans="1:5" x14ac:dyDescent="0.25">
      <c r="A34" s="3" t="s">
        <v>72</v>
      </c>
      <c r="B34" s="3">
        <v>523</v>
      </c>
      <c r="C34" s="1" t="s">
        <v>13</v>
      </c>
      <c r="D34" s="1" t="s">
        <v>61</v>
      </c>
      <c r="E34" s="3" t="s">
        <v>81</v>
      </c>
    </row>
  </sheetData>
  <sortState ref="A25:E33">
    <sortCondition descending="1" ref="E25:E33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E1" sqref="E1"/>
    </sheetView>
  </sheetViews>
  <sheetFormatPr defaultColWidth="12.5703125" defaultRowHeight="15" x14ac:dyDescent="0.25"/>
  <cols>
    <col min="1" max="1" width="11.28515625" style="4" customWidth="1"/>
    <col min="2" max="2" width="10.7109375" style="4" customWidth="1"/>
    <col min="3" max="3" width="14.42578125" bestFit="1" customWidth="1"/>
    <col min="4" max="4" width="14.140625" bestFit="1" customWidth="1"/>
    <col min="5" max="5" width="9.28515625" customWidth="1"/>
    <col min="6" max="6" width="39.5703125" bestFit="1" customWidth="1"/>
  </cols>
  <sheetData>
    <row r="1" spans="1:4" ht="18.75" x14ac:dyDescent="0.3">
      <c r="A1" s="8" t="s">
        <v>130</v>
      </c>
    </row>
    <row r="2" spans="1:4" x14ac:dyDescent="0.25">
      <c r="A2" s="7" t="s">
        <v>7</v>
      </c>
      <c r="B2" s="7" t="s">
        <v>4</v>
      </c>
      <c r="C2" s="6" t="s">
        <v>5</v>
      </c>
      <c r="D2" s="6" t="s">
        <v>6</v>
      </c>
    </row>
    <row r="3" spans="1:4" x14ac:dyDescent="0.25">
      <c r="A3" s="3">
        <v>1</v>
      </c>
      <c r="B3" s="3">
        <v>222</v>
      </c>
      <c r="C3" s="1" t="s">
        <v>13</v>
      </c>
      <c r="D3" s="1" t="s">
        <v>18</v>
      </c>
    </row>
    <row r="4" spans="1:4" x14ac:dyDescent="0.25">
      <c r="A4" s="3">
        <v>2</v>
      </c>
      <c r="B4" s="3">
        <v>860</v>
      </c>
      <c r="C4" s="1" t="s">
        <v>86</v>
      </c>
      <c r="D4" s="1" t="s">
        <v>85</v>
      </c>
    </row>
    <row r="5" spans="1:4" x14ac:dyDescent="0.25">
      <c r="A5" s="3">
        <v>3</v>
      </c>
      <c r="B5" s="3">
        <v>859</v>
      </c>
      <c r="C5" s="1" t="s">
        <v>65</v>
      </c>
      <c r="D5" s="1" t="s">
        <v>38</v>
      </c>
    </row>
    <row r="6" spans="1:4" x14ac:dyDescent="0.25">
      <c r="A6" s="3">
        <v>4</v>
      </c>
      <c r="B6" s="3">
        <v>509</v>
      </c>
      <c r="C6" s="1" t="s">
        <v>84</v>
      </c>
      <c r="D6" s="1" t="s">
        <v>83</v>
      </c>
    </row>
    <row r="8" spans="1:4" ht="18.75" x14ac:dyDescent="0.3">
      <c r="A8" s="8" t="s">
        <v>131</v>
      </c>
    </row>
    <row r="9" spans="1:4" x14ac:dyDescent="0.25">
      <c r="A9" s="7" t="s">
        <v>7</v>
      </c>
      <c r="B9" s="7" t="s">
        <v>4</v>
      </c>
      <c r="C9" s="6" t="s">
        <v>5</v>
      </c>
      <c r="D9" s="6" t="s">
        <v>6</v>
      </c>
    </row>
    <row r="10" spans="1:4" x14ac:dyDescent="0.25">
      <c r="A10" s="3">
        <v>1</v>
      </c>
      <c r="B10" s="3">
        <v>765</v>
      </c>
      <c r="C10" s="1" t="s">
        <v>17</v>
      </c>
      <c r="D10" s="1" t="s">
        <v>68</v>
      </c>
    </row>
    <row r="11" spans="1:4" x14ac:dyDescent="0.25">
      <c r="A11" s="3">
        <v>2</v>
      </c>
      <c r="B11" s="3">
        <v>500</v>
      </c>
      <c r="C11" s="1" t="s">
        <v>90</v>
      </c>
      <c r="D11" s="1" t="s">
        <v>89</v>
      </c>
    </row>
    <row r="12" spans="1:4" x14ac:dyDescent="0.25">
      <c r="A12" s="3">
        <v>3</v>
      </c>
      <c r="B12" s="3">
        <v>517</v>
      </c>
      <c r="C12" s="1" t="s">
        <v>92</v>
      </c>
      <c r="D12" s="1" t="s">
        <v>91</v>
      </c>
    </row>
    <row r="13" spans="1:4" x14ac:dyDescent="0.25">
      <c r="A13" s="3">
        <v>4</v>
      </c>
      <c r="B13" s="3">
        <v>513</v>
      </c>
      <c r="C13" s="1" t="s">
        <v>16</v>
      </c>
      <c r="D13" s="1" t="s">
        <v>67</v>
      </c>
    </row>
    <row r="14" spans="1:4" x14ac:dyDescent="0.25">
      <c r="A14" s="3">
        <v>5</v>
      </c>
      <c r="B14" s="3">
        <v>380</v>
      </c>
      <c r="C14" s="1" t="s">
        <v>88</v>
      </c>
      <c r="D14" s="1" t="s">
        <v>87</v>
      </c>
    </row>
    <row r="15" spans="1:4" x14ac:dyDescent="0.25">
      <c r="A15" s="3">
        <v>6</v>
      </c>
      <c r="B15" s="3">
        <v>379</v>
      </c>
      <c r="C15" s="1" t="s">
        <v>82</v>
      </c>
      <c r="D15" s="1" t="s">
        <v>1</v>
      </c>
    </row>
    <row r="16" spans="1:4" x14ac:dyDescent="0.25">
      <c r="A16" s="3">
        <v>7</v>
      </c>
      <c r="B16" s="3">
        <v>128</v>
      </c>
      <c r="C16" s="1" t="s">
        <v>2</v>
      </c>
      <c r="D16" s="1" t="s">
        <v>3</v>
      </c>
    </row>
    <row r="17" spans="1:4" x14ac:dyDescent="0.25">
      <c r="A17" s="3">
        <v>8</v>
      </c>
      <c r="B17" s="3">
        <v>141</v>
      </c>
      <c r="C17" s="1" t="s">
        <v>19</v>
      </c>
      <c r="D17" s="1" t="s">
        <v>20</v>
      </c>
    </row>
    <row r="18" spans="1:4" x14ac:dyDescent="0.25">
      <c r="A18" s="3">
        <v>9</v>
      </c>
      <c r="B18" s="3">
        <v>481</v>
      </c>
      <c r="C18" s="1" t="s">
        <v>45</v>
      </c>
      <c r="D18" s="1" t="s">
        <v>46</v>
      </c>
    </row>
    <row r="19" spans="1:4" x14ac:dyDescent="0.25">
      <c r="A19" s="3">
        <v>10</v>
      </c>
      <c r="B19" s="3">
        <v>631</v>
      </c>
      <c r="C19" s="1" t="s">
        <v>14</v>
      </c>
      <c r="D19" s="1" t="s">
        <v>15</v>
      </c>
    </row>
    <row r="20" spans="1:4" x14ac:dyDescent="0.25">
      <c r="A20" s="3" t="s">
        <v>120</v>
      </c>
      <c r="B20" s="3">
        <v>127</v>
      </c>
      <c r="C20" s="1" t="s">
        <v>94</v>
      </c>
      <c r="D20" s="1" t="s">
        <v>93</v>
      </c>
    </row>
    <row r="21" spans="1:4" x14ac:dyDescent="0.25">
      <c r="A21" s="3" t="s">
        <v>72</v>
      </c>
      <c r="B21" s="3">
        <v>630</v>
      </c>
      <c r="C21" s="1" t="s">
        <v>12</v>
      </c>
      <c r="D21" s="1" t="s">
        <v>66</v>
      </c>
    </row>
    <row r="22" spans="1:4" x14ac:dyDescent="0.25">
      <c r="A22" s="11"/>
      <c r="B22" s="11"/>
      <c r="C22" s="12"/>
      <c r="D22" s="12"/>
    </row>
    <row r="23" spans="1:4" ht="18.75" x14ac:dyDescent="0.3">
      <c r="A23" s="8" t="s">
        <v>129</v>
      </c>
    </row>
    <row r="24" spans="1:4" x14ac:dyDescent="0.25">
      <c r="A24" s="7" t="s">
        <v>7</v>
      </c>
      <c r="B24" s="7" t="s">
        <v>4</v>
      </c>
      <c r="C24" s="6" t="s">
        <v>5</v>
      </c>
      <c r="D24" s="6" t="s">
        <v>6</v>
      </c>
    </row>
    <row r="25" spans="1:4" x14ac:dyDescent="0.25">
      <c r="A25" s="3">
        <v>1</v>
      </c>
      <c r="B25" s="3">
        <v>21</v>
      </c>
      <c r="C25" s="1" t="s">
        <v>36</v>
      </c>
      <c r="D25" s="1" t="s">
        <v>37</v>
      </c>
    </row>
    <row r="26" spans="1:4" x14ac:dyDescent="0.25">
      <c r="A26" s="3">
        <v>2</v>
      </c>
      <c r="B26" s="3">
        <v>308</v>
      </c>
      <c r="C26" s="1" t="s">
        <v>28</v>
      </c>
      <c r="D26" s="1" t="s">
        <v>29</v>
      </c>
    </row>
    <row r="27" spans="1:4" x14ac:dyDescent="0.25">
      <c r="A27" s="3">
        <v>3</v>
      </c>
      <c r="B27" s="3">
        <v>49</v>
      </c>
      <c r="C27" s="1" t="s">
        <v>34</v>
      </c>
      <c r="D27" s="1" t="s">
        <v>35</v>
      </c>
    </row>
    <row r="28" spans="1:4" x14ac:dyDescent="0.25">
      <c r="A28" s="3">
        <v>4</v>
      </c>
      <c r="B28" s="3">
        <v>425</v>
      </c>
      <c r="C28" s="1" t="s">
        <v>22</v>
      </c>
      <c r="D28" s="1" t="s">
        <v>23</v>
      </c>
    </row>
    <row r="29" spans="1:4" x14ac:dyDescent="0.25">
      <c r="A29" s="3">
        <v>5</v>
      </c>
      <c r="B29" s="3">
        <v>839</v>
      </c>
      <c r="C29" s="1" t="s">
        <v>24</v>
      </c>
      <c r="D29" s="1" t="s">
        <v>25</v>
      </c>
    </row>
    <row r="30" spans="1:4" x14ac:dyDescent="0.25">
      <c r="A30" s="3">
        <v>6</v>
      </c>
      <c r="B30" s="3">
        <v>431</v>
      </c>
      <c r="C30" s="1" t="s">
        <v>26</v>
      </c>
      <c r="D30" s="1" t="s">
        <v>27</v>
      </c>
    </row>
    <row r="31" spans="1:4" x14ac:dyDescent="0.25">
      <c r="A31" s="3">
        <v>7</v>
      </c>
      <c r="B31" s="3">
        <v>355</v>
      </c>
      <c r="C31" s="1" t="s">
        <v>119</v>
      </c>
      <c r="D31" s="1" t="s">
        <v>39</v>
      </c>
    </row>
    <row r="32" spans="1:4" x14ac:dyDescent="0.25">
      <c r="A32" s="3">
        <v>8</v>
      </c>
      <c r="B32" s="3">
        <v>344</v>
      </c>
      <c r="C32" s="1" t="s">
        <v>30</v>
      </c>
      <c r="D32" s="1" t="s">
        <v>31</v>
      </c>
    </row>
    <row r="33" spans="1:4" x14ac:dyDescent="0.25">
      <c r="A33" s="3">
        <v>9</v>
      </c>
      <c r="B33" s="3">
        <v>739</v>
      </c>
      <c r="C33" s="1" t="s">
        <v>32</v>
      </c>
      <c r="D33" s="1" t="s">
        <v>33</v>
      </c>
    </row>
    <row r="34" spans="1:4" x14ac:dyDescent="0.25">
      <c r="A34" s="3" t="s">
        <v>72</v>
      </c>
      <c r="B34" s="3">
        <v>523</v>
      </c>
      <c r="C34" s="1" t="s">
        <v>13</v>
      </c>
      <c r="D34" s="1" t="s">
        <v>61</v>
      </c>
    </row>
  </sheetData>
  <sortState ref="A25:D33">
    <sortCondition ref="A25:A33"/>
  </sortState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ColWidth="12.5703125" defaultRowHeight="15" x14ac:dyDescent="0.25"/>
  <cols>
    <col min="1" max="1" width="11.28515625" style="4" customWidth="1"/>
    <col min="2" max="2" width="14.42578125" style="4" customWidth="1"/>
    <col min="3" max="3" width="14.42578125" bestFit="1" customWidth="1"/>
    <col min="4" max="4" width="14.140625" bestFit="1" customWidth="1"/>
    <col min="5" max="5" width="18.85546875" style="4" customWidth="1"/>
    <col min="6" max="6" width="10.85546875" style="4" customWidth="1"/>
    <col min="7" max="7" width="12.5703125" style="12"/>
  </cols>
  <sheetData>
    <row r="1" spans="1:6" ht="18.75" x14ac:dyDescent="0.3">
      <c r="A1" s="8" t="s">
        <v>134</v>
      </c>
    </row>
    <row r="2" spans="1:6" x14ac:dyDescent="0.25">
      <c r="A2" s="7" t="s">
        <v>7</v>
      </c>
      <c r="B2" s="7" t="s">
        <v>4</v>
      </c>
      <c r="C2" s="6" t="s">
        <v>5</v>
      </c>
      <c r="D2" s="6" t="s">
        <v>6</v>
      </c>
      <c r="E2" s="7" t="s">
        <v>123</v>
      </c>
    </row>
    <row r="3" spans="1:6" x14ac:dyDescent="0.25">
      <c r="A3" s="3">
        <v>1</v>
      </c>
      <c r="B3" s="3">
        <v>860</v>
      </c>
      <c r="C3" s="1" t="s">
        <v>86</v>
      </c>
      <c r="D3" s="1" t="s">
        <v>85</v>
      </c>
      <c r="E3" s="3">
        <v>20</v>
      </c>
    </row>
    <row r="4" spans="1:6" x14ac:dyDescent="0.25">
      <c r="A4" s="3">
        <v>2</v>
      </c>
      <c r="B4" s="3">
        <v>222</v>
      </c>
      <c r="C4" s="1" t="s">
        <v>13</v>
      </c>
      <c r="D4" s="1" t="s">
        <v>18</v>
      </c>
      <c r="E4" s="3">
        <v>12</v>
      </c>
    </row>
    <row r="5" spans="1:6" x14ac:dyDescent="0.25">
      <c r="A5" s="3">
        <v>3</v>
      </c>
      <c r="B5" s="3">
        <v>509</v>
      </c>
      <c r="C5" s="1" t="s">
        <v>84</v>
      </c>
      <c r="D5" s="1" t="s">
        <v>83</v>
      </c>
      <c r="E5" s="3">
        <v>8</v>
      </c>
    </row>
    <row r="6" spans="1:6" x14ac:dyDescent="0.25">
      <c r="A6" s="3">
        <v>4</v>
      </c>
      <c r="B6" s="3">
        <v>859</v>
      </c>
      <c r="C6" s="1" t="s">
        <v>65</v>
      </c>
      <c r="D6" s="1" t="s">
        <v>38</v>
      </c>
      <c r="E6" s="3">
        <v>4</v>
      </c>
    </row>
    <row r="8" spans="1:6" ht="18.75" x14ac:dyDescent="0.3">
      <c r="A8" s="8" t="s">
        <v>132</v>
      </c>
    </row>
    <row r="9" spans="1:6" x14ac:dyDescent="0.25">
      <c r="A9" s="7" t="s">
        <v>7</v>
      </c>
      <c r="B9" s="7" t="s">
        <v>4</v>
      </c>
      <c r="C9" s="6" t="s">
        <v>5</v>
      </c>
      <c r="D9" s="6" t="s">
        <v>6</v>
      </c>
      <c r="E9" s="7" t="s">
        <v>125</v>
      </c>
    </row>
    <row r="10" spans="1:6" x14ac:dyDescent="0.25">
      <c r="A10" s="3">
        <v>1</v>
      </c>
      <c r="B10" s="3">
        <v>765</v>
      </c>
      <c r="C10" s="1" t="s">
        <v>17</v>
      </c>
      <c r="D10" s="1" t="s">
        <v>68</v>
      </c>
      <c r="E10" s="3">
        <v>28</v>
      </c>
    </row>
    <row r="11" spans="1:6" x14ac:dyDescent="0.25">
      <c r="A11" s="3">
        <v>2</v>
      </c>
      <c r="B11" s="3">
        <v>513</v>
      </c>
      <c r="C11" s="1" t="s">
        <v>16</v>
      </c>
      <c r="D11" s="1" t="s">
        <v>67</v>
      </c>
      <c r="E11" s="3">
        <v>21</v>
      </c>
      <c r="F11" s="29"/>
    </row>
    <row r="12" spans="1:6" x14ac:dyDescent="0.25">
      <c r="A12" s="3">
        <v>3</v>
      </c>
      <c r="B12" s="3">
        <v>631</v>
      </c>
      <c r="C12" s="1" t="s">
        <v>14</v>
      </c>
      <c r="D12" s="1" t="s">
        <v>15</v>
      </c>
      <c r="E12" s="3">
        <v>15</v>
      </c>
      <c r="F12" s="28"/>
    </row>
    <row r="13" spans="1:6" x14ac:dyDescent="0.25">
      <c r="A13" s="3">
        <v>4</v>
      </c>
      <c r="B13" s="3">
        <v>481</v>
      </c>
      <c r="C13" s="1" t="s">
        <v>45</v>
      </c>
      <c r="D13" s="1" t="s">
        <v>46</v>
      </c>
      <c r="E13" s="3">
        <v>12</v>
      </c>
      <c r="F13" s="28"/>
    </row>
    <row r="14" spans="1:6" x14ac:dyDescent="0.25">
      <c r="A14" s="3">
        <v>5</v>
      </c>
      <c r="B14" s="3">
        <v>380</v>
      </c>
      <c r="C14" s="1" t="s">
        <v>88</v>
      </c>
      <c r="D14" s="1" t="s">
        <v>87</v>
      </c>
      <c r="E14" s="3">
        <v>7</v>
      </c>
      <c r="F14" s="29"/>
    </row>
    <row r="15" spans="1:6" x14ac:dyDescent="0.25">
      <c r="A15" s="3">
        <v>6</v>
      </c>
      <c r="B15" s="3">
        <v>517</v>
      </c>
      <c r="C15" s="1" t="s">
        <v>92</v>
      </c>
      <c r="D15" s="1" t="s">
        <v>91</v>
      </c>
      <c r="E15" s="3">
        <v>6</v>
      </c>
    </row>
    <row r="16" spans="1:6" x14ac:dyDescent="0.25">
      <c r="A16" s="3">
        <v>7</v>
      </c>
      <c r="B16" s="3">
        <v>500</v>
      </c>
      <c r="C16" s="1" t="s">
        <v>90</v>
      </c>
      <c r="D16" s="1" t="s">
        <v>89</v>
      </c>
      <c r="E16" s="3">
        <v>5</v>
      </c>
    </row>
    <row r="17" spans="1:6" x14ac:dyDescent="0.25">
      <c r="A17" s="3">
        <v>8</v>
      </c>
      <c r="B17" s="3">
        <v>379</v>
      </c>
      <c r="C17" s="1" t="s">
        <v>82</v>
      </c>
      <c r="D17" s="1" t="s">
        <v>1</v>
      </c>
      <c r="E17" s="3">
        <v>5</v>
      </c>
      <c r="F17" s="28"/>
    </row>
    <row r="18" spans="1:6" x14ac:dyDescent="0.25">
      <c r="A18" s="3">
        <v>9</v>
      </c>
      <c r="B18" s="3">
        <v>128</v>
      </c>
      <c r="C18" s="1" t="s">
        <v>2</v>
      </c>
      <c r="D18" s="1" t="s">
        <v>3</v>
      </c>
      <c r="E18" s="3">
        <v>0</v>
      </c>
    </row>
    <row r="19" spans="1:6" x14ac:dyDescent="0.25">
      <c r="A19" s="3">
        <v>10</v>
      </c>
      <c r="B19" s="3">
        <v>141</v>
      </c>
      <c r="C19" s="1" t="s">
        <v>19</v>
      </c>
      <c r="D19" s="1" t="s">
        <v>20</v>
      </c>
      <c r="E19" s="3">
        <v>0</v>
      </c>
    </row>
    <row r="20" spans="1:6" x14ac:dyDescent="0.25">
      <c r="A20" s="3" t="s">
        <v>72</v>
      </c>
      <c r="B20" s="3">
        <v>127</v>
      </c>
      <c r="C20" s="1" t="s">
        <v>94</v>
      </c>
      <c r="D20" s="1" t="s">
        <v>93</v>
      </c>
      <c r="E20" s="3" t="s">
        <v>81</v>
      </c>
      <c r="F20" s="29"/>
    </row>
    <row r="21" spans="1:6" x14ac:dyDescent="0.25">
      <c r="A21" s="3" t="s">
        <v>72</v>
      </c>
      <c r="B21" s="3">
        <v>630</v>
      </c>
      <c r="C21" s="1" t="s">
        <v>12</v>
      </c>
      <c r="D21" s="1" t="s">
        <v>66</v>
      </c>
      <c r="E21" s="3" t="s">
        <v>81</v>
      </c>
    </row>
    <row r="22" spans="1:6" x14ac:dyDescent="0.25">
      <c r="A22" s="11"/>
      <c r="B22" s="11"/>
      <c r="C22" s="12"/>
      <c r="D22" s="12"/>
    </row>
    <row r="23" spans="1:6" ht="18.75" x14ac:dyDescent="0.3">
      <c r="A23" s="8" t="s">
        <v>133</v>
      </c>
    </row>
    <row r="24" spans="1:6" x14ac:dyDescent="0.25">
      <c r="A24" s="7" t="s">
        <v>7</v>
      </c>
      <c r="B24" s="7" t="s">
        <v>4</v>
      </c>
      <c r="C24" s="6" t="s">
        <v>5</v>
      </c>
      <c r="D24" s="6" t="s">
        <v>6</v>
      </c>
      <c r="E24" s="7" t="s">
        <v>125</v>
      </c>
    </row>
    <row r="25" spans="1:6" x14ac:dyDescent="0.25">
      <c r="A25" s="3">
        <v>1</v>
      </c>
      <c r="B25" s="3">
        <v>839</v>
      </c>
      <c r="C25" s="1" t="s">
        <v>24</v>
      </c>
      <c r="D25" s="1" t="s">
        <v>25</v>
      </c>
      <c r="E25" s="3">
        <v>49</v>
      </c>
    </row>
    <row r="26" spans="1:6" x14ac:dyDescent="0.25">
      <c r="A26" s="3">
        <v>2</v>
      </c>
      <c r="B26" s="3">
        <v>425</v>
      </c>
      <c r="C26" s="1" t="s">
        <v>22</v>
      </c>
      <c r="D26" s="1" t="s">
        <v>23</v>
      </c>
      <c r="E26" s="3">
        <v>37</v>
      </c>
    </row>
    <row r="27" spans="1:6" x14ac:dyDescent="0.25">
      <c r="A27" s="3">
        <v>3</v>
      </c>
      <c r="B27" s="3">
        <v>431</v>
      </c>
      <c r="C27" s="1" t="s">
        <v>26</v>
      </c>
      <c r="D27" s="1" t="s">
        <v>27</v>
      </c>
      <c r="E27" s="3">
        <v>15</v>
      </c>
    </row>
    <row r="28" spans="1:6" x14ac:dyDescent="0.25">
      <c r="A28" s="3">
        <v>4</v>
      </c>
      <c r="B28" s="3">
        <v>49</v>
      </c>
      <c r="C28" s="1" t="s">
        <v>34</v>
      </c>
      <c r="D28" s="1" t="s">
        <v>35</v>
      </c>
      <c r="E28" s="3">
        <v>12</v>
      </c>
    </row>
    <row r="29" spans="1:6" x14ac:dyDescent="0.25">
      <c r="A29" s="3">
        <v>5</v>
      </c>
      <c r="B29" s="3">
        <v>739</v>
      </c>
      <c r="C29" s="1" t="s">
        <v>32</v>
      </c>
      <c r="D29" s="1" t="s">
        <v>33</v>
      </c>
      <c r="E29" s="3">
        <v>7</v>
      </c>
    </row>
    <row r="30" spans="1:6" x14ac:dyDescent="0.25">
      <c r="A30" s="3">
        <v>6</v>
      </c>
      <c r="B30" s="3">
        <v>344</v>
      </c>
      <c r="C30" s="1" t="s">
        <v>30</v>
      </c>
      <c r="D30" s="1" t="s">
        <v>31</v>
      </c>
      <c r="E30" s="3">
        <v>0</v>
      </c>
    </row>
    <row r="31" spans="1:6" x14ac:dyDescent="0.25">
      <c r="A31" s="3">
        <v>7</v>
      </c>
      <c r="B31" s="3">
        <v>308</v>
      </c>
      <c r="C31" s="1" t="s">
        <v>28</v>
      </c>
      <c r="D31" s="1" t="s">
        <v>29</v>
      </c>
      <c r="E31" s="3">
        <v>-16</v>
      </c>
    </row>
    <row r="32" spans="1:6" x14ac:dyDescent="0.25">
      <c r="A32" s="3">
        <v>8</v>
      </c>
      <c r="B32" s="3">
        <v>21</v>
      </c>
      <c r="C32" s="1" t="s">
        <v>36</v>
      </c>
      <c r="D32" s="1" t="s">
        <v>37</v>
      </c>
      <c r="E32" s="3">
        <v>-23</v>
      </c>
    </row>
    <row r="33" spans="1:5" x14ac:dyDescent="0.25">
      <c r="A33" s="3">
        <v>9</v>
      </c>
      <c r="B33" s="3">
        <v>355</v>
      </c>
      <c r="C33" s="1" t="s">
        <v>119</v>
      </c>
      <c r="D33" s="1" t="s">
        <v>39</v>
      </c>
      <c r="E33" s="3">
        <v>-40</v>
      </c>
    </row>
  </sheetData>
  <sortState ref="A25:E33">
    <sortCondition descending="1" ref="E25:E33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/>
  </sheetViews>
  <sheetFormatPr defaultColWidth="12.5703125" defaultRowHeight="15" x14ac:dyDescent="0.25"/>
  <cols>
    <col min="1" max="1" width="11.28515625" style="4" customWidth="1"/>
    <col min="2" max="2" width="14.42578125" style="4" customWidth="1"/>
    <col min="3" max="3" width="14.42578125" bestFit="1" customWidth="1"/>
    <col min="4" max="4" width="14.140625" bestFit="1" customWidth="1"/>
    <col min="5" max="5" width="18.85546875" style="4" customWidth="1"/>
    <col min="6" max="6" width="10.85546875" style="4" customWidth="1"/>
    <col min="7" max="7" width="12.5703125" style="12"/>
  </cols>
  <sheetData>
    <row r="1" spans="1:6" ht="18.75" x14ac:dyDescent="0.3">
      <c r="A1" s="8" t="s">
        <v>140</v>
      </c>
    </row>
    <row r="2" spans="1:6" x14ac:dyDescent="0.25">
      <c r="A2" s="7" t="s">
        <v>7</v>
      </c>
      <c r="B2" s="7" t="s">
        <v>4</v>
      </c>
      <c r="C2" s="6" t="s">
        <v>5</v>
      </c>
      <c r="D2" s="6" t="s">
        <v>6</v>
      </c>
      <c r="E2" s="7" t="s">
        <v>125</v>
      </c>
    </row>
    <row r="3" spans="1:6" x14ac:dyDescent="0.25">
      <c r="A3" s="3">
        <v>1</v>
      </c>
      <c r="B3" s="3">
        <v>860</v>
      </c>
      <c r="C3" s="1" t="s">
        <v>86</v>
      </c>
      <c r="D3" s="1" t="s">
        <v>85</v>
      </c>
      <c r="E3" s="3">
        <f>118+20</f>
        <v>138</v>
      </c>
    </row>
    <row r="4" spans="1:6" x14ac:dyDescent="0.25">
      <c r="A4" s="3">
        <v>2</v>
      </c>
      <c r="B4" s="3">
        <v>222</v>
      </c>
      <c r="C4" s="1" t="s">
        <v>13</v>
      </c>
      <c r="D4" s="1" t="s">
        <v>18</v>
      </c>
      <c r="E4" s="3">
        <f>116+12</f>
        <v>128</v>
      </c>
    </row>
    <row r="5" spans="1:6" x14ac:dyDescent="0.25">
      <c r="A5" s="3">
        <v>3</v>
      </c>
      <c r="B5" s="3">
        <v>509</v>
      </c>
      <c r="C5" s="1" t="s">
        <v>84</v>
      </c>
      <c r="D5" s="1" t="s">
        <v>83</v>
      </c>
      <c r="E5" s="3">
        <f>108+8</f>
        <v>116</v>
      </c>
    </row>
    <row r="6" spans="1:6" x14ac:dyDescent="0.25">
      <c r="A6" s="3">
        <v>4</v>
      </c>
      <c r="B6" s="3">
        <v>859</v>
      </c>
      <c r="C6" s="1" t="s">
        <v>65</v>
      </c>
      <c r="D6" s="1" t="s">
        <v>38</v>
      </c>
      <c r="E6" s="3">
        <f>102+4</f>
        <v>106</v>
      </c>
    </row>
    <row r="8" spans="1:6" ht="18.75" x14ac:dyDescent="0.3">
      <c r="A8" s="8" t="s">
        <v>139</v>
      </c>
    </row>
    <row r="9" spans="1:6" x14ac:dyDescent="0.25">
      <c r="A9" s="7" t="s">
        <v>7</v>
      </c>
      <c r="B9" s="7" t="s">
        <v>4</v>
      </c>
      <c r="C9" s="6" t="s">
        <v>5</v>
      </c>
      <c r="D9" s="6" t="s">
        <v>6</v>
      </c>
      <c r="E9" s="7" t="s">
        <v>125</v>
      </c>
    </row>
    <row r="10" spans="1:6" x14ac:dyDescent="0.25">
      <c r="A10" s="3">
        <v>1</v>
      </c>
      <c r="B10" s="3">
        <v>765</v>
      </c>
      <c r="C10" s="1" t="s">
        <v>17</v>
      </c>
      <c r="D10" s="1" t="s">
        <v>68</v>
      </c>
      <c r="E10" s="3">
        <f>40+40+40+28</f>
        <v>148</v>
      </c>
    </row>
    <row r="11" spans="1:6" x14ac:dyDescent="0.25">
      <c r="A11" s="3">
        <v>2</v>
      </c>
      <c r="B11" s="3">
        <v>513</v>
      </c>
      <c r="C11" s="1" t="s">
        <v>16</v>
      </c>
      <c r="D11" s="1" t="s">
        <v>67</v>
      </c>
      <c r="E11" s="3">
        <f>22+36+34+21</f>
        <v>113</v>
      </c>
      <c r="F11" s="29"/>
    </row>
    <row r="12" spans="1:6" x14ac:dyDescent="0.25">
      <c r="A12" s="3">
        <v>3</v>
      </c>
      <c r="B12" s="3">
        <v>380</v>
      </c>
      <c r="C12" s="1" t="s">
        <v>88</v>
      </c>
      <c r="D12" s="1" t="s">
        <v>87</v>
      </c>
      <c r="E12" s="3">
        <f>34+38+32+7</f>
        <v>111</v>
      </c>
      <c r="F12" s="28"/>
    </row>
    <row r="13" spans="1:6" x14ac:dyDescent="0.25">
      <c r="A13" s="3">
        <v>4</v>
      </c>
      <c r="B13" s="3">
        <v>631</v>
      </c>
      <c r="C13" s="1" t="s">
        <v>14</v>
      </c>
      <c r="D13" s="1" t="s">
        <v>15</v>
      </c>
      <c r="E13" s="3">
        <f>38+32+22+15</f>
        <v>107</v>
      </c>
      <c r="F13" s="28"/>
    </row>
    <row r="14" spans="1:6" x14ac:dyDescent="0.25">
      <c r="A14" s="3">
        <v>5</v>
      </c>
      <c r="B14" s="3">
        <v>481</v>
      </c>
      <c r="C14" s="1" t="s">
        <v>45</v>
      </c>
      <c r="D14" s="1" t="s">
        <v>46</v>
      </c>
      <c r="E14" s="3">
        <f>36+34+24+12</f>
        <v>106</v>
      </c>
      <c r="F14" s="29"/>
    </row>
    <row r="15" spans="1:6" x14ac:dyDescent="0.25">
      <c r="A15" s="3">
        <v>6</v>
      </c>
      <c r="B15" s="3">
        <v>500</v>
      </c>
      <c r="C15" s="1" t="s">
        <v>90</v>
      </c>
      <c r="D15" s="1" t="s">
        <v>89</v>
      </c>
      <c r="E15" s="3">
        <f>32+30+38+5</f>
        <v>105</v>
      </c>
    </row>
    <row r="16" spans="1:6" x14ac:dyDescent="0.25">
      <c r="A16" s="3">
        <v>7</v>
      </c>
      <c r="B16" s="3">
        <v>517</v>
      </c>
      <c r="C16" s="1" t="s">
        <v>92</v>
      </c>
      <c r="D16" s="1" t="s">
        <v>91</v>
      </c>
      <c r="E16" s="3">
        <f>28+22+36+6</f>
        <v>92</v>
      </c>
    </row>
    <row r="17" spans="1:6" x14ac:dyDescent="0.25">
      <c r="A17" s="3">
        <v>8</v>
      </c>
      <c r="B17" s="3">
        <v>128</v>
      </c>
      <c r="C17" s="1" t="s">
        <v>2</v>
      </c>
      <c r="D17" s="1" t="s">
        <v>3</v>
      </c>
      <c r="E17" s="3">
        <f>26+28+28+0</f>
        <v>82</v>
      </c>
      <c r="F17" s="28"/>
    </row>
    <row r="18" spans="1:6" x14ac:dyDescent="0.25">
      <c r="A18" s="3">
        <v>9</v>
      </c>
      <c r="B18" s="3">
        <v>379</v>
      </c>
      <c r="C18" s="1" t="s">
        <v>82</v>
      </c>
      <c r="D18" s="1" t="s">
        <v>1</v>
      </c>
      <c r="E18" s="3">
        <f>24+22+30+5</f>
        <v>81</v>
      </c>
    </row>
    <row r="19" spans="1:6" x14ac:dyDescent="0.25">
      <c r="A19" s="3">
        <v>10</v>
      </c>
      <c r="B19" s="3">
        <v>141</v>
      </c>
      <c r="C19" s="1" t="s">
        <v>19</v>
      </c>
      <c r="D19" s="1" t="s">
        <v>20</v>
      </c>
      <c r="E19" s="3">
        <f>30+24+26+0</f>
        <v>80</v>
      </c>
    </row>
    <row r="20" spans="1:6" x14ac:dyDescent="0.25">
      <c r="A20" s="3" t="s">
        <v>72</v>
      </c>
      <c r="B20" s="3">
        <v>127</v>
      </c>
      <c r="C20" s="1" t="s">
        <v>94</v>
      </c>
      <c r="D20" s="1" t="s">
        <v>93</v>
      </c>
      <c r="E20" s="3" t="s">
        <v>81</v>
      </c>
      <c r="F20" s="29"/>
    </row>
    <row r="21" spans="1:6" x14ac:dyDescent="0.25">
      <c r="A21" s="3" t="s">
        <v>72</v>
      </c>
      <c r="B21" s="3">
        <v>630</v>
      </c>
      <c r="C21" s="1" t="s">
        <v>12</v>
      </c>
      <c r="D21" s="1" t="s">
        <v>66</v>
      </c>
      <c r="E21" s="3" t="s">
        <v>81</v>
      </c>
    </row>
    <row r="22" spans="1:6" x14ac:dyDescent="0.25">
      <c r="A22" s="11"/>
      <c r="B22" s="11"/>
      <c r="C22" s="12"/>
      <c r="D22" s="12"/>
    </row>
    <row r="23" spans="1:6" ht="18.75" x14ac:dyDescent="0.3">
      <c r="A23" s="8" t="s">
        <v>138</v>
      </c>
    </row>
    <row r="24" spans="1:6" x14ac:dyDescent="0.25">
      <c r="A24" s="7" t="s">
        <v>7</v>
      </c>
      <c r="B24" s="7" t="s">
        <v>4</v>
      </c>
      <c r="C24" s="6" t="s">
        <v>5</v>
      </c>
      <c r="D24" s="6" t="s">
        <v>6</v>
      </c>
      <c r="E24" s="7" t="s">
        <v>125</v>
      </c>
    </row>
    <row r="25" spans="1:6" x14ac:dyDescent="0.25">
      <c r="A25" s="3">
        <v>1</v>
      </c>
      <c r="B25" s="3">
        <v>839</v>
      </c>
      <c r="C25" s="1" t="s">
        <v>24</v>
      </c>
      <c r="D25" s="1" t="s">
        <v>25</v>
      </c>
      <c r="E25" s="3">
        <f>36+36+32+49</f>
        <v>153</v>
      </c>
    </row>
    <row r="26" spans="1:6" x14ac:dyDescent="0.25">
      <c r="A26" s="3">
        <v>2</v>
      </c>
      <c r="B26" s="3">
        <v>425</v>
      </c>
      <c r="C26" s="1" t="s">
        <v>22</v>
      </c>
      <c r="D26" s="1" t="s">
        <v>23</v>
      </c>
      <c r="E26" s="3">
        <f>38+38+34+37</f>
        <v>147</v>
      </c>
    </row>
    <row r="27" spans="1:6" x14ac:dyDescent="0.25">
      <c r="A27" s="3">
        <v>3</v>
      </c>
      <c r="B27" s="3">
        <v>431</v>
      </c>
      <c r="C27" s="1" t="s">
        <v>26</v>
      </c>
      <c r="D27" s="1" t="s">
        <v>27</v>
      </c>
      <c r="E27" s="3">
        <f>32+34+30+15</f>
        <v>111</v>
      </c>
    </row>
    <row r="28" spans="1:6" x14ac:dyDescent="0.25">
      <c r="A28" s="3">
        <v>4</v>
      </c>
      <c r="B28" s="3">
        <v>49</v>
      </c>
      <c r="C28" s="1" t="s">
        <v>34</v>
      </c>
      <c r="D28" s="1" t="s">
        <v>35</v>
      </c>
      <c r="E28" s="3">
        <f>30+32+36+12</f>
        <v>110</v>
      </c>
    </row>
    <row r="29" spans="1:6" x14ac:dyDescent="0.25">
      <c r="A29" s="3">
        <v>5</v>
      </c>
      <c r="B29" s="3">
        <v>21</v>
      </c>
      <c r="C29" s="1" t="s">
        <v>36</v>
      </c>
      <c r="D29" s="1" t="s">
        <v>37</v>
      </c>
      <c r="E29" s="3">
        <f>40+40+40-23</f>
        <v>97</v>
      </c>
    </row>
    <row r="30" spans="1:6" x14ac:dyDescent="0.25">
      <c r="A30" s="3">
        <v>6</v>
      </c>
      <c r="B30" s="3">
        <v>739</v>
      </c>
      <c r="C30" s="1" t="s">
        <v>32</v>
      </c>
      <c r="D30" s="1" t="s">
        <v>33</v>
      </c>
      <c r="E30" s="3">
        <f>24+30+24+7</f>
        <v>85</v>
      </c>
    </row>
    <row r="31" spans="1:6" x14ac:dyDescent="0.25">
      <c r="A31" s="3">
        <v>7</v>
      </c>
      <c r="B31" s="3">
        <v>308</v>
      </c>
      <c r="C31" s="1" t="s">
        <v>28</v>
      </c>
      <c r="D31" s="1" t="s">
        <v>29</v>
      </c>
      <c r="E31" s="3">
        <f>34+26+38-16</f>
        <v>82</v>
      </c>
    </row>
    <row r="32" spans="1:6" s="12" customFormat="1" x14ac:dyDescent="0.25">
      <c r="A32" s="3">
        <v>8</v>
      </c>
      <c r="B32" s="3">
        <v>344</v>
      </c>
      <c r="C32" s="1" t="s">
        <v>30</v>
      </c>
      <c r="D32" s="1" t="s">
        <v>31</v>
      </c>
      <c r="E32" s="3">
        <f>28+24+28+0</f>
        <v>80</v>
      </c>
      <c r="F32" s="4"/>
    </row>
    <row r="33" spans="1:7" s="12" customFormat="1" x14ac:dyDescent="0.25">
      <c r="A33" s="3">
        <v>9</v>
      </c>
      <c r="B33" s="3">
        <v>355</v>
      </c>
      <c r="C33" s="1" t="s">
        <v>119</v>
      </c>
      <c r="D33" s="1" t="s">
        <v>39</v>
      </c>
      <c r="E33" s="3">
        <f>26+24+28-40</f>
        <v>38</v>
      </c>
      <c r="F33" s="4"/>
    </row>
    <row r="34" spans="1:7" s="4" customFormat="1" x14ac:dyDescent="0.25">
      <c r="A34" s="3" t="s">
        <v>72</v>
      </c>
      <c r="B34" s="3">
        <v>523</v>
      </c>
      <c r="C34" s="1" t="s">
        <v>13</v>
      </c>
      <c r="D34" s="1" t="s">
        <v>61</v>
      </c>
      <c r="E34" s="3" t="s">
        <v>81</v>
      </c>
      <c r="G34" s="12"/>
    </row>
  </sheetData>
  <sortState ref="A25:E33">
    <sortCondition descending="1" ref="E25:E33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5" workbookViewId="0">
      <selection activeCell="A26" sqref="A26"/>
    </sheetView>
  </sheetViews>
  <sheetFormatPr defaultColWidth="12.5703125" defaultRowHeight="15" x14ac:dyDescent="0.25"/>
  <cols>
    <col min="1" max="1" width="30.28515625" bestFit="1" customWidth="1"/>
    <col min="2" max="2" width="21.140625" bestFit="1" customWidth="1"/>
    <col min="3" max="3" width="14.140625" bestFit="1" customWidth="1"/>
    <col min="4" max="4" width="14.42578125" bestFit="1" customWidth="1"/>
    <col min="5" max="5" width="11" bestFit="1" customWidth="1"/>
    <col min="6" max="6" width="27.85546875" bestFit="1" customWidth="1"/>
    <col min="7" max="7" width="39.57031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 t="s">
        <v>103</v>
      </c>
      <c r="B2" t="s">
        <v>104</v>
      </c>
      <c r="C2" t="s">
        <v>35</v>
      </c>
      <c r="D2" t="s">
        <v>34</v>
      </c>
      <c r="E2" t="s">
        <v>105</v>
      </c>
      <c r="F2">
        <v>49</v>
      </c>
      <c r="G2" t="s">
        <v>106</v>
      </c>
    </row>
    <row r="3" spans="1:7" x14ac:dyDescent="0.25">
      <c r="A3" t="s">
        <v>103</v>
      </c>
      <c r="B3" t="s">
        <v>104</v>
      </c>
      <c r="C3" t="s">
        <v>37</v>
      </c>
      <c r="D3" t="s">
        <v>36</v>
      </c>
      <c r="E3" t="s">
        <v>105</v>
      </c>
      <c r="F3">
        <v>21</v>
      </c>
      <c r="G3" t="s">
        <v>106</v>
      </c>
    </row>
    <row r="4" spans="1:7" x14ac:dyDescent="0.25">
      <c r="A4" t="s">
        <v>103</v>
      </c>
      <c r="B4" t="s">
        <v>107</v>
      </c>
      <c r="C4" t="s">
        <v>29</v>
      </c>
      <c r="D4" t="s">
        <v>28</v>
      </c>
      <c r="E4" t="s">
        <v>105</v>
      </c>
      <c r="F4">
        <v>308</v>
      </c>
      <c r="G4" t="s">
        <v>106</v>
      </c>
    </row>
    <row r="5" spans="1:7" x14ac:dyDescent="0.25">
      <c r="A5" t="s">
        <v>103</v>
      </c>
      <c r="B5" t="s">
        <v>104</v>
      </c>
      <c r="C5" t="s">
        <v>27</v>
      </c>
      <c r="D5" t="s">
        <v>26</v>
      </c>
      <c r="E5" t="s">
        <v>105</v>
      </c>
      <c r="F5">
        <v>431</v>
      </c>
      <c r="G5" t="s">
        <v>106</v>
      </c>
    </row>
    <row r="6" spans="1:7" x14ac:dyDescent="0.25">
      <c r="A6" t="s">
        <v>103</v>
      </c>
      <c r="B6" t="s">
        <v>104</v>
      </c>
      <c r="C6" t="s">
        <v>23</v>
      </c>
      <c r="D6" t="s">
        <v>22</v>
      </c>
      <c r="E6" t="s">
        <v>105</v>
      </c>
      <c r="F6">
        <v>425</v>
      </c>
      <c r="G6" t="s">
        <v>106</v>
      </c>
    </row>
    <row r="7" spans="1:7" x14ac:dyDescent="0.25">
      <c r="A7" t="s">
        <v>103</v>
      </c>
      <c r="B7" t="s">
        <v>104</v>
      </c>
      <c r="C7" t="s">
        <v>25</v>
      </c>
      <c r="D7" t="s">
        <v>24</v>
      </c>
      <c r="E7" t="s">
        <v>105</v>
      </c>
      <c r="F7">
        <v>50</v>
      </c>
      <c r="G7" t="s">
        <v>106</v>
      </c>
    </row>
    <row r="8" spans="1:7" x14ac:dyDescent="0.25">
      <c r="A8" t="s">
        <v>103</v>
      </c>
      <c r="B8" t="s">
        <v>104</v>
      </c>
      <c r="C8" t="s">
        <v>33</v>
      </c>
      <c r="D8" t="s">
        <v>32</v>
      </c>
      <c r="E8" t="s">
        <v>105</v>
      </c>
      <c r="F8">
        <v>739</v>
      </c>
      <c r="G8" t="s">
        <v>106</v>
      </c>
    </row>
    <row r="9" spans="1:7" x14ac:dyDescent="0.25">
      <c r="A9" t="s">
        <v>103</v>
      </c>
      <c r="B9" t="s">
        <v>104</v>
      </c>
      <c r="C9" t="s">
        <v>31</v>
      </c>
      <c r="D9" t="s">
        <v>30</v>
      </c>
      <c r="E9" t="s">
        <v>105</v>
      </c>
      <c r="F9">
        <v>344</v>
      </c>
      <c r="G9" t="s">
        <v>106</v>
      </c>
    </row>
    <row r="10" spans="1:7" x14ac:dyDescent="0.25">
      <c r="A10" t="s">
        <v>103</v>
      </c>
      <c r="B10" t="s">
        <v>107</v>
      </c>
      <c r="C10" t="s">
        <v>66</v>
      </c>
      <c r="D10" t="s">
        <v>12</v>
      </c>
      <c r="E10" t="s">
        <v>105</v>
      </c>
      <c r="F10">
        <v>630</v>
      </c>
      <c r="G10" t="s">
        <v>108</v>
      </c>
    </row>
    <row r="11" spans="1:7" x14ac:dyDescent="0.25">
      <c r="A11" t="s">
        <v>103</v>
      </c>
      <c r="B11" t="s">
        <v>107</v>
      </c>
      <c r="C11" t="s">
        <v>3</v>
      </c>
      <c r="D11" t="s">
        <v>2</v>
      </c>
      <c r="E11" t="s">
        <v>109</v>
      </c>
      <c r="F11">
        <v>128</v>
      </c>
      <c r="G11" t="s">
        <v>108</v>
      </c>
    </row>
    <row r="12" spans="1:7" x14ac:dyDescent="0.25">
      <c r="A12" t="s">
        <v>103</v>
      </c>
      <c r="B12" t="s">
        <v>104</v>
      </c>
      <c r="C12" t="s">
        <v>1</v>
      </c>
      <c r="D12" t="s">
        <v>82</v>
      </c>
      <c r="E12" t="s">
        <v>105</v>
      </c>
      <c r="F12">
        <v>379</v>
      </c>
      <c r="G12" t="s">
        <v>108</v>
      </c>
    </row>
    <row r="13" spans="1:7" x14ac:dyDescent="0.25">
      <c r="A13" t="s">
        <v>103</v>
      </c>
      <c r="B13" t="s">
        <v>104</v>
      </c>
      <c r="C13" t="s">
        <v>68</v>
      </c>
      <c r="D13" t="s">
        <v>17</v>
      </c>
      <c r="E13" t="s">
        <v>105</v>
      </c>
      <c r="F13">
        <v>765</v>
      </c>
      <c r="G13" t="s">
        <v>108</v>
      </c>
    </row>
    <row r="14" spans="1:7" x14ac:dyDescent="0.25">
      <c r="A14" t="s">
        <v>103</v>
      </c>
      <c r="B14" t="s">
        <v>107</v>
      </c>
      <c r="C14" t="s">
        <v>67</v>
      </c>
      <c r="D14" t="s">
        <v>16</v>
      </c>
      <c r="E14" t="s">
        <v>105</v>
      </c>
      <c r="F14">
        <v>513</v>
      </c>
      <c r="G14" t="s">
        <v>108</v>
      </c>
    </row>
    <row r="15" spans="1:7" x14ac:dyDescent="0.25">
      <c r="A15" t="s">
        <v>103</v>
      </c>
      <c r="B15" t="s">
        <v>107</v>
      </c>
      <c r="C15" t="s">
        <v>15</v>
      </c>
      <c r="D15" t="s">
        <v>14</v>
      </c>
      <c r="E15" t="s">
        <v>105</v>
      </c>
      <c r="F15">
        <v>631</v>
      </c>
      <c r="G15" t="s">
        <v>108</v>
      </c>
    </row>
    <row r="16" spans="1:7" x14ac:dyDescent="0.25">
      <c r="A16" t="s">
        <v>103</v>
      </c>
      <c r="B16" t="s">
        <v>107</v>
      </c>
      <c r="C16" t="s">
        <v>20</v>
      </c>
      <c r="D16" t="s">
        <v>19</v>
      </c>
      <c r="E16" t="s">
        <v>109</v>
      </c>
      <c r="F16">
        <v>141</v>
      </c>
      <c r="G16" t="s">
        <v>108</v>
      </c>
    </row>
    <row r="17" spans="1:7" x14ac:dyDescent="0.25">
      <c r="A17" t="s">
        <v>103</v>
      </c>
      <c r="B17" t="s">
        <v>104</v>
      </c>
      <c r="C17" t="s">
        <v>18</v>
      </c>
      <c r="D17" t="s">
        <v>13</v>
      </c>
      <c r="E17" t="s">
        <v>109</v>
      </c>
      <c r="F17">
        <v>222</v>
      </c>
      <c r="G17" t="s">
        <v>110</v>
      </c>
    </row>
    <row r="18" spans="1:7" x14ac:dyDescent="0.25">
      <c r="A18" t="s">
        <v>103</v>
      </c>
      <c r="B18" t="s">
        <v>107</v>
      </c>
      <c r="C18" t="s">
        <v>61</v>
      </c>
      <c r="D18" t="s">
        <v>13</v>
      </c>
      <c r="E18" t="s">
        <v>105</v>
      </c>
      <c r="F18">
        <v>523</v>
      </c>
      <c r="G18" t="s">
        <v>106</v>
      </c>
    </row>
    <row r="19" spans="1:7" x14ac:dyDescent="0.25">
      <c r="A19" t="s">
        <v>103</v>
      </c>
      <c r="B19" t="s">
        <v>107</v>
      </c>
      <c r="C19" t="s">
        <v>46</v>
      </c>
      <c r="D19" t="s">
        <v>45</v>
      </c>
      <c r="E19" t="s">
        <v>105</v>
      </c>
      <c r="F19">
        <v>481</v>
      </c>
      <c r="G19" t="s">
        <v>108</v>
      </c>
    </row>
    <row r="20" spans="1:7" x14ac:dyDescent="0.25">
      <c r="A20" t="s">
        <v>103</v>
      </c>
      <c r="B20" t="s">
        <v>107</v>
      </c>
      <c r="C20" t="s">
        <v>38</v>
      </c>
      <c r="D20" t="s">
        <v>65</v>
      </c>
      <c r="E20" t="s">
        <v>109</v>
      </c>
      <c r="F20">
        <v>859</v>
      </c>
      <c r="G20" t="s">
        <v>110</v>
      </c>
    </row>
    <row r="21" spans="1:7" x14ac:dyDescent="0.25">
      <c r="A21" t="s">
        <v>103</v>
      </c>
      <c r="B21" t="s">
        <v>104</v>
      </c>
      <c r="C21" t="s">
        <v>83</v>
      </c>
      <c r="D21" t="s">
        <v>84</v>
      </c>
      <c r="E21" t="s">
        <v>105</v>
      </c>
      <c r="F21">
        <v>509</v>
      </c>
      <c r="G21" t="s">
        <v>110</v>
      </c>
    </row>
    <row r="22" spans="1:7" x14ac:dyDescent="0.25">
      <c r="A22" t="s">
        <v>103</v>
      </c>
      <c r="B22" t="s">
        <v>107</v>
      </c>
      <c r="C22" t="s">
        <v>85</v>
      </c>
      <c r="D22" t="s">
        <v>86</v>
      </c>
      <c r="E22" t="s">
        <v>105</v>
      </c>
      <c r="F22">
        <v>860</v>
      </c>
      <c r="G22" t="s">
        <v>110</v>
      </c>
    </row>
    <row r="23" spans="1:7" x14ac:dyDescent="0.25">
      <c r="A23" t="s">
        <v>103</v>
      </c>
      <c r="B23" t="s">
        <v>104</v>
      </c>
      <c r="C23" t="s">
        <v>87</v>
      </c>
      <c r="D23" t="s">
        <v>88</v>
      </c>
      <c r="E23" t="s">
        <v>105</v>
      </c>
      <c r="F23">
        <v>380</v>
      </c>
      <c r="G23" t="s">
        <v>108</v>
      </c>
    </row>
    <row r="24" spans="1:7" x14ac:dyDescent="0.25">
      <c r="A24" t="s">
        <v>103</v>
      </c>
      <c r="B24" t="s">
        <v>104</v>
      </c>
      <c r="C24" t="s">
        <v>89</v>
      </c>
      <c r="D24" t="s">
        <v>90</v>
      </c>
      <c r="E24" t="s">
        <v>105</v>
      </c>
      <c r="F24">
        <v>500</v>
      </c>
      <c r="G24" t="s">
        <v>110</v>
      </c>
    </row>
    <row r="25" spans="1:7" x14ac:dyDescent="0.25">
      <c r="A25" t="s">
        <v>103</v>
      </c>
      <c r="B25" t="s">
        <v>104</v>
      </c>
      <c r="C25" t="s">
        <v>91</v>
      </c>
      <c r="D25" t="s">
        <v>92</v>
      </c>
      <c r="E25" t="s">
        <v>105</v>
      </c>
      <c r="F25">
        <v>517</v>
      </c>
      <c r="G25" t="s">
        <v>108</v>
      </c>
    </row>
    <row r="26" spans="1:7" x14ac:dyDescent="0.25">
      <c r="A26" t="s">
        <v>103</v>
      </c>
      <c r="B26" t="s">
        <v>104</v>
      </c>
      <c r="C26" t="s">
        <v>93</v>
      </c>
      <c r="D26" t="s">
        <v>94</v>
      </c>
      <c r="E26" t="s">
        <v>109</v>
      </c>
      <c r="F26">
        <v>127</v>
      </c>
      <c r="G26" t="s">
        <v>108</v>
      </c>
    </row>
  </sheetData>
  <sortState ref="B2:E19">
    <sortCondition descending="1" ref="B2:B1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B16" workbookViewId="0">
      <selection activeCell="K27" sqref="K27"/>
    </sheetView>
  </sheetViews>
  <sheetFormatPr defaultColWidth="12.5703125" defaultRowHeight="15" x14ac:dyDescent="0.25"/>
  <cols>
    <col min="1" max="1" width="30.28515625" bestFit="1" customWidth="1"/>
    <col min="2" max="2" width="21.140625" bestFit="1" customWidth="1"/>
    <col min="3" max="3" width="14.140625" bestFit="1" customWidth="1"/>
    <col min="4" max="4" width="14.42578125" bestFit="1" customWidth="1"/>
    <col min="5" max="5" width="11" bestFit="1" customWidth="1"/>
    <col min="6" max="6" width="27.85546875" bestFit="1" customWidth="1"/>
    <col min="7" max="7" width="39.57031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 t="s">
        <v>103</v>
      </c>
      <c r="B2" t="s">
        <v>104</v>
      </c>
      <c r="C2" t="s">
        <v>35</v>
      </c>
      <c r="D2" t="s">
        <v>34</v>
      </c>
      <c r="E2" t="s">
        <v>105</v>
      </c>
      <c r="F2">
        <v>49</v>
      </c>
      <c r="G2" t="s">
        <v>106</v>
      </c>
    </row>
    <row r="3" spans="1:7" x14ac:dyDescent="0.25">
      <c r="A3" t="s">
        <v>103</v>
      </c>
      <c r="B3" t="s">
        <v>104</v>
      </c>
      <c r="C3" t="s">
        <v>37</v>
      </c>
      <c r="D3" t="s">
        <v>36</v>
      </c>
      <c r="E3" t="s">
        <v>105</v>
      </c>
      <c r="F3">
        <v>21</v>
      </c>
      <c r="G3" t="s">
        <v>106</v>
      </c>
    </row>
    <row r="4" spans="1:7" x14ac:dyDescent="0.25">
      <c r="A4" t="s">
        <v>103</v>
      </c>
      <c r="B4" t="s">
        <v>107</v>
      </c>
      <c r="C4" t="s">
        <v>29</v>
      </c>
      <c r="D4" t="s">
        <v>28</v>
      </c>
      <c r="E4" t="s">
        <v>105</v>
      </c>
      <c r="F4">
        <v>308</v>
      </c>
      <c r="G4" t="s">
        <v>106</v>
      </c>
    </row>
    <row r="5" spans="1:7" x14ac:dyDescent="0.25">
      <c r="A5" t="s">
        <v>103</v>
      </c>
      <c r="B5" t="s">
        <v>104</v>
      </c>
      <c r="C5" t="s">
        <v>27</v>
      </c>
      <c r="D5" t="s">
        <v>26</v>
      </c>
      <c r="E5" t="s">
        <v>105</v>
      </c>
      <c r="F5">
        <v>431</v>
      </c>
      <c r="G5" t="s">
        <v>106</v>
      </c>
    </row>
    <row r="6" spans="1:7" x14ac:dyDescent="0.25">
      <c r="A6" t="s">
        <v>103</v>
      </c>
      <c r="B6" t="s">
        <v>104</v>
      </c>
      <c r="C6" t="s">
        <v>23</v>
      </c>
      <c r="D6" t="s">
        <v>22</v>
      </c>
      <c r="E6" t="s">
        <v>105</v>
      </c>
      <c r="F6">
        <v>425</v>
      </c>
      <c r="G6" t="s">
        <v>106</v>
      </c>
    </row>
    <row r="7" spans="1:7" x14ac:dyDescent="0.25">
      <c r="A7" t="s">
        <v>103</v>
      </c>
      <c r="B7" t="s">
        <v>104</v>
      </c>
      <c r="C7" t="s">
        <v>25</v>
      </c>
      <c r="D7" t="s">
        <v>24</v>
      </c>
      <c r="E7" t="s">
        <v>105</v>
      </c>
      <c r="F7">
        <v>50</v>
      </c>
      <c r="G7" t="s">
        <v>106</v>
      </c>
    </row>
    <row r="8" spans="1:7" x14ac:dyDescent="0.25">
      <c r="A8" t="s">
        <v>103</v>
      </c>
      <c r="B8" t="s">
        <v>104</v>
      </c>
      <c r="C8" t="s">
        <v>33</v>
      </c>
      <c r="D8" t="s">
        <v>32</v>
      </c>
      <c r="E8" t="s">
        <v>105</v>
      </c>
      <c r="F8">
        <v>739</v>
      </c>
      <c r="G8" t="s">
        <v>106</v>
      </c>
    </row>
    <row r="9" spans="1:7" x14ac:dyDescent="0.25">
      <c r="A9" t="s">
        <v>103</v>
      </c>
      <c r="B9" t="s">
        <v>104</v>
      </c>
      <c r="C9" t="s">
        <v>31</v>
      </c>
      <c r="D9" t="s">
        <v>30</v>
      </c>
      <c r="E9" t="s">
        <v>105</v>
      </c>
      <c r="F9">
        <v>344</v>
      </c>
      <c r="G9" t="s">
        <v>106</v>
      </c>
    </row>
    <row r="10" spans="1:7" x14ac:dyDescent="0.25">
      <c r="A10" t="s">
        <v>103</v>
      </c>
      <c r="B10" t="s">
        <v>107</v>
      </c>
      <c r="C10" t="s">
        <v>66</v>
      </c>
      <c r="D10" t="s">
        <v>12</v>
      </c>
      <c r="E10" t="s">
        <v>105</v>
      </c>
      <c r="F10">
        <v>630</v>
      </c>
      <c r="G10" t="s">
        <v>108</v>
      </c>
    </row>
    <row r="11" spans="1:7" x14ac:dyDescent="0.25">
      <c r="A11" t="s">
        <v>103</v>
      </c>
      <c r="B11" t="s">
        <v>107</v>
      </c>
      <c r="C11" t="s">
        <v>3</v>
      </c>
      <c r="D11" t="s">
        <v>2</v>
      </c>
      <c r="E11" t="s">
        <v>109</v>
      </c>
      <c r="F11">
        <v>128</v>
      </c>
      <c r="G11" t="s">
        <v>108</v>
      </c>
    </row>
    <row r="12" spans="1:7" x14ac:dyDescent="0.25">
      <c r="A12" t="s">
        <v>103</v>
      </c>
      <c r="B12" t="s">
        <v>104</v>
      </c>
      <c r="C12" t="s">
        <v>1</v>
      </c>
      <c r="D12" t="s">
        <v>82</v>
      </c>
      <c r="E12" t="s">
        <v>105</v>
      </c>
      <c r="F12">
        <v>379</v>
      </c>
      <c r="G12" t="s">
        <v>108</v>
      </c>
    </row>
    <row r="13" spans="1:7" x14ac:dyDescent="0.25">
      <c r="A13" t="s">
        <v>103</v>
      </c>
      <c r="B13" t="s">
        <v>104</v>
      </c>
      <c r="C13" t="s">
        <v>68</v>
      </c>
      <c r="D13" t="s">
        <v>17</v>
      </c>
      <c r="E13" t="s">
        <v>105</v>
      </c>
      <c r="F13">
        <v>765</v>
      </c>
      <c r="G13" t="s">
        <v>108</v>
      </c>
    </row>
    <row r="14" spans="1:7" x14ac:dyDescent="0.25">
      <c r="A14" t="s">
        <v>103</v>
      </c>
      <c r="B14" t="s">
        <v>107</v>
      </c>
      <c r="C14" t="s">
        <v>67</v>
      </c>
      <c r="D14" t="s">
        <v>16</v>
      </c>
      <c r="E14" t="s">
        <v>105</v>
      </c>
      <c r="F14">
        <v>513</v>
      </c>
      <c r="G14" t="s">
        <v>108</v>
      </c>
    </row>
    <row r="15" spans="1:7" x14ac:dyDescent="0.25">
      <c r="A15" t="s">
        <v>103</v>
      </c>
      <c r="B15" t="s">
        <v>107</v>
      </c>
      <c r="C15" t="s">
        <v>15</v>
      </c>
      <c r="D15" t="s">
        <v>14</v>
      </c>
      <c r="E15" t="s">
        <v>105</v>
      </c>
      <c r="F15">
        <v>631</v>
      </c>
      <c r="G15" t="s">
        <v>108</v>
      </c>
    </row>
    <row r="16" spans="1:7" x14ac:dyDescent="0.25">
      <c r="A16" t="s">
        <v>103</v>
      </c>
      <c r="B16" t="s">
        <v>107</v>
      </c>
      <c r="C16" t="s">
        <v>20</v>
      </c>
      <c r="D16" t="s">
        <v>19</v>
      </c>
      <c r="E16" t="s">
        <v>109</v>
      </c>
      <c r="F16">
        <v>141</v>
      </c>
      <c r="G16" t="s">
        <v>108</v>
      </c>
    </row>
    <row r="17" spans="1:7" x14ac:dyDescent="0.25">
      <c r="A17" t="s">
        <v>103</v>
      </c>
      <c r="B17" t="s">
        <v>104</v>
      </c>
      <c r="C17" t="s">
        <v>18</v>
      </c>
      <c r="D17" t="s">
        <v>13</v>
      </c>
      <c r="E17" t="s">
        <v>109</v>
      </c>
      <c r="F17">
        <v>222</v>
      </c>
      <c r="G17" t="s">
        <v>110</v>
      </c>
    </row>
    <row r="18" spans="1:7" x14ac:dyDescent="0.25">
      <c r="A18" t="s">
        <v>103</v>
      </c>
      <c r="B18" t="s">
        <v>111</v>
      </c>
      <c r="C18" t="s">
        <v>54</v>
      </c>
      <c r="D18" t="s">
        <v>53</v>
      </c>
      <c r="E18" t="s">
        <v>105</v>
      </c>
      <c r="F18">
        <v>103</v>
      </c>
      <c r="G18" t="s">
        <v>106</v>
      </c>
    </row>
    <row r="19" spans="1:7" x14ac:dyDescent="0.25">
      <c r="A19" t="s">
        <v>103</v>
      </c>
      <c r="B19" t="s">
        <v>111</v>
      </c>
      <c r="C19" t="s">
        <v>60</v>
      </c>
      <c r="D19" t="s">
        <v>59</v>
      </c>
      <c r="E19" t="s">
        <v>105</v>
      </c>
      <c r="F19">
        <v>712</v>
      </c>
      <c r="G19" t="s">
        <v>106</v>
      </c>
    </row>
    <row r="20" spans="1:7" x14ac:dyDescent="0.25">
      <c r="A20" t="s">
        <v>103</v>
      </c>
      <c r="B20" t="s">
        <v>111</v>
      </c>
      <c r="C20" t="s">
        <v>52</v>
      </c>
      <c r="D20" t="s">
        <v>51</v>
      </c>
      <c r="E20" t="s">
        <v>105</v>
      </c>
      <c r="F20">
        <v>772</v>
      </c>
      <c r="G20" t="s">
        <v>106</v>
      </c>
    </row>
    <row r="21" spans="1:7" x14ac:dyDescent="0.25">
      <c r="A21" t="s">
        <v>103</v>
      </c>
      <c r="B21" t="s">
        <v>107</v>
      </c>
      <c r="C21" t="s">
        <v>61</v>
      </c>
      <c r="D21" t="s">
        <v>13</v>
      </c>
      <c r="E21" t="s">
        <v>105</v>
      </c>
      <c r="F21">
        <v>523</v>
      </c>
      <c r="G21" t="s">
        <v>106</v>
      </c>
    </row>
    <row r="22" spans="1:7" x14ac:dyDescent="0.25">
      <c r="A22" t="s">
        <v>103</v>
      </c>
      <c r="B22" t="s">
        <v>111</v>
      </c>
      <c r="C22" t="s">
        <v>56</v>
      </c>
      <c r="D22" t="s">
        <v>55</v>
      </c>
      <c r="E22" t="s">
        <v>105</v>
      </c>
      <c r="F22">
        <v>521</v>
      </c>
      <c r="G22" t="s">
        <v>106</v>
      </c>
    </row>
    <row r="23" spans="1:7" x14ac:dyDescent="0.25">
      <c r="A23" t="s">
        <v>103</v>
      </c>
      <c r="B23" t="s">
        <v>111</v>
      </c>
      <c r="C23" t="s">
        <v>58</v>
      </c>
      <c r="D23" t="s">
        <v>57</v>
      </c>
      <c r="E23" t="s">
        <v>105</v>
      </c>
      <c r="F23">
        <v>373</v>
      </c>
      <c r="G23" t="s">
        <v>106</v>
      </c>
    </row>
    <row r="24" spans="1:7" x14ac:dyDescent="0.25">
      <c r="A24" t="s">
        <v>103</v>
      </c>
      <c r="B24" t="s">
        <v>111</v>
      </c>
      <c r="C24" t="s">
        <v>48</v>
      </c>
      <c r="D24" t="s">
        <v>47</v>
      </c>
      <c r="E24" t="s">
        <v>105</v>
      </c>
      <c r="F24">
        <v>567</v>
      </c>
      <c r="G24" t="s">
        <v>108</v>
      </c>
    </row>
    <row r="25" spans="1:7" x14ac:dyDescent="0.25">
      <c r="A25" t="s">
        <v>103</v>
      </c>
      <c r="B25" t="s">
        <v>107</v>
      </c>
      <c r="C25" t="s">
        <v>46</v>
      </c>
      <c r="D25" t="s">
        <v>45</v>
      </c>
      <c r="E25" t="s">
        <v>105</v>
      </c>
      <c r="F25">
        <v>481</v>
      </c>
      <c r="G25" t="s">
        <v>108</v>
      </c>
    </row>
    <row r="26" spans="1:7" x14ac:dyDescent="0.25">
      <c r="A26" t="s">
        <v>103</v>
      </c>
      <c r="B26" t="s">
        <v>111</v>
      </c>
      <c r="C26" t="s">
        <v>50</v>
      </c>
      <c r="D26" t="s">
        <v>49</v>
      </c>
      <c r="E26" t="s">
        <v>105</v>
      </c>
      <c r="F26">
        <v>418</v>
      </c>
      <c r="G26" t="s">
        <v>108</v>
      </c>
    </row>
    <row r="27" spans="1:7" x14ac:dyDescent="0.25">
      <c r="A27" t="s">
        <v>103</v>
      </c>
      <c r="B27" t="s">
        <v>107</v>
      </c>
      <c r="C27" t="s">
        <v>38</v>
      </c>
      <c r="D27" t="s">
        <v>65</v>
      </c>
      <c r="E27" t="s">
        <v>109</v>
      </c>
      <c r="F27">
        <v>859</v>
      </c>
      <c r="G27" t="s">
        <v>110</v>
      </c>
    </row>
    <row r="28" spans="1:7" x14ac:dyDescent="0.25">
      <c r="A28" t="s">
        <v>103</v>
      </c>
      <c r="B28" t="s">
        <v>111</v>
      </c>
      <c r="C28" t="s">
        <v>42</v>
      </c>
      <c r="D28" t="s">
        <v>41</v>
      </c>
      <c r="E28" t="s">
        <v>105</v>
      </c>
      <c r="F28">
        <v>186</v>
      </c>
      <c r="G28" t="s">
        <v>110</v>
      </c>
    </row>
    <row r="29" spans="1:7" x14ac:dyDescent="0.25">
      <c r="A29" t="s">
        <v>103</v>
      </c>
      <c r="B29" t="s">
        <v>104</v>
      </c>
      <c r="C29" t="s">
        <v>83</v>
      </c>
      <c r="D29" t="s">
        <v>84</v>
      </c>
      <c r="E29" t="s">
        <v>105</v>
      </c>
      <c r="F29">
        <v>509</v>
      </c>
      <c r="G29" t="s">
        <v>110</v>
      </c>
    </row>
    <row r="30" spans="1:7" x14ac:dyDescent="0.25">
      <c r="A30" t="s">
        <v>103</v>
      </c>
      <c r="B30" t="s">
        <v>107</v>
      </c>
      <c r="C30" t="s">
        <v>85</v>
      </c>
      <c r="D30" t="s">
        <v>86</v>
      </c>
      <c r="E30" t="s">
        <v>105</v>
      </c>
      <c r="F30">
        <v>860</v>
      </c>
      <c r="G30" t="s">
        <v>110</v>
      </c>
    </row>
    <row r="31" spans="1:7" x14ac:dyDescent="0.25">
      <c r="A31" t="s">
        <v>103</v>
      </c>
      <c r="B31" t="s">
        <v>104</v>
      </c>
      <c r="C31" t="s">
        <v>87</v>
      </c>
      <c r="D31" t="s">
        <v>88</v>
      </c>
      <c r="E31" t="s">
        <v>105</v>
      </c>
      <c r="F31">
        <v>380</v>
      </c>
      <c r="G31" t="s">
        <v>108</v>
      </c>
    </row>
    <row r="32" spans="1:7" x14ac:dyDescent="0.25">
      <c r="A32" t="s">
        <v>103</v>
      </c>
      <c r="B32" t="s">
        <v>104</v>
      </c>
      <c r="C32" t="s">
        <v>89</v>
      </c>
      <c r="D32" t="s">
        <v>90</v>
      </c>
      <c r="E32" t="s">
        <v>105</v>
      </c>
      <c r="F32">
        <v>500</v>
      </c>
      <c r="G32" t="s">
        <v>110</v>
      </c>
    </row>
    <row r="33" spans="1:7" x14ac:dyDescent="0.25">
      <c r="A33" t="s">
        <v>103</v>
      </c>
      <c r="B33" t="s">
        <v>104</v>
      </c>
      <c r="C33" t="s">
        <v>91</v>
      </c>
      <c r="D33" t="s">
        <v>92</v>
      </c>
      <c r="E33" t="s">
        <v>105</v>
      </c>
      <c r="F33">
        <v>517</v>
      </c>
      <c r="G33" t="s">
        <v>108</v>
      </c>
    </row>
    <row r="34" spans="1:7" x14ac:dyDescent="0.25">
      <c r="A34" t="s">
        <v>103</v>
      </c>
      <c r="B34" t="s">
        <v>104</v>
      </c>
      <c r="C34" t="s">
        <v>93</v>
      </c>
      <c r="D34" t="s">
        <v>94</v>
      </c>
      <c r="E34" t="s">
        <v>109</v>
      </c>
      <c r="F34">
        <v>127</v>
      </c>
      <c r="G34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2" workbookViewId="0">
      <selection activeCell="A46" sqref="A46"/>
    </sheetView>
  </sheetViews>
  <sheetFormatPr defaultColWidth="12.5703125" defaultRowHeight="15" x14ac:dyDescent="0.25"/>
  <cols>
    <col min="1" max="1" width="10" style="4" customWidth="1"/>
    <col min="2" max="2" width="14.42578125" bestFit="1" customWidth="1"/>
    <col min="3" max="3" width="14.140625" bestFit="1" customWidth="1"/>
    <col min="4" max="4" width="39.5703125" bestFit="1" customWidth="1"/>
  </cols>
  <sheetData>
    <row r="1" spans="1:4" x14ac:dyDescent="0.25">
      <c r="A1" s="4" t="s">
        <v>4</v>
      </c>
      <c r="B1" t="s">
        <v>5</v>
      </c>
      <c r="C1" t="s">
        <v>98</v>
      </c>
      <c r="D1" t="s">
        <v>102</v>
      </c>
    </row>
    <row r="2" spans="1:4" x14ac:dyDescent="0.25">
      <c r="A2" s="4">
        <v>21</v>
      </c>
      <c r="B2" t="s">
        <v>36</v>
      </c>
      <c r="C2" t="s">
        <v>37</v>
      </c>
      <c r="D2" t="s">
        <v>106</v>
      </c>
    </row>
    <row r="3" spans="1:4" x14ac:dyDescent="0.25">
      <c r="A3" s="4">
        <v>49</v>
      </c>
      <c r="B3" t="s">
        <v>34</v>
      </c>
      <c r="C3" t="s">
        <v>35</v>
      </c>
      <c r="D3" t="s">
        <v>106</v>
      </c>
    </row>
    <row r="4" spans="1:4" x14ac:dyDescent="0.25">
      <c r="A4" s="4">
        <v>50</v>
      </c>
      <c r="B4" t="s">
        <v>24</v>
      </c>
      <c r="C4" t="s">
        <v>25</v>
      </c>
      <c r="D4" t="s">
        <v>106</v>
      </c>
    </row>
    <row r="5" spans="1:4" x14ac:dyDescent="0.25">
      <c r="A5" s="4">
        <v>103</v>
      </c>
      <c r="B5" t="s">
        <v>53</v>
      </c>
      <c r="C5" t="s">
        <v>54</v>
      </c>
      <c r="D5" t="s">
        <v>106</v>
      </c>
    </row>
    <row r="6" spans="1:4" x14ac:dyDescent="0.25">
      <c r="A6" s="4">
        <v>127</v>
      </c>
      <c r="B6" t="s">
        <v>94</v>
      </c>
      <c r="C6" t="s">
        <v>93</v>
      </c>
      <c r="D6" t="s">
        <v>108</v>
      </c>
    </row>
    <row r="7" spans="1:4" x14ac:dyDescent="0.25">
      <c r="A7" s="4">
        <v>128</v>
      </c>
      <c r="B7" t="s">
        <v>2</v>
      </c>
      <c r="C7" t="s">
        <v>3</v>
      </c>
      <c r="D7" t="s">
        <v>108</v>
      </c>
    </row>
    <row r="8" spans="1:4" x14ac:dyDescent="0.25">
      <c r="A8" s="4">
        <v>141</v>
      </c>
      <c r="B8" t="s">
        <v>19</v>
      </c>
      <c r="C8" t="s">
        <v>20</v>
      </c>
      <c r="D8" t="s">
        <v>108</v>
      </c>
    </row>
    <row r="9" spans="1:4" x14ac:dyDescent="0.25">
      <c r="A9" s="4">
        <v>186</v>
      </c>
      <c r="B9" t="s">
        <v>41</v>
      </c>
      <c r="C9" t="s">
        <v>42</v>
      </c>
      <c r="D9" t="s">
        <v>110</v>
      </c>
    </row>
    <row r="10" spans="1:4" x14ac:dyDescent="0.25">
      <c r="A10" s="4">
        <v>222</v>
      </c>
      <c r="B10" t="s">
        <v>13</v>
      </c>
      <c r="C10" t="s">
        <v>18</v>
      </c>
      <c r="D10" t="s">
        <v>110</v>
      </c>
    </row>
    <row r="11" spans="1:4" x14ac:dyDescent="0.25">
      <c r="A11" s="4">
        <v>308</v>
      </c>
      <c r="B11" t="s">
        <v>28</v>
      </c>
      <c r="C11" t="s">
        <v>29</v>
      </c>
      <c r="D11" t="s">
        <v>106</v>
      </c>
    </row>
    <row r="12" spans="1:4" x14ac:dyDescent="0.25">
      <c r="A12" s="4">
        <v>344</v>
      </c>
      <c r="B12" t="s">
        <v>30</v>
      </c>
      <c r="C12" t="s">
        <v>31</v>
      </c>
      <c r="D12" t="s">
        <v>106</v>
      </c>
    </row>
    <row r="13" spans="1:4" x14ac:dyDescent="0.25">
      <c r="A13" s="4">
        <v>373</v>
      </c>
      <c r="B13" t="s">
        <v>57</v>
      </c>
      <c r="C13" t="s">
        <v>58</v>
      </c>
      <c r="D13" t="s">
        <v>106</v>
      </c>
    </row>
    <row r="14" spans="1:4" x14ac:dyDescent="0.25">
      <c r="A14" s="4">
        <v>379</v>
      </c>
      <c r="B14" t="s">
        <v>82</v>
      </c>
      <c r="C14" t="s">
        <v>1</v>
      </c>
      <c r="D14" t="s">
        <v>108</v>
      </c>
    </row>
    <row r="15" spans="1:4" x14ac:dyDescent="0.25">
      <c r="A15" s="4">
        <v>380</v>
      </c>
      <c r="B15" t="s">
        <v>88</v>
      </c>
      <c r="C15" t="s">
        <v>87</v>
      </c>
      <c r="D15" t="s">
        <v>108</v>
      </c>
    </row>
    <row r="16" spans="1:4" x14ac:dyDescent="0.25">
      <c r="A16" s="4">
        <v>418</v>
      </c>
      <c r="B16" t="s">
        <v>49</v>
      </c>
      <c r="C16" t="s">
        <v>50</v>
      </c>
      <c r="D16" t="s">
        <v>108</v>
      </c>
    </row>
    <row r="17" spans="1:4" x14ac:dyDescent="0.25">
      <c r="A17" s="4">
        <v>425</v>
      </c>
      <c r="B17" t="s">
        <v>22</v>
      </c>
      <c r="C17" t="s">
        <v>23</v>
      </c>
      <c r="D17" t="s">
        <v>106</v>
      </c>
    </row>
    <row r="18" spans="1:4" x14ac:dyDescent="0.25">
      <c r="A18" s="4">
        <v>431</v>
      </c>
      <c r="B18" t="s">
        <v>26</v>
      </c>
      <c r="C18" t="s">
        <v>27</v>
      </c>
      <c r="D18" t="s">
        <v>106</v>
      </c>
    </row>
    <row r="19" spans="1:4" x14ac:dyDescent="0.25">
      <c r="A19" s="4">
        <v>481</v>
      </c>
      <c r="B19" t="s">
        <v>45</v>
      </c>
      <c r="C19" t="s">
        <v>46</v>
      </c>
      <c r="D19" t="s">
        <v>108</v>
      </c>
    </row>
    <row r="20" spans="1:4" x14ac:dyDescent="0.25">
      <c r="A20" s="4">
        <v>500</v>
      </c>
      <c r="B20" t="s">
        <v>90</v>
      </c>
      <c r="C20" t="s">
        <v>89</v>
      </c>
      <c r="D20" t="s">
        <v>110</v>
      </c>
    </row>
    <row r="21" spans="1:4" x14ac:dyDescent="0.25">
      <c r="A21" s="4">
        <v>509</v>
      </c>
      <c r="B21" t="s">
        <v>84</v>
      </c>
      <c r="C21" t="s">
        <v>83</v>
      </c>
      <c r="D21" t="s">
        <v>110</v>
      </c>
    </row>
    <row r="22" spans="1:4" x14ac:dyDescent="0.25">
      <c r="A22" s="4">
        <v>513</v>
      </c>
      <c r="B22" t="s">
        <v>16</v>
      </c>
      <c r="C22" t="s">
        <v>67</v>
      </c>
      <c r="D22" t="s">
        <v>108</v>
      </c>
    </row>
    <row r="23" spans="1:4" x14ac:dyDescent="0.25">
      <c r="A23" s="4">
        <v>517</v>
      </c>
      <c r="B23" t="s">
        <v>92</v>
      </c>
      <c r="C23" t="s">
        <v>91</v>
      </c>
      <c r="D23" t="s">
        <v>108</v>
      </c>
    </row>
    <row r="24" spans="1:4" x14ac:dyDescent="0.25">
      <c r="A24" s="4">
        <v>521</v>
      </c>
      <c r="B24" t="s">
        <v>55</v>
      </c>
      <c r="C24" t="s">
        <v>56</v>
      </c>
      <c r="D24" t="s">
        <v>106</v>
      </c>
    </row>
    <row r="25" spans="1:4" x14ac:dyDescent="0.25">
      <c r="A25" s="4">
        <v>523</v>
      </c>
      <c r="B25" t="s">
        <v>13</v>
      </c>
      <c r="C25" t="s">
        <v>61</v>
      </c>
      <c r="D25" t="s">
        <v>106</v>
      </c>
    </row>
    <row r="26" spans="1:4" x14ac:dyDescent="0.25">
      <c r="A26" s="4">
        <v>567</v>
      </c>
      <c r="B26" t="s">
        <v>47</v>
      </c>
      <c r="C26" t="s">
        <v>48</v>
      </c>
      <c r="D26" t="s">
        <v>108</v>
      </c>
    </row>
    <row r="27" spans="1:4" x14ac:dyDescent="0.25">
      <c r="A27" s="4">
        <v>630</v>
      </c>
      <c r="B27" t="s">
        <v>12</v>
      </c>
      <c r="C27" t="s">
        <v>66</v>
      </c>
      <c r="D27" t="s">
        <v>108</v>
      </c>
    </row>
    <row r="28" spans="1:4" x14ac:dyDescent="0.25">
      <c r="A28" s="4">
        <v>631</v>
      </c>
      <c r="B28" t="s">
        <v>14</v>
      </c>
      <c r="C28" t="s">
        <v>15</v>
      </c>
      <c r="D28" t="s">
        <v>108</v>
      </c>
    </row>
    <row r="29" spans="1:4" x14ac:dyDescent="0.25">
      <c r="A29" s="4">
        <v>712</v>
      </c>
      <c r="B29" t="s">
        <v>59</v>
      </c>
      <c r="C29" t="s">
        <v>60</v>
      </c>
      <c r="D29" t="s">
        <v>106</v>
      </c>
    </row>
    <row r="30" spans="1:4" x14ac:dyDescent="0.25">
      <c r="A30" s="4">
        <v>739</v>
      </c>
      <c r="B30" t="s">
        <v>32</v>
      </c>
      <c r="C30" t="s">
        <v>33</v>
      </c>
      <c r="D30" t="s">
        <v>106</v>
      </c>
    </row>
    <row r="31" spans="1:4" x14ac:dyDescent="0.25">
      <c r="A31" s="4">
        <v>765</v>
      </c>
      <c r="B31" t="s">
        <v>17</v>
      </c>
      <c r="C31" t="s">
        <v>68</v>
      </c>
      <c r="D31" t="s">
        <v>108</v>
      </c>
    </row>
    <row r="32" spans="1:4" x14ac:dyDescent="0.25">
      <c r="A32" s="4">
        <v>772</v>
      </c>
      <c r="B32" t="s">
        <v>51</v>
      </c>
      <c r="C32" t="s">
        <v>52</v>
      </c>
      <c r="D32" t="s">
        <v>106</v>
      </c>
    </row>
    <row r="33" spans="1:4" x14ac:dyDescent="0.25">
      <c r="A33" s="4">
        <v>859</v>
      </c>
      <c r="B33" t="s">
        <v>65</v>
      </c>
      <c r="C33" t="s">
        <v>38</v>
      </c>
      <c r="D33" t="s">
        <v>110</v>
      </c>
    </row>
    <row r="34" spans="1:4" x14ac:dyDescent="0.25">
      <c r="A34" s="4">
        <v>860</v>
      </c>
      <c r="B34" t="s">
        <v>86</v>
      </c>
      <c r="C34" t="s">
        <v>85</v>
      </c>
      <c r="D34" t="s">
        <v>110</v>
      </c>
    </row>
  </sheetData>
  <sortState ref="A2:D34">
    <sortCondition ref="A2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10" zoomScaleNormal="110" workbookViewId="0">
      <selection activeCell="E16" sqref="E16"/>
    </sheetView>
  </sheetViews>
  <sheetFormatPr defaultRowHeight="15" x14ac:dyDescent="0.25"/>
  <cols>
    <col min="1" max="1" width="6.140625" customWidth="1"/>
    <col min="2" max="2" width="11.140625" style="4" customWidth="1"/>
    <col min="3" max="3" width="15.5703125" bestFit="1" customWidth="1"/>
    <col min="4" max="4" width="17.42578125" bestFit="1" customWidth="1"/>
    <col min="5" max="5" width="9.140625" style="19"/>
  </cols>
  <sheetData>
    <row r="1" spans="1:5" ht="18.75" x14ac:dyDescent="0.3">
      <c r="A1" s="8" t="s">
        <v>62</v>
      </c>
      <c r="B1" s="5"/>
    </row>
    <row r="2" spans="1:5" s="2" customFormat="1" x14ac:dyDescent="0.25">
      <c r="A2" s="7" t="s">
        <v>7</v>
      </c>
      <c r="B2" s="7" t="s">
        <v>4</v>
      </c>
      <c r="C2" s="6" t="s">
        <v>5</v>
      </c>
      <c r="D2" s="6" t="s">
        <v>6</v>
      </c>
      <c r="E2" s="20" t="s">
        <v>69</v>
      </c>
    </row>
    <row r="3" spans="1:5" x14ac:dyDescent="0.25">
      <c r="A3" s="3">
        <v>1</v>
      </c>
      <c r="B3" s="3">
        <v>186</v>
      </c>
      <c r="C3" s="1" t="s">
        <v>41</v>
      </c>
      <c r="D3" s="1" t="s">
        <v>42</v>
      </c>
      <c r="E3" s="21">
        <v>22.834</v>
      </c>
    </row>
    <row r="4" spans="1:5" x14ac:dyDescent="0.25">
      <c r="A4" s="3">
        <v>2</v>
      </c>
      <c r="B4" s="3">
        <v>234</v>
      </c>
      <c r="C4" s="1" t="s">
        <v>39</v>
      </c>
      <c r="D4" s="1" t="s">
        <v>40</v>
      </c>
      <c r="E4" s="21">
        <v>27.960999999999999</v>
      </c>
    </row>
    <row r="5" spans="1:5" x14ac:dyDescent="0.25">
      <c r="A5" s="3" t="s">
        <v>72</v>
      </c>
      <c r="B5" s="3">
        <v>859</v>
      </c>
      <c r="C5" s="1" t="s">
        <v>65</v>
      </c>
      <c r="D5" s="1" t="s">
        <v>38</v>
      </c>
      <c r="E5" s="23" t="s">
        <v>73</v>
      </c>
    </row>
    <row r="6" spans="1:5" s="12" customFormat="1" x14ac:dyDescent="0.25">
      <c r="A6" s="11"/>
      <c r="B6" s="11"/>
      <c r="E6" s="22"/>
    </row>
    <row r="7" spans="1:5" s="12" customFormat="1" x14ac:dyDescent="0.25">
      <c r="A7" s="11"/>
      <c r="B7" s="11"/>
      <c r="E7" s="22"/>
    </row>
    <row r="8" spans="1:5" ht="18.75" x14ac:dyDescent="0.3">
      <c r="A8" s="8" t="s">
        <v>63</v>
      </c>
      <c r="B8" s="5"/>
    </row>
    <row r="9" spans="1:5" s="2" customFormat="1" x14ac:dyDescent="0.25">
      <c r="A9" s="7" t="s">
        <v>7</v>
      </c>
      <c r="B9" s="7" t="s">
        <v>4</v>
      </c>
      <c r="C9" s="6" t="s">
        <v>5</v>
      </c>
      <c r="D9" s="6" t="s">
        <v>6</v>
      </c>
      <c r="E9" s="20" t="s">
        <v>69</v>
      </c>
    </row>
    <row r="10" spans="1:5" x14ac:dyDescent="0.25">
      <c r="A10" s="3">
        <v>1</v>
      </c>
      <c r="B10" s="3">
        <v>694</v>
      </c>
      <c r="C10" s="1" t="s">
        <v>43</v>
      </c>
      <c r="D10" s="1" t="s">
        <v>44</v>
      </c>
      <c r="E10" s="21">
        <v>21.555</v>
      </c>
    </row>
    <row r="11" spans="1:5" x14ac:dyDescent="0.25">
      <c r="A11" s="3">
        <v>2</v>
      </c>
      <c r="B11" s="3">
        <v>567</v>
      </c>
      <c r="C11" s="1" t="s">
        <v>47</v>
      </c>
      <c r="D11" s="1" t="s">
        <v>48</v>
      </c>
      <c r="E11" s="21">
        <v>21.885000000000002</v>
      </c>
    </row>
    <row r="12" spans="1:5" x14ac:dyDescent="0.25">
      <c r="A12" s="3">
        <v>3</v>
      </c>
      <c r="B12" s="3">
        <v>418</v>
      </c>
      <c r="C12" s="1" t="s">
        <v>49</v>
      </c>
      <c r="D12" s="1" t="s">
        <v>50</v>
      </c>
      <c r="E12" s="21">
        <v>21.963999999999999</v>
      </c>
    </row>
    <row r="13" spans="1:5" x14ac:dyDescent="0.25">
      <c r="A13" s="3">
        <v>4</v>
      </c>
      <c r="B13" s="3">
        <v>481</v>
      </c>
      <c r="C13" s="1" t="s">
        <v>45</v>
      </c>
      <c r="D13" s="1" t="s">
        <v>46</v>
      </c>
      <c r="E13" s="21">
        <v>22.613</v>
      </c>
    </row>
    <row r="14" spans="1:5" x14ac:dyDescent="0.25">
      <c r="A14" s="3">
        <v>5</v>
      </c>
      <c r="B14" s="3">
        <v>631</v>
      </c>
      <c r="C14" s="1" t="s">
        <v>14</v>
      </c>
      <c r="D14" s="1" t="s">
        <v>15</v>
      </c>
      <c r="E14" s="21">
        <v>22.727</v>
      </c>
    </row>
    <row r="15" spans="1:5" x14ac:dyDescent="0.25">
      <c r="A15" s="3" t="s">
        <v>72</v>
      </c>
      <c r="B15" s="3">
        <v>630</v>
      </c>
      <c r="C15" s="1" t="s">
        <v>12</v>
      </c>
      <c r="D15" s="1" t="s">
        <v>66</v>
      </c>
      <c r="E15" s="21" t="s">
        <v>81</v>
      </c>
    </row>
    <row r="18" spans="1:5" ht="18.75" x14ac:dyDescent="0.3">
      <c r="A18" s="8" t="s">
        <v>64</v>
      </c>
      <c r="B18" s="5"/>
    </row>
    <row r="19" spans="1:5" s="2" customFormat="1" x14ac:dyDescent="0.25">
      <c r="A19" s="7" t="s">
        <v>7</v>
      </c>
      <c r="B19" s="7" t="s">
        <v>4</v>
      </c>
      <c r="C19" s="6" t="s">
        <v>5</v>
      </c>
      <c r="D19" s="6" t="s">
        <v>6</v>
      </c>
      <c r="E19" s="20" t="s">
        <v>69</v>
      </c>
    </row>
    <row r="20" spans="1:5" x14ac:dyDescent="0.25">
      <c r="A20" s="3">
        <v>1</v>
      </c>
      <c r="B20" s="3">
        <v>523</v>
      </c>
      <c r="C20" s="1" t="s">
        <v>13</v>
      </c>
      <c r="D20" s="1" t="s">
        <v>61</v>
      </c>
      <c r="E20" s="21">
        <v>19.39</v>
      </c>
    </row>
    <row r="21" spans="1:5" x14ac:dyDescent="0.25">
      <c r="A21" s="3">
        <v>2</v>
      </c>
      <c r="B21" s="3">
        <v>521</v>
      </c>
      <c r="C21" s="1" t="s">
        <v>55</v>
      </c>
      <c r="D21" s="1" t="s">
        <v>56</v>
      </c>
      <c r="E21" s="21">
        <v>19.806999999999999</v>
      </c>
    </row>
    <row r="22" spans="1:5" x14ac:dyDescent="0.25">
      <c r="A22" s="3">
        <v>3</v>
      </c>
      <c r="B22" s="3">
        <v>103</v>
      </c>
      <c r="C22" s="1" t="s">
        <v>53</v>
      </c>
      <c r="D22" s="1" t="s">
        <v>54</v>
      </c>
      <c r="E22" s="21">
        <v>20.315000000000001</v>
      </c>
    </row>
    <row r="23" spans="1:5" x14ac:dyDescent="0.25">
      <c r="A23" s="3">
        <v>4</v>
      </c>
      <c r="B23" s="3">
        <v>772</v>
      </c>
      <c r="C23" s="1" t="s">
        <v>51</v>
      </c>
      <c r="D23" s="1" t="s">
        <v>52</v>
      </c>
      <c r="E23" s="21">
        <v>20.341999999999999</v>
      </c>
    </row>
    <row r="24" spans="1:5" x14ac:dyDescent="0.25">
      <c r="A24" s="3">
        <v>5</v>
      </c>
      <c r="B24" s="3">
        <v>373</v>
      </c>
      <c r="C24" s="1" t="s">
        <v>57</v>
      </c>
      <c r="D24" s="1" t="s">
        <v>58</v>
      </c>
      <c r="E24" s="21">
        <v>20.995000000000001</v>
      </c>
    </row>
    <row r="25" spans="1:5" x14ac:dyDescent="0.25">
      <c r="A25" s="3">
        <v>6</v>
      </c>
      <c r="B25" s="3">
        <v>712</v>
      </c>
      <c r="C25" s="1" t="s">
        <v>59</v>
      </c>
      <c r="D25" s="1" t="s">
        <v>60</v>
      </c>
      <c r="E25" s="21">
        <v>21.158000000000001</v>
      </c>
    </row>
    <row r="26" spans="1:5" x14ac:dyDescent="0.25">
      <c r="A26" s="3"/>
      <c r="B26" s="3"/>
      <c r="C26" s="1"/>
      <c r="D26" s="1"/>
      <c r="E26" s="21"/>
    </row>
    <row r="27" spans="1:5" x14ac:dyDescent="0.25">
      <c r="A27" s="3"/>
      <c r="B27" s="3"/>
      <c r="C27" s="1"/>
      <c r="D27" s="1"/>
      <c r="E27" s="21"/>
    </row>
  </sheetData>
  <sortState ref="A20:E25">
    <sortCondition ref="E20:E2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110" zoomScaleNormal="110" workbookViewId="0">
      <selection activeCell="A14" sqref="A14"/>
    </sheetView>
  </sheetViews>
  <sheetFormatPr defaultRowHeight="15" x14ac:dyDescent="0.25"/>
  <cols>
    <col min="1" max="1" width="6.140625" customWidth="1"/>
    <col min="2" max="2" width="11.140625" style="4" customWidth="1"/>
    <col min="3" max="3" width="15.5703125" bestFit="1" customWidth="1"/>
    <col min="4" max="4" width="17.42578125" bestFit="1" customWidth="1"/>
    <col min="5" max="5" width="15.7109375" bestFit="1" customWidth="1"/>
    <col min="6" max="6" width="17.42578125" bestFit="1" customWidth="1"/>
    <col min="7" max="8" width="14.28515625" style="4" hidden="1" customWidth="1"/>
    <col min="9" max="9" width="14.28515625" style="4" customWidth="1"/>
  </cols>
  <sheetData>
    <row r="1" spans="1:9" ht="18.75" x14ac:dyDescent="0.3">
      <c r="A1" s="8" t="s">
        <v>70</v>
      </c>
      <c r="B1" s="5"/>
    </row>
    <row r="2" spans="1:9" s="2" customFormat="1" x14ac:dyDescent="0.25">
      <c r="A2" s="7" t="s">
        <v>7</v>
      </c>
      <c r="B2" s="7" t="s">
        <v>4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78</v>
      </c>
      <c r="H2" s="7" t="s">
        <v>80</v>
      </c>
      <c r="I2" s="7" t="s">
        <v>79</v>
      </c>
    </row>
    <row r="3" spans="1:9" x14ac:dyDescent="0.25">
      <c r="A3" s="3">
        <v>1</v>
      </c>
      <c r="B3" s="3">
        <v>513</v>
      </c>
      <c r="C3" s="1" t="s">
        <v>16</v>
      </c>
      <c r="D3" s="1" t="s">
        <v>67</v>
      </c>
      <c r="E3" s="1" t="s">
        <v>17</v>
      </c>
      <c r="F3" s="1" t="s">
        <v>68</v>
      </c>
      <c r="G3" s="24"/>
      <c r="H3" s="24"/>
      <c r="I3" s="24">
        <v>8.3994212962962961E-4</v>
      </c>
    </row>
    <row r="4" spans="1:9" x14ac:dyDescent="0.25">
      <c r="A4" s="3">
        <v>2</v>
      </c>
      <c r="B4" s="3">
        <v>222</v>
      </c>
      <c r="C4" s="1" t="s">
        <v>13</v>
      </c>
      <c r="D4" s="1" t="s">
        <v>18</v>
      </c>
      <c r="E4" s="1" t="s">
        <v>19</v>
      </c>
      <c r="F4" s="1" t="s">
        <v>20</v>
      </c>
      <c r="G4" s="24"/>
      <c r="H4" s="24"/>
      <c r="I4" s="24">
        <v>8.9155092592592595E-4</v>
      </c>
    </row>
    <row r="5" spans="1:9" x14ac:dyDescent="0.25">
      <c r="A5" s="3">
        <v>3</v>
      </c>
      <c r="B5" s="3">
        <v>128</v>
      </c>
      <c r="C5" s="1" t="s">
        <v>0</v>
      </c>
      <c r="D5" s="1" t="s">
        <v>1</v>
      </c>
      <c r="E5" s="1" t="s">
        <v>2</v>
      </c>
      <c r="F5" s="1" t="s">
        <v>3</v>
      </c>
      <c r="G5" s="24"/>
      <c r="H5" s="24"/>
      <c r="I5" s="24">
        <v>9.3788194444444464E-4</v>
      </c>
    </row>
    <row r="6" spans="1:9" x14ac:dyDescent="0.25">
      <c r="A6" s="3" t="s">
        <v>72</v>
      </c>
      <c r="B6" s="3">
        <v>631</v>
      </c>
      <c r="C6" s="1" t="s">
        <v>12</v>
      </c>
      <c r="D6" s="1" t="s">
        <v>66</v>
      </c>
      <c r="E6" s="1" t="s">
        <v>14</v>
      </c>
      <c r="F6" s="1" t="s">
        <v>15</v>
      </c>
      <c r="G6" s="24"/>
      <c r="H6" s="24"/>
      <c r="I6" s="24" t="s">
        <v>81</v>
      </c>
    </row>
    <row r="7" spans="1:9" s="13" customFormat="1" x14ac:dyDescent="0.25">
      <c r="A7" s="15"/>
      <c r="B7" s="15"/>
      <c r="G7" s="15"/>
      <c r="H7" s="15"/>
      <c r="I7" s="15"/>
    </row>
    <row r="8" spans="1:9" s="12" customFormat="1" x14ac:dyDescent="0.25">
      <c r="A8" s="11"/>
      <c r="B8" s="11"/>
      <c r="G8" s="11"/>
      <c r="H8" s="11"/>
      <c r="I8" s="11"/>
    </row>
    <row r="9" spans="1:9" s="12" customFormat="1" ht="18.75" x14ac:dyDescent="0.3">
      <c r="A9" s="8" t="s">
        <v>71</v>
      </c>
      <c r="B9" s="14"/>
      <c r="G9" s="11"/>
      <c r="H9" s="11"/>
      <c r="I9" s="11"/>
    </row>
    <row r="10" spans="1:9" x14ac:dyDescent="0.25">
      <c r="A10" s="7" t="s">
        <v>7</v>
      </c>
      <c r="B10" s="7" t="s">
        <v>4</v>
      </c>
      <c r="C10" s="6" t="s">
        <v>8</v>
      </c>
      <c r="D10" s="6" t="s">
        <v>9</v>
      </c>
      <c r="E10" s="6" t="s">
        <v>10</v>
      </c>
      <c r="F10" s="6" t="s">
        <v>11</v>
      </c>
      <c r="G10" s="7" t="s">
        <v>78</v>
      </c>
      <c r="H10" s="7" t="s">
        <v>80</v>
      </c>
      <c r="I10" s="7" t="s">
        <v>79</v>
      </c>
    </row>
    <row r="11" spans="1:9" s="12" customFormat="1" x14ac:dyDescent="0.25">
      <c r="A11" s="3">
        <v>1</v>
      </c>
      <c r="B11" s="3">
        <v>431</v>
      </c>
      <c r="C11" s="1" t="s">
        <v>26</v>
      </c>
      <c r="D11" s="1" t="s">
        <v>27</v>
      </c>
      <c r="E11" s="1" t="s">
        <v>28</v>
      </c>
      <c r="F11" s="1" t="s">
        <v>29</v>
      </c>
      <c r="G11" s="24"/>
      <c r="H11" s="24">
        <v>8.3842708333333335E-2</v>
      </c>
      <c r="I11" s="24">
        <v>7.457870370370371E-4</v>
      </c>
    </row>
    <row r="12" spans="1:9" s="12" customFormat="1" x14ac:dyDescent="0.25">
      <c r="A12" s="3">
        <v>2</v>
      </c>
      <c r="B12" s="3">
        <v>21</v>
      </c>
      <c r="C12" s="1" t="s">
        <v>34</v>
      </c>
      <c r="D12" s="1" t="s">
        <v>35</v>
      </c>
      <c r="E12" s="1" t="s">
        <v>36</v>
      </c>
      <c r="F12" s="1" t="s">
        <v>37</v>
      </c>
      <c r="G12" s="24">
        <v>0.50024645833333337</v>
      </c>
      <c r="H12" s="24">
        <v>5.0925925925925921E-4</v>
      </c>
      <c r="I12" s="24">
        <v>7.5545138888888884E-4</v>
      </c>
    </row>
    <row r="13" spans="1:9" x14ac:dyDescent="0.25">
      <c r="A13" s="3">
        <v>3</v>
      </c>
      <c r="B13" s="3">
        <v>6</v>
      </c>
      <c r="C13" s="1" t="s">
        <v>22</v>
      </c>
      <c r="D13" s="1" t="s">
        <v>23</v>
      </c>
      <c r="E13" s="1" t="s">
        <v>24</v>
      </c>
      <c r="F13" s="1" t="s">
        <v>25</v>
      </c>
      <c r="G13" s="24">
        <v>2.5462962962962961E-4</v>
      </c>
      <c r="H13" s="24">
        <v>5.0925925925925921E-4</v>
      </c>
      <c r="I13" s="24">
        <v>7.6281249999999993E-4</v>
      </c>
    </row>
    <row r="14" spans="1:9" s="2" customFormat="1" x14ac:dyDescent="0.25">
      <c r="A14" s="3">
        <v>4</v>
      </c>
      <c r="B14" s="3">
        <v>739</v>
      </c>
      <c r="C14" s="1" t="s">
        <v>30</v>
      </c>
      <c r="D14" s="1" t="s">
        <v>31</v>
      </c>
      <c r="E14" s="1" t="s">
        <v>32</v>
      </c>
      <c r="F14" s="1" t="s">
        <v>33</v>
      </c>
      <c r="G14" s="24">
        <v>2.7858796296296296E-4</v>
      </c>
      <c r="H14" s="24">
        <v>5.7988425925925926E-4</v>
      </c>
      <c r="I14" s="24">
        <v>8.4670138888888892E-4</v>
      </c>
    </row>
    <row r="15" spans="1:9" s="12" customFormat="1" x14ac:dyDescent="0.25">
      <c r="A15" s="11"/>
      <c r="B15" s="11"/>
      <c r="G15" s="11"/>
      <c r="H15" s="11"/>
      <c r="I15" s="11"/>
    </row>
    <row r="16" spans="1:9" s="12" customFormat="1" x14ac:dyDescent="0.25">
      <c r="A16" s="11"/>
      <c r="B16" s="11"/>
      <c r="G16" s="11"/>
      <c r="H16" s="11"/>
      <c r="I16" s="11"/>
    </row>
    <row r="17" spans="1:9" s="12" customFormat="1" x14ac:dyDescent="0.25">
      <c r="A17" s="11"/>
      <c r="B17" s="11"/>
      <c r="G17" s="11"/>
      <c r="H17" s="11"/>
      <c r="I17" s="11"/>
    </row>
    <row r="18" spans="1:9" s="12" customFormat="1" x14ac:dyDescent="0.25">
      <c r="A18" s="11"/>
      <c r="B18" s="11"/>
      <c r="G18" s="11"/>
      <c r="H18" s="11"/>
      <c r="I18" s="11"/>
    </row>
    <row r="19" spans="1:9" s="12" customFormat="1" x14ac:dyDescent="0.25">
      <c r="A19" s="11"/>
      <c r="B19" s="11"/>
      <c r="G19" s="11"/>
      <c r="H19" s="11"/>
      <c r="I19" s="11"/>
    </row>
    <row r="20" spans="1:9" s="12" customFormat="1" x14ac:dyDescent="0.25">
      <c r="A20" s="11"/>
      <c r="B20" s="11"/>
      <c r="G20" s="11"/>
      <c r="H20" s="11"/>
      <c r="I20" s="11"/>
    </row>
    <row r="21" spans="1:9" s="12" customFormat="1" x14ac:dyDescent="0.25">
      <c r="B21" s="11"/>
      <c r="G21" s="11"/>
      <c r="H21" s="11"/>
      <c r="I21" s="11"/>
    </row>
    <row r="22" spans="1:9" s="12" customFormat="1" x14ac:dyDescent="0.25">
      <c r="B22" s="11"/>
      <c r="G22" s="11"/>
      <c r="H22" s="11"/>
      <c r="I22" s="11"/>
    </row>
    <row r="23" spans="1:9" s="12" customFormat="1" ht="18.75" x14ac:dyDescent="0.3">
      <c r="A23" s="16"/>
      <c r="B23" s="14"/>
      <c r="G23" s="11"/>
      <c r="H23" s="11"/>
      <c r="I23" s="11"/>
    </row>
    <row r="24" spans="1:9" s="18" customFormat="1" x14ac:dyDescent="0.25">
      <c r="A24" s="17"/>
      <c r="B24" s="17"/>
      <c r="G24" s="17"/>
      <c r="H24" s="17"/>
      <c r="I24" s="17"/>
    </row>
    <row r="25" spans="1:9" s="12" customFormat="1" x14ac:dyDescent="0.25">
      <c r="A25" s="11"/>
      <c r="B25" s="11"/>
      <c r="G25" s="11"/>
      <c r="H25" s="11"/>
      <c r="I25" s="11"/>
    </row>
    <row r="26" spans="1:9" s="12" customFormat="1" x14ac:dyDescent="0.25">
      <c r="A26" s="11"/>
      <c r="B26" s="11"/>
      <c r="G26" s="11"/>
      <c r="H26" s="11"/>
      <c r="I26" s="11"/>
    </row>
    <row r="27" spans="1:9" s="12" customFormat="1" x14ac:dyDescent="0.25">
      <c r="A27" s="11"/>
      <c r="B27" s="11"/>
      <c r="G27" s="11"/>
      <c r="H27" s="11"/>
      <c r="I27" s="11"/>
    </row>
    <row r="28" spans="1:9" s="12" customFormat="1" x14ac:dyDescent="0.25">
      <c r="A28" s="11"/>
      <c r="B28" s="11"/>
      <c r="G28" s="11"/>
      <c r="H28" s="11"/>
      <c r="I28" s="11"/>
    </row>
    <row r="29" spans="1:9" s="12" customFormat="1" x14ac:dyDescent="0.25">
      <c r="A29" s="11"/>
      <c r="B29" s="11"/>
      <c r="G29" s="11"/>
      <c r="H29" s="11"/>
      <c r="I29" s="11"/>
    </row>
    <row r="30" spans="1:9" s="12" customFormat="1" x14ac:dyDescent="0.25">
      <c r="A30" s="11"/>
      <c r="B30" s="11"/>
      <c r="G30" s="11"/>
      <c r="H30" s="11"/>
      <c r="I30" s="11"/>
    </row>
    <row r="31" spans="1:9" s="12" customFormat="1" x14ac:dyDescent="0.25">
      <c r="A31" s="11"/>
      <c r="B31" s="11"/>
      <c r="G31" s="11"/>
      <c r="H31" s="11"/>
      <c r="I31" s="11"/>
    </row>
    <row r="32" spans="1:9" s="12" customFormat="1" x14ac:dyDescent="0.25">
      <c r="A32" s="11"/>
      <c r="B32" s="11"/>
      <c r="G32" s="11"/>
      <c r="H32" s="11"/>
      <c r="I32" s="11"/>
    </row>
    <row r="33" spans="2:9" s="12" customFormat="1" x14ac:dyDescent="0.25">
      <c r="B33" s="11"/>
      <c r="G33" s="11"/>
      <c r="H33" s="11"/>
      <c r="I33" s="11"/>
    </row>
    <row r="34" spans="2:9" s="12" customFormat="1" x14ac:dyDescent="0.25">
      <c r="B34" s="11"/>
      <c r="G34" s="11"/>
      <c r="H34" s="11"/>
      <c r="I34" s="11"/>
    </row>
    <row r="35" spans="2:9" s="12" customFormat="1" x14ac:dyDescent="0.25">
      <c r="B35" s="11"/>
      <c r="G35" s="11"/>
      <c r="H35" s="11"/>
      <c r="I35" s="11"/>
    </row>
    <row r="36" spans="2:9" s="12" customFormat="1" x14ac:dyDescent="0.25">
      <c r="B36" s="11"/>
      <c r="G36" s="11"/>
      <c r="H36" s="11"/>
      <c r="I36" s="11"/>
    </row>
    <row r="37" spans="2:9" s="12" customFormat="1" x14ac:dyDescent="0.25">
      <c r="B37" s="11"/>
      <c r="G37" s="11"/>
      <c r="H37" s="11"/>
      <c r="I37" s="11"/>
    </row>
    <row r="38" spans="2:9" s="12" customFormat="1" x14ac:dyDescent="0.25">
      <c r="B38" s="11"/>
      <c r="G38" s="11"/>
      <c r="H38" s="11"/>
      <c r="I38" s="11"/>
    </row>
    <row r="39" spans="2:9" s="12" customFormat="1" x14ac:dyDescent="0.25">
      <c r="B39" s="11"/>
      <c r="G39" s="11"/>
      <c r="H39" s="11"/>
      <c r="I39" s="11"/>
    </row>
    <row r="40" spans="2:9" s="12" customFormat="1" x14ac:dyDescent="0.25">
      <c r="B40" s="11"/>
      <c r="G40" s="11"/>
      <c r="H40" s="11"/>
      <c r="I40" s="11"/>
    </row>
    <row r="41" spans="2:9" s="12" customFormat="1" x14ac:dyDescent="0.25">
      <c r="B41" s="11"/>
      <c r="G41" s="11"/>
      <c r="H41" s="11"/>
      <c r="I41" s="11"/>
    </row>
    <row r="42" spans="2:9" s="12" customFormat="1" x14ac:dyDescent="0.25">
      <c r="B42" s="11"/>
      <c r="G42" s="11"/>
      <c r="H42" s="11"/>
      <c r="I42" s="11"/>
    </row>
    <row r="43" spans="2:9" s="12" customFormat="1" x14ac:dyDescent="0.25">
      <c r="B43" s="11"/>
      <c r="G43" s="11"/>
      <c r="H43" s="11"/>
      <c r="I43" s="11"/>
    </row>
    <row r="44" spans="2:9" s="12" customFormat="1" x14ac:dyDescent="0.25">
      <c r="B44" s="11"/>
      <c r="G44" s="11"/>
      <c r="H44" s="11"/>
      <c r="I44" s="11"/>
    </row>
    <row r="45" spans="2:9" s="12" customFormat="1" x14ac:dyDescent="0.25">
      <c r="B45" s="11"/>
      <c r="G45" s="11"/>
      <c r="H45" s="11"/>
      <c r="I45" s="11"/>
    </row>
  </sheetData>
  <sortState ref="A3:I5">
    <sortCondition ref="I3:I5"/>
  </sortState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="110" zoomScaleNormal="110" workbookViewId="0">
      <selection activeCell="I18" sqref="I18"/>
    </sheetView>
  </sheetViews>
  <sheetFormatPr defaultRowHeight="15" x14ac:dyDescent="0.25"/>
  <cols>
    <col min="1" max="1" width="6.140625" customWidth="1"/>
    <col min="2" max="2" width="11.140625" style="4" customWidth="1"/>
    <col min="3" max="3" width="15.5703125" bestFit="1" customWidth="1"/>
    <col min="4" max="4" width="17.42578125" bestFit="1" customWidth="1"/>
  </cols>
  <sheetData>
    <row r="1" spans="1:4" ht="18.75" x14ac:dyDescent="0.3">
      <c r="A1" s="8" t="s">
        <v>75</v>
      </c>
      <c r="B1" s="5"/>
    </row>
    <row r="2" spans="1:4" s="2" customFormat="1" x14ac:dyDescent="0.25">
      <c r="A2" s="7" t="s">
        <v>7</v>
      </c>
      <c r="B2" s="7" t="s">
        <v>4</v>
      </c>
      <c r="C2" s="6" t="s">
        <v>5</v>
      </c>
      <c r="D2" s="6" t="s">
        <v>6</v>
      </c>
    </row>
    <row r="3" spans="1:4" x14ac:dyDescent="0.25">
      <c r="A3" s="3">
        <v>1</v>
      </c>
      <c r="B3" s="3">
        <v>186</v>
      </c>
      <c r="C3" s="1" t="s">
        <v>41</v>
      </c>
      <c r="D3" s="1" t="s">
        <v>42</v>
      </c>
    </row>
    <row r="4" spans="1:4" x14ac:dyDescent="0.25">
      <c r="A4" s="3">
        <v>2</v>
      </c>
      <c r="B4" s="3">
        <v>234</v>
      </c>
      <c r="C4" s="1" t="s">
        <v>39</v>
      </c>
      <c r="D4" s="1" t="s">
        <v>40</v>
      </c>
    </row>
    <row r="5" spans="1:4" x14ac:dyDescent="0.25">
      <c r="A5" s="3" t="s">
        <v>72</v>
      </c>
      <c r="B5" s="3">
        <v>859</v>
      </c>
      <c r="C5" s="1" t="s">
        <v>65</v>
      </c>
      <c r="D5" s="1" t="s">
        <v>38</v>
      </c>
    </row>
    <row r="6" spans="1:4" s="12" customFormat="1" x14ac:dyDescent="0.25">
      <c r="A6" s="11"/>
      <c r="B6" s="11"/>
    </row>
    <row r="7" spans="1:4" s="12" customFormat="1" x14ac:dyDescent="0.25">
      <c r="A7" s="11"/>
      <c r="B7" s="11"/>
    </row>
    <row r="8" spans="1:4" ht="18.75" x14ac:dyDescent="0.3">
      <c r="A8" s="8" t="s">
        <v>76</v>
      </c>
      <c r="B8" s="5"/>
    </row>
    <row r="9" spans="1:4" s="2" customFormat="1" x14ac:dyDescent="0.25">
      <c r="A9" s="7" t="s">
        <v>7</v>
      </c>
      <c r="B9" s="7" t="s">
        <v>4</v>
      </c>
      <c r="C9" s="6" t="s">
        <v>5</v>
      </c>
      <c r="D9" s="6" t="s">
        <v>6</v>
      </c>
    </row>
    <row r="10" spans="1:4" x14ac:dyDescent="0.25">
      <c r="A10" s="3">
        <v>1</v>
      </c>
      <c r="B10" s="3">
        <v>694</v>
      </c>
      <c r="C10" s="1" t="s">
        <v>43</v>
      </c>
      <c r="D10" s="1" t="s">
        <v>44</v>
      </c>
    </row>
    <row r="11" spans="1:4" x14ac:dyDescent="0.25">
      <c r="A11" s="3">
        <v>2</v>
      </c>
      <c r="B11" s="3">
        <v>567</v>
      </c>
      <c r="C11" s="1" t="s">
        <v>47</v>
      </c>
      <c r="D11" s="1" t="s">
        <v>48</v>
      </c>
    </row>
    <row r="12" spans="1:4" x14ac:dyDescent="0.25">
      <c r="A12" s="3">
        <v>3</v>
      </c>
      <c r="B12" s="3">
        <v>418</v>
      </c>
      <c r="C12" s="1" t="s">
        <v>49</v>
      </c>
      <c r="D12" s="1" t="s">
        <v>50</v>
      </c>
    </row>
    <row r="13" spans="1:4" x14ac:dyDescent="0.25">
      <c r="A13" s="3">
        <v>4</v>
      </c>
      <c r="B13" s="3">
        <v>481</v>
      </c>
      <c r="C13" s="1" t="s">
        <v>45</v>
      </c>
      <c r="D13" s="1" t="s">
        <v>46</v>
      </c>
    </row>
    <row r="14" spans="1:4" x14ac:dyDescent="0.25">
      <c r="A14" s="3">
        <v>5</v>
      </c>
      <c r="B14" s="3">
        <v>631</v>
      </c>
      <c r="C14" s="1" t="s">
        <v>14</v>
      </c>
      <c r="D14" s="1" t="s">
        <v>15</v>
      </c>
    </row>
    <row r="15" spans="1:4" x14ac:dyDescent="0.25">
      <c r="A15" s="3" t="s">
        <v>72</v>
      </c>
      <c r="B15" s="3">
        <v>630</v>
      </c>
      <c r="C15" s="1" t="s">
        <v>12</v>
      </c>
      <c r="D15" s="1" t="s">
        <v>66</v>
      </c>
    </row>
    <row r="18" spans="1:4" ht="18.75" x14ac:dyDescent="0.3">
      <c r="A18" s="8" t="s">
        <v>77</v>
      </c>
      <c r="B18" s="5"/>
    </row>
    <row r="19" spans="1:4" s="2" customFormat="1" x14ac:dyDescent="0.25">
      <c r="A19" s="7" t="s">
        <v>7</v>
      </c>
      <c r="B19" s="7" t="s">
        <v>4</v>
      </c>
      <c r="C19" s="6" t="s">
        <v>5</v>
      </c>
      <c r="D19" s="6" t="s">
        <v>6</v>
      </c>
    </row>
    <row r="20" spans="1:4" x14ac:dyDescent="0.25">
      <c r="A20" s="3">
        <v>1</v>
      </c>
      <c r="B20" s="3">
        <v>521</v>
      </c>
      <c r="C20" s="1" t="s">
        <v>55</v>
      </c>
      <c r="D20" s="1" t="s">
        <v>56</v>
      </c>
    </row>
    <row r="21" spans="1:4" x14ac:dyDescent="0.25">
      <c r="A21" s="3">
        <v>2</v>
      </c>
      <c r="B21" s="3">
        <v>103</v>
      </c>
      <c r="C21" s="1" t="s">
        <v>53</v>
      </c>
      <c r="D21" s="1" t="s">
        <v>54</v>
      </c>
    </row>
    <row r="22" spans="1:4" x14ac:dyDescent="0.25">
      <c r="A22" s="3">
        <v>3</v>
      </c>
      <c r="B22" s="3">
        <v>712</v>
      </c>
      <c r="C22" s="1" t="s">
        <v>59</v>
      </c>
      <c r="D22" s="1" t="s">
        <v>60</v>
      </c>
    </row>
    <row r="23" spans="1:4" x14ac:dyDescent="0.25">
      <c r="A23" s="3">
        <v>4</v>
      </c>
      <c r="B23" s="3">
        <v>523</v>
      </c>
      <c r="C23" s="1" t="s">
        <v>13</v>
      </c>
      <c r="D23" s="1" t="s">
        <v>61</v>
      </c>
    </row>
    <row r="24" spans="1:4" x14ac:dyDescent="0.25">
      <c r="A24" s="3">
        <v>5</v>
      </c>
      <c r="B24" s="3">
        <v>373</v>
      </c>
      <c r="C24" s="1" t="s">
        <v>57</v>
      </c>
      <c r="D24" s="1" t="s">
        <v>58</v>
      </c>
    </row>
    <row r="25" spans="1:4" x14ac:dyDescent="0.25">
      <c r="A25" s="3">
        <v>6</v>
      </c>
      <c r="B25" s="3">
        <v>772</v>
      </c>
      <c r="C25" s="1" t="s">
        <v>51</v>
      </c>
      <c r="D25" s="1" t="s">
        <v>52</v>
      </c>
    </row>
    <row r="26" spans="1:4" x14ac:dyDescent="0.25">
      <c r="A26" s="3"/>
      <c r="B26" s="3"/>
      <c r="C26" s="1"/>
      <c r="D26" s="1"/>
    </row>
    <row r="27" spans="1:4" x14ac:dyDescent="0.25">
      <c r="A27" s="3"/>
      <c r="B27" s="3"/>
      <c r="C27" s="1"/>
      <c r="D27" s="1"/>
    </row>
  </sheetData>
  <sortState ref="A20:D25">
    <sortCondition ref="A20:A2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opLeftCell="A4" workbookViewId="0">
      <selection activeCell="B25" sqref="B25:D25"/>
    </sheetView>
  </sheetViews>
  <sheetFormatPr defaultColWidth="12.5703125" defaultRowHeight="15" x14ac:dyDescent="0.25"/>
  <cols>
    <col min="1" max="1" width="7.85546875" customWidth="1"/>
    <col min="2" max="2" width="10.5703125" customWidth="1"/>
    <col min="3" max="3" width="14.42578125" bestFit="1" customWidth="1"/>
    <col min="4" max="4" width="14.140625" bestFit="1" customWidth="1"/>
  </cols>
  <sheetData>
    <row r="3" spans="1:5" ht="18.75" x14ac:dyDescent="0.3">
      <c r="A3" s="8" t="s">
        <v>112</v>
      </c>
    </row>
    <row r="4" spans="1:5" x14ac:dyDescent="0.25">
      <c r="A4" s="7" t="s">
        <v>7</v>
      </c>
      <c r="B4" s="7" t="s">
        <v>4</v>
      </c>
      <c r="C4" s="6" t="s">
        <v>5</v>
      </c>
      <c r="D4" s="6" t="s">
        <v>6</v>
      </c>
      <c r="E4" s="7" t="s">
        <v>69</v>
      </c>
    </row>
    <row r="5" spans="1:5" x14ac:dyDescent="0.25">
      <c r="A5" s="3">
        <v>1</v>
      </c>
      <c r="B5" s="3">
        <v>418</v>
      </c>
      <c r="C5" s="1" t="s">
        <v>49</v>
      </c>
      <c r="D5" s="1" t="s">
        <v>50</v>
      </c>
      <c r="E5" s="24">
        <v>1.4556712962962963E-4</v>
      </c>
    </row>
    <row r="6" spans="1:5" x14ac:dyDescent="0.25">
      <c r="A6" s="3">
        <v>2</v>
      </c>
      <c r="B6" s="3">
        <v>186</v>
      </c>
      <c r="C6" s="1" t="s">
        <v>41</v>
      </c>
      <c r="D6" s="1" t="s">
        <v>42</v>
      </c>
      <c r="E6" s="24">
        <v>1.4928240740740741E-4</v>
      </c>
    </row>
    <row r="7" spans="1:5" x14ac:dyDescent="0.25">
      <c r="A7" s="3">
        <v>3</v>
      </c>
      <c r="B7" s="3">
        <v>567</v>
      </c>
      <c r="C7" s="1" t="s">
        <v>47</v>
      </c>
      <c r="D7" s="1" t="s">
        <v>48</v>
      </c>
      <c r="E7" s="24">
        <v>1.4930555555555555E-4</v>
      </c>
    </row>
    <row r="8" spans="1:5" x14ac:dyDescent="0.25">
      <c r="A8" s="3">
        <v>4</v>
      </c>
      <c r="B8" s="3">
        <v>631</v>
      </c>
      <c r="C8" s="1" t="s">
        <v>14</v>
      </c>
      <c r="D8" s="1" t="s">
        <v>15</v>
      </c>
      <c r="E8" s="24">
        <v>1.537962962962963E-4</v>
      </c>
    </row>
    <row r="9" spans="1:5" x14ac:dyDescent="0.25">
      <c r="A9" s="3">
        <v>5</v>
      </c>
      <c r="B9" s="3">
        <v>141</v>
      </c>
      <c r="C9" s="1" t="s">
        <v>19</v>
      </c>
      <c r="D9" s="1" t="s">
        <v>20</v>
      </c>
      <c r="E9" s="24">
        <v>1.5586805555555555E-4</v>
      </c>
    </row>
    <row r="10" spans="1:5" x14ac:dyDescent="0.25">
      <c r="A10" s="3">
        <v>6</v>
      </c>
      <c r="B10" s="3">
        <v>860</v>
      </c>
      <c r="C10" s="1" t="s">
        <v>86</v>
      </c>
      <c r="D10" s="1" t="s">
        <v>85</v>
      </c>
      <c r="E10" s="24">
        <v>1.5664351851851852E-4</v>
      </c>
    </row>
    <row r="11" spans="1:5" x14ac:dyDescent="0.25">
      <c r="A11" s="3">
        <v>7</v>
      </c>
      <c r="B11" s="3">
        <v>481</v>
      </c>
      <c r="C11" s="1" t="s">
        <v>45</v>
      </c>
      <c r="D11" s="1" t="s">
        <v>46</v>
      </c>
      <c r="E11" s="24">
        <v>1.572685185185185E-4</v>
      </c>
    </row>
    <row r="12" spans="1:5" x14ac:dyDescent="0.25">
      <c r="A12" s="3">
        <v>8</v>
      </c>
      <c r="B12" s="3">
        <v>128</v>
      </c>
      <c r="C12" s="1" t="s">
        <v>2</v>
      </c>
      <c r="D12" s="1" t="s">
        <v>3</v>
      </c>
      <c r="E12" s="24">
        <v>1.7379629629629632E-4</v>
      </c>
    </row>
    <row r="13" spans="1:5" x14ac:dyDescent="0.25">
      <c r="A13" s="3" t="s">
        <v>72</v>
      </c>
      <c r="B13" s="3">
        <v>630</v>
      </c>
      <c r="C13" s="1" t="s">
        <v>12</v>
      </c>
      <c r="D13" s="1" t="s">
        <v>66</v>
      </c>
      <c r="E13" s="24" t="s">
        <v>81</v>
      </c>
    </row>
    <row r="14" spans="1:5" x14ac:dyDescent="0.25">
      <c r="A14" s="11"/>
      <c r="B14" s="11"/>
      <c r="C14" s="12"/>
      <c r="D14" s="12"/>
      <c r="E14" s="25"/>
    </row>
    <row r="16" spans="1:5" ht="18.75" x14ac:dyDescent="0.3">
      <c r="A16" s="8" t="s">
        <v>95</v>
      </c>
    </row>
    <row r="17" spans="1:5" x14ac:dyDescent="0.25">
      <c r="A17" s="7" t="s">
        <v>7</v>
      </c>
      <c r="B17" s="7" t="s">
        <v>4</v>
      </c>
      <c r="C17" s="6" t="s">
        <v>5</v>
      </c>
      <c r="D17" s="6" t="s">
        <v>6</v>
      </c>
      <c r="E17" s="7" t="s">
        <v>69</v>
      </c>
    </row>
    <row r="18" spans="1:5" x14ac:dyDescent="0.25">
      <c r="A18" s="3">
        <v>1</v>
      </c>
      <c r="B18" s="3">
        <v>521</v>
      </c>
      <c r="C18" s="1" t="s">
        <v>55</v>
      </c>
      <c r="D18" s="1" t="s">
        <v>56</v>
      </c>
      <c r="E18" s="24">
        <v>1.3120370370370372E-4</v>
      </c>
    </row>
    <row r="19" spans="1:5" x14ac:dyDescent="0.25">
      <c r="A19" s="3">
        <v>2</v>
      </c>
      <c r="B19" s="3">
        <v>772</v>
      </c>
      <c r="C19" s="1" t="s">
        <v>51</v>
      </c>
      <c r="D19" s="1" t="s">
        <v>52</v>
      </c>
      <c r="E19" s="24">
        <v>1.3229166666666665E-4</v>
      </c>
    </row>
    <row r="20" spans="1:5" x14ac:dyDescent="0.25">
      <c r="A20" s="3">
        <v>3</v>
      </c>
      <c r="B20" s="3">
        <v>523</v>
      </c>
      <c r="C20" s="1" t="s">
        <v>13</v>
      </c>
      <c r="D20" s="1" t="s">
        <v>61</v>
      </c>
      <c r="E20" s="24">
        <v>1.3231481481481482E-4</v>
      </c>
    </row>
    <row r="21" spans="1:5" x14ac:dyDescent="0.25">
      <c r="A21" s="3">
        <v>4</v>
      </c>
      <c r="B21" s="3">
        <v>355</v>
      </c>
      <c r="C21" s="1" t="s">
        <v>119</v>
      </c>
      <c r="D21" s="1" t="s">
        <v>39</v>
      </c>
      <c r="E21" s="24">
        <v>1.349537037037037E-4</v>
      </c>
    </row>
    <row r="22" spans="1:5" x14ac:dyDescent="0.25">
      <c r="A22" s="3">
        <v>5</v>
      </c>
      <c r="B22" s="3">
        <v>308</v>
      </c>
      <c r="C22" s="1" t="s">
        <v>28</v>
      </c>
      <c r="D22" s="1" t="s">
        <v>29</v>
      </c>
      <c r="E22" s="24">
        <v>1.366550925925926E-4</v>
      </c>
    </row>
    <row r="23" spans="1:5" x14ac:dyDescent="0.25">
      <c r="A23" s="3">
        <v>6</v>
      </c>
      <c r="B23" s="3">
        <v>103</v>
      </c>
      <c r="C23" s="1" t="s">
        <v>53</v>
      </c>
      <c r="D23" s="1" t="s">
        <v>54</v>
      </c>
      <c r="E23" s="24">
        <v>1.384722222222222E-4</v>
      </c>
    </row>
    <row r="24" spans="1:5" x14ac:dyDescent="0.25">
      <c r="A24" s="3">
        <v>7</v>
      </c>
      <c r="B24" s="3">
        <v>373</v>
      </c>
      <c r="C24" s="1" t="s">
        <v>57</v>
      </c>
      <c r="D24" s="1" t="s">
        <v>58</v>
      </c>
      <c r="E24" s="24">
        <v>1.4179398148148149E-4</v>
      </c>
    </row>
    <row r="25" spans="1:5" x14ac:dyDescent="0.25">
      <c r="A25" s="3">
        <v>8</v>
      </c>
      <c r="B25" s="3">
        <v>712</v>
      </c>
      <c r="C25" s="1" t="s">
        <v>59</v>
      </c>
      <c r="D25" s="1" t="s">
        <v>60</v>
      </c>
      <c r="E25" s="24">
        <v>1.4265046296296297E-4</v>
      </c>
    </row>
  </sheetData>
  <sortState ref="A18:E25">
    <sortCondition ref="E18:E25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8" workbookViewId="0">
      <selection activeCell="A40" sqref="A40:D44"/>
    </sheetView>
  </sheetViews>
  <sheetFormatPr defaultColWidth="12.5703125" defaultRowHeight="15" x14ac:dyDescent="0.25"/>
  <cols>
    <col min="1" max="1" width="7.85546875" customWidth="1"/>
    <col min="2" max="2" width="10.5703125" customWidth="1"/>
    <col min="3" max="3" width="14.42578125" bestFit="1" customWidth="1"/>
    <col min="4" max="4" width="14.140625" bestFit="1" customWidth="1"/>
  </cols>
  <sheetData>
    <row r="1" spans="1:4" ht="18.75" x14ac:dyDescent="0.3">
      <c r="A1" s="8" t="s">
        <v>116</v>
      </c>
    </row>
    <row r="2" spans="1:4" x14ac:dyDescent="0.25">
      <c r="A2" s="7" t="s">
        <v>7</v>
      </c>
      <c r="B2" s="7" t="s">
        <v>4</v>
      </c>
      <c r="C2" s="6" t="s">
        <v>5</v>
      </c>
      <c r="D2" s="6" t="s">
        <v>6</v>
      </c>
    </row>
    <row r="3" spans="1:4" x14ac:dyDescent="0.25">
      <c r="A3" s="3">
        <v>1</v>
      </c>
      <c r="B3" s="3">
        <v>418</v>
      </c>
      <c r="C3" s="1" t="s">
        <v>49</v>
      </c>
      <c r="D3" s="1" t="s">
        <v>50</v>
      </c>
    </row>
    <row r="4" spans="1:4" x14ac:dyDescent="0.25">
      <c r="A4" s="3">
        <v>2</v>
      </c>
      <c r="B4" s="3">
        <v>631</v>
      </c>
      <c r="C4" s="1" t="s">
        <v>14</v>
      </c>
      <c r="D4" s="1" t="s">
        <v>15</v>
      </c>
    </row>
    <row r="5" spans="1:4" x14ac:dyDescent="0.25">
      <c r="A5" s="3">
        <v>3</v>
      </c>
      <c r="B5" s="3">
        <v>141</v>
      </c>
      <c r="C5" s="1" t="s">
        <v>19</v>
      </c>
      <c r="D5" s="1" t="s">
        <v>20</v>
      </c>
    </row>
    <row r="6" spans="1:4" x14ac:dyDescent="0.25">
      <c r="A6" s="9">
        <v>4</v>
      </c>
      <c r="B6" s="3">
        <v>128</v>
      </c>
      <c r="C6" s="1" t="s">
        <v>2</v>
      </c>
      <c r="D6" s="1" t="s">
        <v>3</v>
      </c>
    </row>
    <row r="7" spans="1:4" x14ac:dyDescent="0.25">
      <c r="A7" s="3"/>
      <c r="B7" s="3"/>
      <c r="C7" s="1"/>
      <c r="D7" s="1"/>
    </row>
    <row r="8" spans="1:4" x14ac:dyDescent="0.25">
      <c r="A8" s="15"/>
      <c r="B8" s="15"/>
      <c r="C8" s="13"/>
      <c r="D8" s="13"/>
    </row>
    <row r="9" spans="1:4" ht="18.75" x14ac:dyDescent="0.3">
      <c r="A9" s="8" t="s">
        <v>117</v>
      </c>
    </row>
    <row r="10" spans="1:4" x14ac:dyDescent="0.25">
      <c r="A10" s="7" t="s">
        <v>7</v>
      </c>
      <c r="B10" s="7" t="s">
        <v>4</v>
      </c>
      <c r="C10" s="6" t="s">
        <v>5</v>
      </c>
      <c r="D10" s="6" t="s">
        <v>6</v>
      </c>
    </row>
    <row r="11" spans="1:4" x14ac:dyDescent="0.25">
      <c r="A11" s="26">
        <v>1</v>
      </c>
      <c r="B11" s="3">
        <v>567</v>
      </c>
      <c r="C11" s="1" t="s">
        <v>47</v>
      </c>
      <c r="D11" s="1" t="s">
        <v>48</v>
      </c>
    </row>
    <row r="12" spans="1:4" x14ac:dyDescent="0.25">
      <c r="A12" s="3">
        <v>2</v>
      </c>
      <c r="B12" s="3">
        <v>481</v>
      </c>
      <c r="C12" s="1" t="s">
        <v>45</v>
      </c>
      <c r="D12" s="1" t="s">
        <v>46</v>
      </c>
    </row>
    <row r="13" spans="1:4" x14ac:dyDescent="0.25">
      <c r="A13" s="3">
        <v>3</v>
      </c>
      <c r="B13" s="3">
        <v>860</v>
      </c>
      <c r="C13" s="1" t="s">
        <v>86</v>
      </c>
      <c r="D13" s="1" t="s">
        <v>85</v>
      </c>
    </row>
    <row r="14" spans="1:4" x14ac:dyDescent="0.25">
      <c r="A14" s="3">
        <v>4</v>
      </c>
      <c r="B14" s="3">
        <v>186</v>
      </c>
      <c r="C14" s="1" t="s">
        <v>41</v>
      </c>
      <c r="D14" s="1" t="s">
        <v>42</v>
      </c>
    </row>
    <row r="15" spans="1:4" x14ac:dyDescent="0.25">
      <c r="A15" s="3"/>
      <c r="B15" s="3"/>
      <c r="C15" s="1"/>
      <c r="D15" s="1"/>
    </row>
    <row r="16" spans="1:4" x14ac:dyDescent="0.25">
      <c r="A16" s="11"/>
      <c r="B16" s="11"/>
      <c r="C16" s="12"/>
      <c r="D16" s="12"/>
    </row>
    <row r="17" spans="1:5" x14ac:dyDescent="0.25">
      <c r="A17" s="11"/>
      <c r="B17" s="11"/>
      <c r="C17" s="12"/>
      <c r="D17" s="12"/>
    </row>
    <row r="18" spans="1:5" ht="18.75" x14ac:dyDescent="0.3">
      <c r="A18" s="8" t="s">
        <v>113</v>
      </c>
    </row>
    <row r="19" spans="1:5" x14ac:dyDescent="0.25">
      <c r="A19" s="7" t="s">
        <v>7</v>
      </c>
      <c r="B19" s="7" t="s">
        <v>4</v>
      </c>
      <c r="C19" s="6" t="s">
        <v>5</v>
      </c>
      <c r="D19" s="6" t="s">
        <v>6</v>
      </c>
    </row>
    <row r="20" spans="1:5" x14ac:dyDescent="0.25">
      <c r="A20" s="3">
        <v>1</v>
      </c>
      <c r="B20" s="3">
        <v>521</v>
      </c>
      <c r="C20" s="1" t="s">
        <v>55</v>
      </c>
      <c r="D20" s="1" t="s">
        <v>56</v>
      </c>
    </row>
    <row r="21" spans="1:5" x14ac:dyDescent="0.25">
      <c r="A21" s="3">
        <v>2</v>
      </c>
      <c r="B21" s="3">
        <v>712</v>
      </c>
      <c r="C21" s="1" t="s">
        <v>59</v>
      </c>
      <c r="D21" s="1" t="s">
        <v>60</v>
      </c>
    </row>
    <row r="22" spans="1:5" x14ac:dyDescent="0.25">
      <c r="A22" s="3">
        <v>3</v>
      </c>
      <c r="B22" s="3">
        <v>308</v>
      </c>
      <c r="C22" s="1" t="s">
        <v>28</v>
      </c>
      <c r="D22" s="1" t="s">
        <v>29</v>
      </c>
    </row>
    <row r="23" spans="1:5" x14ac:dyDescent="0.25">
      <c r="A23" s="9">
        <v>4</v>
      </c>
      <c r="B23" s="3">
        <v>355</v>
      </c>
      <c r="C23" s="1" t="s">
        <v>119</v>
      </c>
      <c r="D23" s="1" t="s">
        <v>39</v>
      </c>
    </row>
    <row r="24" spans="1:5" x14ac:dyDescent="0.25">
      <c r="A24" s="15"/>
      <c r="B24" s="15"/>
      <c r="C24" s="13"/>
      <c r="D24" s="13"/>
    </row>
    <row r="25" spans="1:5" ht="18.75" x14ac:dyDescent="0.3">
      <c r="A25" s="8" t="s">
        <v>115</v>
      </c>
    </row>
    <row r="26" spans="1:5" x14ac:dyDescent="0.25">
      <c r="A26" s="7" t="s">
        <v>7</v>
      </c>
      <c r="B26" s="7" t="s">
        <v>4</v>
      </c>
      <c r="C26" s="6" t="s">
        <v>5</v>
      </c>
      <c r="D26" s="6" t="s">
        <v>6</v>
      </c>
    </row>
    <row r="27" spans="1:5" x14ac:dyDescent="0.25">
      <c r="A27" s="26">
        <v>1</v>
      </c>
      <c r="B27" s="3">
        <v>523</v>
      </c>
      <c r="C27" s="1" t="s">
        <v>13</v>
      </c>
      <c r="D27" s="1" t="s">
        <v>61</v>
      </c>
    </row>
    <row r="28" spans="1:5" ht="15.75" x14ac:dyDescent="0.25">
      <c r="A28" s="3">
        <v>2</v>
      </c>
      <c r="B28" s="3">
        <v>103</v>
      </c>
      <c r="C28" s="1" t="s">
        <v>53</v>
      </c>
      <c r="D28" s="1" t="s">
        <v>54</v>
      </c>
      <c r="E28" s="30" t="s">
        <v>127</v>
      </c>
    </row>
    <row r="29" spans="1:5" x14ac:dyDescent="0.25">
      <c r="A29" s="3">
        <v>3</v>
      </c>
      <c r="B29" s="3">
        <v>772</v>
      </c>
      <c r="C29" s="1" t="s">
        <v>51</v>
      </c>
      <c r="D29" s="1" t="s">
        <v>52</v>
      </c>
    </row>
    <row r="30" spans="1:5" x14ac:dyDescent="0.25">
      <c r="A30" s="3">
        <v>4</v>
      </c>
      <c r="B30" s="3">
        <v>373</v>
      </c>
      <c r="C30" s="1" t="s">
        <v>57</v>
      </c>
      <c r="D30" s="1" t="s">
        <v>58</v>
      </c>
    </row>
    <row r="31" spans="1:5" x14ac:dyDescent="0.25">
      <c r="A31" s="11"/>
      <c r="B31" s="11"/>
      <c r="C31" s="12"/>
      <c r="D31" s="12"/>
    </row>
    <row r="32" spans="1:5" ht="18.75" x14ac:dyDescent="0.3">
      <c r="A32" s="8" t="s">
        <v>126</v>
      </c>
    </row>
    <row r="33" spans="1:4" x14ac:dyDescent="0.25">
      <c r="A33" s="7" t="s">
        <v>7</v>
      </c>
      <c r="B33" s="7" t="s">
        <v>4</v>
      </c>
      <c r="C33" s="6" t="s">
        <v>5</v>
      </c>
      <c r="D33" s="6" t="s">
        <v>6</v>
      </c>
    </row>
    <row r="34" spans="1:4" x14ac:dyDescent="0.25">
      <c r="A34" s="26">
        <v>1</v>
      </c>
      <c r="B34" s="3">
        <v>186</v>
      </c>
      <c r="C34" s="1" t="s">
        <v>41</v>
      </c>
      <c r="D34" s="1" t="s">
        <v>42</v>
      </c>
    </row>
    <row r="35" spans="1:4" x14ac:dyDescent="0.25">
      <c r="A35" s="3">
        <v>2</v>
      </c>
      <c r="B35" s="3">
        <v>141</v>
      </c>
      <c r="C35" s="1" t="s">
        <v>19</v>
      </c>
      <c r="D35" s="1" t="s">
        <v>20</v>
      </c>
    </row>
    <row r="36" spans="1:4" x14ac:dyDescent="0.25">
      <c r="A36" s="3">
        <v>3</v>
      </c>
      <c r="B36" s="3">
        <v>860</v>
      </c>
      <c r="C36" s="1" t="s">
        <v>86</v>
      </c>
      <c r="D36" s="1" t="s">
        <v>85</v>
      </c>
    </row>
    <row r="37" spans="1:4" x14ac:dyDescent="0.25">
      <c r="A37" s="3">
        <v>4</v>
      </c>
      <c r="B37" s="3">
        <v>128</v>
      </c>
      <c r="C37" s="1" t="s">
        <v>2</v>
      </c>
      <c r="D37" s="1" t="s">
        <v>3</v>
      </c>
    </row>
    <row r="39" spans="1:4" ht="18.75" x14ac:dyDescent="0.3">
      <c r="A39" s="8" t="s">
        <v>114</v>
      </c>
    </row>
    <row r="40" spans="1:4" x14ac:dyDescent="0.25">
      <c r="A40" s="7" t="s">
        <v>7</v>
      </c>
      <c r="B40" s="7" t="s">
        <v>4</v>
      </c>
      <c r="C40" s="6" t="s">
        <v>5</v>
      </c>
      <c r="D40" s="6" t="s">
        <v>6</v>
      </c>
    </row>
    <row r="41" spans="1:4" x14ac:dyDescent="0.25">
      <c r="A41" s="26">
        <v>1</v>
      </c>
      <c r="B41" s="3">
        <v>772</v>
      </c>
      <c r="C41" s="1" t="s">
        <v>51</v>
      </c>
      <c r="D41" s="1" t="s">
        <v>52</v>
      </c>
    </row>
    <row r="42" spans="1:4" x14ac:dyDescent="0.25">
      <c r="A42" s="3">
        <v>2</v>
      </c>
      <c r="B42" s="3">
        <v>355</v>
      </c>
      <c r="C42" s="1" t="s">
        <v>119</v>
      </c>
      <c r="D42" s="1" t="s">
        <v>39</v>
      </c>
    </row>
    <row r="43" spans="1:4" x14ac:dyDescent="0.25">
      <c r="A43" s="3">
        <v>3</v>
      </c>
      <c r="B43" s="3">
        <v>373</v>
      </c>
      <c r="C43" s="1" t="s">
        <v>57</v>
      </c>
      <c r="D43" s="1" t="s">
        <v>58</v>
      </c>
    </row>
    <row r="44" spans="1:4" x14ac:dyDescent="0.25">
      <c r="A44" s="3">
        <v>4</v>
      </c>
      <c r="B44" s="3">
        <v>308</v>
      </c>
      <c r="C44" s="1" t="s">
        <v>28</v>
      </c>
      <c r="D44" s="1" t="s">
        <v>29</v>
      </c>
    </row>
  </sheetData>
  <sortState ref="A41:D44">
    <sortCondition ref="A41:A44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/>
  </sheetViews>
  <sheetFormatPr defaultColWidth="12.5703125" defaultRowHeight="15" x14ac:dyDescent="0.25"/>
  <cols>
    <col min="1" max="1" width="7.85546875" customWidth="1"/>
    <col min="2" max="2" width="10.5703125" customWidth="1"/>
    <col min="3" max="3" width="14.42578125" bestFit="1" customWidth="1"/>
    <col min="4" max="4" width="14.140625" bestFit="1" customWidth="1"/>
  </cols>
  <sheetData>
    <row r="1" spans="1:4" ht="18.75" x14ac:dyDescent="0.3">
      <c r="A1" s="8" t="s">
        <v>126</v>
      </c>
    </row>
    <row r="2" spans="1:4" x14ac:dyDescent="0.25">
      <c r="A2" s="7" t="s">
        <v>7</v>
      </c>
      <c r="B2" s="7" t="s">
        <v>4</v>
      </c>
      <c r="C2" s="6" t="s">
        <v>5</v>
      </c>
      <c r="D2" s="6" t="s">
        <v>6</v>
      </c>
    </row>
    <row r="3" spans="1:4" x14ac:dyDescent="0.25">
      <c r="A3" s="26">
        <v>1</v>
      </c>
      <c r="B3" s="3">
        <v>186</v>
      </c>
      <c r="C3" s="1" t="s">
        <v>41</v>
      </c>
      <c r="D3" s="1" t="s">
        <v>42</v>
      </c>
    </row>
    <row r="4" spans="1:4" x14ac:dyDescent="0.25">
      <c r="A4" s="3">
        <v>2</v>
      </c>
      <c r="B4" s="3">
        <v>141</v>
      </c>
      <c r="C4" s="1" t="s">
        <v>19</v>
      </c>
      <c r="D4" s="1" t="s">
        <v>20</v>
      </c>
    </row>
    <row r="5" spans="1:4" x14ac:dyDescent="0.25">
      <c r="A5" s="3">
        <v>3</v>
      </c>
      <c r="B5" s="3">
        <v>860</v>
      </c>
      <c r="C5" s="1" t="s">
        <v>86</v>
      </c>
      <c r="D5" s="1" t="s">
        <v>85</v>
      </c>
    </row>
    <row r="6" spans="1:4" x14ac:dyDescent="0.25">
      <c r="A6" s="3">
        <v>4</v>
      </c>
      <c r="B6" s="3">
        <v>128</v>
      </c>
      <c r="C6" s="1" t="s">
        <v>2</v>
      </c>
      <c r="D6" s="1" t="s">
        <v>3</v>
      </c>
    </row>
    <row r="8" spans="1:4" ht="18.75" x14ac:dyDescent="0.3">
      <c r="A8" s="8" t="s">
        <v>114</v>
      </c>
    </row>
    <row r="9" spans="1:4" x14ac:dyDescent="0.25">
      <c r="A9" s="7" t="s">
        <v>7</v>
      </c>
      <c r="B9" s="7" t="s">
        <v>4</v>
      </c>
      <c r="C9" s="6" t="s">
        <v>5</v>
      </c>
      <c r="D9" s="6" t="s">
        <v>6</v>
      </c>
    </row>
    <row r="10" spans="1:4" x14ac:dyDescent="0.25">
      <c r="A10" s="26">
        <v>1</v>
      </c>
      <c r="B10" s="3">
        <v>772</v>
      </c>
      <c r="C10" s="1" t="s">
        <v>51</v>
      </c>
      <c r="D10" s="1" t="s">
        <v>52</v>
      </c>
    </row>
    <row r="11" spans="1:4" x14ac:dyDescent="0.25">
      <c r="A11" s="3">
        <v>2</v>
      </c>
      <c r="B11" s="3">
        <v>355</v>
      </c>
      <c r="C11" s="1" t="s">
        <v>119</v>
      </c>
      <c r="D11" s="1" t="s">
        <v>39</v>
      </c>
    </row>
    <row r="12" spans="1:4" x14ac:dyDescent="0.25">
      <c r="A12" s="3">
        <v>3</v>
      </c>
      <c r="B12" s="3">
        <v>373</v>
      </c>
      <c r="C12" s="1" t="s">
        <v>57</v>
      </c>
      <c r="D12" s="1" t="s">
        <v>58</v>
      </c>
    </row>
    <row r="13" spans="1:4" x14ac:dyDescent="0.25">
      <c r="A13" s="3">
        <v>4</v>
      </c>
      <c r="B13" s="3">
        <v>308</v>
      </c>
      <c r="C13" s="1" t="s">
        <v>28</v>
      </c>
      <c r="D13" s="1" t="s">
        <v>29</v>
      </c>
    </row>
    <row r="16" spans="1:4" s="12" customFormat="1" ht="18.75" x14ac:dyDescent="0.3">
      <c r="A16" s="8" t="s">
        <v>128</v>
      </c>
      <c r="B16"/>
      <c r="C16"/>
      <c r="D16"/>
    </row>
    <row r="17" spans="1:4" s="12" customFormat="1" x14ac:dyDescent="0.25">
      <c r="A17" s="7" t="s">
        <v>7</v>
      </c>
      <c r="B17" s="7" t="s">
        <v>4</v>
      </c>
      <c r="C17" s="6" t="s">
        <v>5</v>
      </c>
      <c r="D17" s="6" t="s">
        <v>6</v>
      </c>
    </row>
    <row r="18" spans="1:4" s="12" customFormat="1" x14ac:dyDescent="0.25">
      <c r="A18" s="26">
        <v>1</v>
      </c>
      <c r="B18" s="3">
        <v>418</v>
      </c>
      <c r="C18" s="1" t="s">
        <v>49</v>
      </c>
      <c r="D18" s="1" t="s">
        <v>50</v>
      </c>
    </row>
    <row r="19" spans="1:4" s="12" customFormat="1" x14ac:dyDescent="0.25">
      <c r="A19" s="3">
        <v>2</v>
      </c>
      <c r="B19" s="3">
        <v>567</v>
      </c>
      <c r="C19" s="1" t="s">
        <v>47</v>
      </c>
      <c r="D19" s="1" t="s">
        <v>48</v>
      </c>
    </row>
    <row r="20" spans="1:4" s="12" customFormat="1" x14ac:dyDescent="0.25">
      <c r="A20" s="3">
        <v>3</v>
      </c>
      <c r="B20" s="3">
        <v>481</v>
      </c>
      <c r="C20" s="1" t="s">
        <v>45</v>
      </c>
      <c r="D20" s="1" t="s">
        <v>46</v>
      </c>
    </row>
    <row r="21" spans="1:4" s="12" customFormat="1" x14ac:dyDescent="0.25">
      <c r="A21" s="3">
        <v>4</v>
      </c>
      <c r="B21" s="3">
        <v>141</v>
      </c>
      <c r="C21" s="1" t="s">
        <v>19</v>
      </c>
      <c r="D21" s="1" t="s">
        <v>20</v>
      </c>
    </row>
    <row r="22" spans="1:4" s="12" customFormat="1" x14ac:dyDescent="0.25">
      <c r="A22" s="26">
        <v>5</v>
      </c>
      <c r="B22" s="3">
        <v>631</v>
      </c>
      <c r="C22" s="1" t="s">
        <v>14</v>
      </c>
      <c r="D22" s="1" t="s">
        <v>15</v>
      </c>
    </row>
    <row r="23" spans="1:4" s="12" customFormat="1" x14ac:dyDescent="0.25">
      <c r="A23" s="3">
        <v>6</v>
      </c>
      <c r="B23" s="3">
        <v>186</v>
      </c>
      <c r="C23" s="1" t="s">
        <v>41</v>
      </c>
      <c r="D23" s="1" t="s">
        <v>42</v>
      </c>
    </row>
    <row r="24" spans="1:4" s="12" customFormat="1" x14ac:dyDescent="0.25">
      <c r="A24" s="11"/>
      <c r="B24" s="11"/>
    </row>
    <row r="25" spans="1:4" s="12" customFormat="1" x14ac:dyDescent="0.25">
      <c r="A25" s="3">
        <v>7</v>
      </c>
      <c r="B25" s="3">
        <v>860</v>
      </c>
      <c r="C25" s="1" t="s">
        <v>86</v>
      </c>
      <c r="D25" s="1" t="s">
        <v>85</v>
      </c>
    </row>
    <row r="26" spans="1:4" s="12" customFormat="1" x14ac:dyDescent="0.25">
      <c r="A26" s="3">
        <v>8</v>
      </c>
      <c r="B26" s="3">
        <v>128</v>
      </c>
      <c r="C26" s="1" t="s">
        <v>2</v>
      </c>
      <c r="D26" s="1" t="s">
        <v>3</v>
      </c>
    </row>
    <row r="27" spans="1:4" s="12" customFormat="1" ht="18.75" x14ac:dyDescent="0.3">
      <c r="A27" s="16"/>
    </row>
    <row r="28" spans="1:4" s="12" customFormat="1" x14ac:dyDescent="0.25">
      <c r="A28" s="11"/>
      <c r="B28" s="11"/>
    </row>
    <row r="29" spans="1:4" x14ac:dyDescent="0.25">
      <c r="A29" s="11"/>
      <c r="B29" s="11"/>
      <c r="C29" s="12"/>
      <c r="D29" s="12"/>
    </row>
    <row r="30" spans="1:4" ht="18.75" x14ac:dyDescent="0.3">
      <c r="A30" s="8" t="s">
        <v>118</v>
      </c>
    </row>
    <row r="31" spans="1:4" x14ac:dyDescent="0.25">
      <c r="A31" s="7" t="s">
        <v>7</v>
      </c>
      <c r="B31" s="7" t="s">
        <v>4</v>
      </c>
      <c r="C31" s="6" t="s">
        <v>5</v>
      </c>
      <c r="D31" s="6" t="s">
        <v>6</v>
      </c>
    </row>
    <row r="32" spans="1:4" x14ac:dyDescent="0.25">
      <c r="A32" s="3">
        <v>1</v>
      </c>
      <c r="B32" s="3">
        <v>523</v>
      </c>
      <c r="C32" s="1" t="s">
        <v>13</v>
      </c>
      <c r="D32" s="1" t="s">
        <v>61</v>
      </c>
    </row>
    <row r="33" spans="1:4" x14ac:dyDescent="0.25">
      <c r="A33" s="3">
        <v>2</v>
      </c>
      <c r="B33" s="3">
        <v>521</v>
      </c>
      <c r="C33" s="1" t="s">
        <v>55</v>
      </c>
      <c r="D33" s="1" t="s">
        <v>56</v>
      </c>
    </row>
    <row r="34" spans="1:4" x14ac:dyDescent="0.25">
      <c r="A34" s="3">
        <v>3</v>
      </c>
      <c r="B34" s="3">
        <v>103</v>
      </c>
      <c r="C34" s="1" t="s">
        <v>53</v>
      </c>
      <c r="D34" s="1" t="s">
        <v>54</v>
      </c>
    </row>
    <row r="35" spans="1:4" x14ac:dyDescent="0.25">
      <c r="A35" s="3">
        <v>4</v>
      </c>
      <c r="B35" s="3">
        <v>772</v>
      </c>
      <c r="C35" s="1" t="s">
        <v>51</v>
      </c>
      <c r="D35" s="1" t="s">
        <v>52</v>
      </c>
    </row>
    <row r="36" spans="1:4" x14ac:dyDescent="0.25">
      <c r="A36" s="9">
        <v>5</v>
      </c>
      <c r="B36" s="9">
        <v>712</v>
      </c>
      <c r="C36" s="10" t="s">
        <v>59</v>
      </c>
      <c r="D36" s="10" t="s">
        <v>60</v>
      </c>
    </row>
    <row r="37" spans="1:4" s="12" customFormat="1" x14ac:dyDescent="0.25">
      <c r="A37" s="3">
        <v>6</v>
      </c>
      <c r="B37" s="3">
        <v>355</v>
      </c>
      <c r="C37" s="1" t="s">
        <v>119</v>
      </c>
      <c r="D37" s="1" t="s">
        <v>39</v>
      </c>
    </row>
    <row r="38" spans="1:4" s="12" customFormat="1" x14ac:dyDescent="0.25">
      <c r="A38" s="11"/>
      <c r="B38" s="11"/>
    </row>
    <row r="39" spans="1:4" s="12" customFormat="1" x14ac:dyDescent="0.25">
      <c r="A39" s="3">
        <v>7</v>
      </c>
      <c r="B39" s="3">
        <v>373</v>
      </c>
      <c r="C39" s="1" t="s">
        <v>57</v>
      </c>
      <c r="D39" s="1" t="s">
        <v>58</v>
      </c>
    </row>
    <row r="40" spans="1:4" x14ac:dyDescent="0.25">
      <c r="A40" s="26">
        <v>8</v>
      </c>
      <c r="B40" s="26">
        <v>308</v>
      </c>
      <c r="C40" s="27" t="s">
        <v>28</v>
      </c>
      <c r="D40" s="27" t="s">
        <v>29</v>
      </c>
    </row>
    <row r="41" spans="1:4" x14ac:dyDescent="0.25">
      <c r="A41" s="3"/>
      <c r="B41" s="3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</sheetData>
  <sortState ref="A32:D37">
    <sortCondition ref="A32:A3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4" workbookViewId="0">
      <selection activeCell="E36" sqref="E36"/>
    </sheetView>
  </sheetViews>
  <sheetFormatPr defaultColWidth="12.5703125" defaultRowHeight="15" x14ac:dyDescent="0.25"/>
  <cols>
    <col min="1" max="1" width="11.28515625" style="4" customWidth="1"/>
    <col min="2" max="2" width="27.85546875" style="4" bestFit="1" customWidth="1"/>
    <col min="3" max="3" width="14.42578125" bestFit="1" customWidth="1"/>
    <col min="4" max="4" width="14.140625" bestFit="1" customWidth="1"/>
    <col min="6" max="6" width="39.5703125" bestFit="1" customWidth="1"/>
  </cols>
  <sheetData>
    <row r="1" spans="1:5" ht="18.75" x14ac:dyDescent="0.3">
      <c r="A1" s="8" t="s">
        <v>135</v>
      </c>
    </row>
    <row r="2" spans="1:5" x14ac:dyDescent="0.25">
      <c r="A2" s="7" t="s">
        <v>7</v>
      </c>
      <c r="B2" s="7" t="s">
        <v>4</v>
      </c>
      <c r="C2" s="6" t="s">
        <v>5</v>
      </c>
      <c r="D2" s="6" t="s">
        <v>6</v>
      </c>
    </row>
    <row r="3" spans="1:5" x14ac:dyDescent="0.25">
      <c r="A3" s="3">
        <v>1</v>
      </c>
      <c r="B3" s="3">
        <v>860</v>
      </c>
      <c r="C3" s="1" t="s">
        <v>86</v>
      </c>
      <c r="D3" s="1" t="s">
        <v>85</v>
      </c>
    </row>
    <row r="4" spans="1:5" x14ac:dyDescent="0.25">
      <c r="A4" s="3">
        <v>2</v>
      </c>
      <c r="B4" s="3">
        <v>222</v>
      </c>
      <c r="C4" s="1" t="s">
        <v>13</v>
      </c>
      <c r="D4" s="1" t="s">
        <v>18</v>
      </c>
    </row>
    <row r="5" spans="1:5" x14ac:dyDescent="0.25">
      <c r="A5" s="3">
        <v>3</v>
      </c>
      <c r="B5" s="3">
        <v>509</v>
      </c>
      <c r="C5" s="1" t="s">
        <v>84</v>
      </c>
      <c r="D5" s="1" t="s">
        <v>83</v>
      </c>
    </row>
    <row r="6" spans="1:5" x14ac:dyDescent="0.25">
      <c r="A6" s="3">
        <v>4</v>
      </c>
      <c r="B6" s="3">
        <v>859</v>
      </c>
      <c r="C6" s="1" t="s">
        <v>65</v>
      </c>
      <c r="D6" s="1" t="s">
        <v>38</v>
      </c>
    </row>
    <row r="8" spans="1:5" ht="18.75" x14ac:dyDescent="0.3">
      <c r="A8" s="8" t="s">
        <v>137</v>
      </c>
    </row>
    <row r="9" spans="1:5" x14ac:dyDescent="0.25">
      <c r="A9" s="7" t="s">
        <v>7</v>
      </c>
      <c r="B9" s="7" t="s">
        <v>4</v>
      </c>
      <c r="C9" s="6" t="s">
        <v>5</v>
      </c>
      <c r="D9" s="6" t="s">
        <v>6</v>
      </c>
    </row>
    <row r="10" spans="1:5" x14ac:dyDescent="0.25">
      <c r="A10" s="3">
        <v>1</v>
      </c>
      <c r="B10" s="3">
        <v>765</v>
      </c>
      <c r="C10" s="1" t="s">
        <v>17</v>
      </c>
      <c r="D10" s="1" t="s">
        <v>68</v>
      </c>
      <c r="E10">
        <v>40</v>
      </c>
    </row>
    <row r="11" spans="1:5" x14ac:dyDescent="0.25">
      <c r="A11" s="3">
        <v>2</v>
      </c>
      <c r="B11" s="3">
        <v>631</v>
      </c>
      <c r="C11" s="1" t="s">
        <v>14</v>
      </c>
      <c r="D11" s="1" t="s">
        <v>15</v>
      </c>
      <c r="E11">
        <v>38</v>
      </c>
    </row>
    <row r="12" spans="1:5" x14ac:dyDescent="0.25">
      <c r="A12" s="3">
        <v>3</v>
      </c>
      <c r="B12" s="3">
        <v>481</v>
      </c>
      <c r="C12" s="1" t="s">
        <v>45</v>
      </c>
      <c r="D12" s="1" t="s">
        <v>46</v>
      </c>
      <c r="E12">
        <v>36</v>
      </c>
    </row>
    <row r="13" spans="1:5" x14ac:dyDescent="0.25">
      <c r="A13" s="3">
        <v>4</v>
      </c>
      <c r="B13" s="3">
        <v>380</v>
      </c>
      <c r="C13" s="1" t="s">
        <v>88</v>
      </c>
      <c r="D13" s="1" t="s">
        <v>87</v>
      </c>
      <c r="E13">
        <v>34</v>
      </c>
    </row>
    <row r="14" spans="1:5" x14ac:dyDescent="0.25">
      <c r="A14" s="3">
        <v>5</v>
      </c>
      <c r="B14" s="3">
        <v>500</v>
      </c>
      <c r="C14" s="1" t="s">
        <v>90</v>
      </c>
      <c r="D14" s="1" t="s">
        <v>89</v>
      </c>
      <c r="E14">
        <v>32</v>
      </c>
    </row>
    <row r="15" spans="1:5" x14ac:dyDescent="0.25">
      <c r="A15" s="3">
        <v>6</v>
      </c>
      <c r="B15" s="3">
        <v>141</v>
      </c>
      <c r="C15" s="1" t="s">
        <v>19</v>
      </c>
      <c r="D15" s="1" t="s">
        <v>20</v>
      </c>
      <c r="E15">
        <v>30</v>
      </c>
    </row>
    <row r="16" spans="1:5" x14ac:dyDescent="0.25">
      <c r="A16" s="3">
        <v>7</v>
      </c>
      <c r="B16" s="3">
        <v>517</v>
      </c>
      <c r="C16" s="1" t="s">
        <v>92</v>
      </c>
      <c r="D16" s="1" t="s">
        <v>91</v>
      </c>
      <c r="E16">
        <v>28</v>
      </c>
    </row>
    <row r="17" spans="1:5" x14ac:dyDescent="0.25">
      <c r="A17" s="3">
        <v>8</v>
      </c>
      <c r="B17" s="3">
        <v>128</v>
      </c>
      <c r="C17" s="1" t="s">
        <v>2</v>
      </c>
      <c r="D17" s="1" t="s">
        <v>3</v>
      </c>
      <c r="E17">
        <v>26</v>
      </c>
    </row>
    <row r="18" spans="1:5" x14ac:dyDescent="0.25">
      <c r="A18" s="3">
        <v>9</v>
      </c>
      <c r="B18" s="3">
        <v>379</v>
      </c>
      <c r="C18" s="1" t="s">
        <v>82</v>
      </c>
      <c r="D18" s="1" t="s">
        <v>1</v>
      </c>
      <c r="E18">
        <v>24</v>
      </c>
    </row>
    <row r="19" spans="1:5" x14ac:dyDescent="0.25">
      <c r="A19" s="3">
        <v>10</v>
      </c>
      <c r="B19" s="3">
        <v>513</v>
      </c>
      <c r="C19" s="1" t="s">
        <v>16</v>
      </c>
      <c r="D19" s="1" t="s">
        <v>67</v>
      </c>
      <c r="E19">
        <v>22</v>
      </c>
    </row>
    <row r="20" spans="1:5" x14ac:dyDescent="0.25">
      <c r="A20" s="3" t="s">
        <v>120</v>
      </c>
      <c r="B20" s="3">
        <v>127</v>
      </c>
      <c r="C20" s="1" t="s">
        <v>94</v>
      </c>
      <c r="D20" s="1" t="s">
        <v>93</v>
      </c>
    </row>
    <row r="21" spans="1:5" x14ac:dyDescent="0.25">
      <c r="A21" s="3" t="s">
        <v>72</v>
      </c>
      <c r="B21" s="3">
        <v>630</v>
      </c>
      <c r="C21" s="1" t="s">
        <v>12</v>
      </c>
      <c r="D21" s="1" t="s">
        <v>66</v>
      </c>
    </row>
    <row r="22" spans="1:5" x14ac:dyDescent="0.25">
      <c r="A22" s="11"/>
      <c r="B22" s="11"/>
      <c r="C22" s="12"/>
      <c r="D22" s="12"/>
    </row>
    <row r="23" spans="1:5" ht="18.75" x14ac:dyDescent="0.3">
      <c r="A23" s="8" t="s">
        <v>136</v>
      </c>
    </row>
    <row r="24" spans="1:5" x14ac:dyDescent="0.25">
      <c r="A24" s="7" t="s">
        <v>7</v>
      </c>
      <c r="B24" s="7" t="s">
        <v>4</v>
      </c>
      <c r="C24" s="6" t="s">
        <v>5</v>
      </c>
      <c r="D24" s="6" t="s">
        <v>6</v>
      </c>
    </row>
    <row r="25" spans="1:5" x14ac:dyDescent="0.25">
      <c r="A25" s="3">
        <v>1</v>
      </c>
      <c r="B25" s="3">
        <v>21</v>
      </c>
      <c r="C25" s="1" t="s">
        <v>36</v>
      </c>
      <c r="D25" s="1" t="s">
        <v>37</v>
      </c>
      <c r="E25">
        <v>40</v>
      </c>
    </row>
    <row r="26" spans="1:5" x14ac:dyDescent="0.25">
      <c r="A26" s="3">
        <v>2</v>
      </c>
      <c r="B26" s="3">
        <v>425</v>
      </c>
      <c r="C26" s="1" t="s">
        <v>22</v>
      </c>
      <c r="D26" s="1" t="s">
        <v>23</v>
      </c>
      <c r="E26">
        <v>38</v>
      </c>
    </row>
    <row r="27" spans="1:5" x14ac:dyDescent="0.25">
      <c r="A27" s="3">
        <v>3</v>
      </c>
      <c r="B27" s="3">
        <v>839</v>
      </c>
      <c r="C27" s="1" t="s">
        <v>24</v>
      </c>
      <c r="D27" s="1" t="s">
        <v>25</v>
      </c>
      <c r="E27">
        <v>36</v>
      </c>
    </row>
    <row r="28" spans="1:5" x14ac:dyDescent="0.25">
      <c r="A28" s="3">
        <v>4</v>
      </c>
      <c r="B28" s="3">
        <v>308</v>
      </c>
      <c r="C28" s="1" t="s">
        <v>28</v>
      </c>
      <c r="D28" s="1" t="s">
        <v>29</v>
      </c>
      <c r="E28">
        <v>34</v>
      </c>
    </row>
    <row r="29" spans="1:5" x14ac:dyDescent="0.25">
      <c r="A29" s="3">
        <v>5</v>
      </c>
      <c r="B29" s="3">
        <v>431</v>
      </c>
      <c r="C29" s="1" t="s">
        <v>26</v>
      </c>
      <c r="D29" s="1" t="s">
        <v>27</v>
      </c>
      <c r="E29">
        <v>32</v>
      </c>
    </row>
    <row r="30" spans="1:5" x14ac:dyDescent="0.25">
      <c r="A30" s="3">
        <v>6</v>
      </c>
      <c r="B30" s="3">
        <v>49</v>
      </c>
      <c r="C30" s="1" t="s">
        <v>34</v>
      </c>
      <c r="D30" s="1" t="s">
        <v>35</v>
      </c>
      <c r="E30">
        <v>30</v>
      </c>
    </row>
    <row r="31" spans="1:5" x14ac:dyDescent="0.25">
      <c r="A31" s="3">
        <v>7</v>
      </c>
      <c r="B31" s="3">
        <v>344</v>
      </c>
      <c r="C31" s="1" t="s">
        <v>30</v>
      </c>
      <c r="D31" s="1" t="s">
        <v>31</v>
      </c>
      <c r="E31">
        <v>28</v>
      </c>
    </row>
    <row r="32" spans="1:5" x14ac:dyDescent="0.25">
      <c r="A32" s="3">
        <v>8</v>
      </c>
      <c r="B32" s="3">
        <v>355</v>
      </c>
      <c r="C32" s="1" t="s">
        <v>119</v>
      </c>
      <c r="D32" s="1" t="s">
        <v>39</v>
      </c>
      <c r="E32">
        <v>26</v>
      </c>
    </row>
    <row r="33" spans="1:5" x14ac:dyDescent="0.25">
      <c r="A33" s="3">
        <v>9</v>
      </c>
      <c r="B33" s="3">
        <v>739</v>
      </c>
      <c r="C33" s="1" t="s">
        <v>32</v>
      </c>
      <c r="D33" s="1" t="s">
        <v>33</v>
      </c>
      <c r="E33">
        <v>24</v>
      </c>
    </row>
    <row r="34" spans="1:5" x14ac:dyDescent="0.25">
      <c r="A34" s="3" t="s">
        <v>72</v>
      </c>
      <c r="B34" s="3">
        <v>523</v>
      </c>
      <c r="C34" s="1" t="s">
        <v>13</v>
      </c>
      <c r="D34" s="1" t="s">
        <v>61</v>
      </c>
    </row>
  </sheetData>
  <sortState ref="A25:D34">
    <sortCondition ref="A25:A34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ColWidth="12.5703125" defaultRowHeight="15" x14ac:dyDescent="0.25"/>
  <cols>
    <col min="1" max="1" width="11.28515625" style="4" customWidth="1"/>
    <col min="2" max="2" width="14.42578125" style="4" customWidth="1"/>
    <col min="3" max="3" width="14.42578125" bestFit="1" customWidth="1"/>
    <col min="4" max="4" width="14.140625" bestFit="1" customWidth="1"/>
    <col min="5" max="5" width="12.5703125" style="4"/>
    <col min="6" max="6" width="10.85546875" style="4" customWidth="1"/>
    <col min="7" max="7" width="12.5703125" style="12"/>
  </cols>
  <sheetData>
    <row r="1" spans="1:6" ht="18.75" x14ac:dyDescent="0.3">
      <c r="A1" s="8" t="s">
        <v>121</v>
      </c>
    </row>
    <row r="2" spans="1:6" x14ac:dyDescent="0.25">
      <c r="A2" s="7" t="s">
        <v>7</v>
      </c>
      <c r="B2" s="7" t="s">
        <v>4</v>
      </c>
      <c r="C2" s="6" t="s">
        <v>5</v>
      </c>
      <c r="D2" s="6" t="s">
        <v>6</v>
      </c>
      <c r="E2" s="3" t="s">
        <v>123</v>
      </c>
    </row>
    <row r="3" spans="1:6" x14ac:dyDescent="0.25">
      <c r="A3" s="3">
        <v>1</v>
      </c>
      <c r="B3" s="3">
        <v>222</v>
      </c>
      <c r="C3" s="1" t="s">
        <v>13</v>
      </c>
      <c r="D3" s="1" t="s">
        <v>18</v>
      </c>
      <c r="E3" s="3">
        <v>8</v>
      </c>
    </row>
    <row r="4" spans="1:6" x14ac:dyDescent="0.25">
      <c r="A4" s="3">
        <v>2</v>
      </c>
      <c r="B4" s="3">
        <v>860</v>
      </c>
      <c r="C4" s="1" t="s">
        <v>86</v>
      </c>
      <c r="D4" s="1" t="s">
        <v>85</v>
      </c>
      <c r="E4" s="3">
        <v>0</v>
      </c>
    </row>
    <row r="5" spans="1:6" x14ac:dyDescent="0.25">
      <c r="A5" s="3">
        <v>3</v>
      </c>
      <c r="B5" s="3">
        <v>509</v>
      </c>
      <c r="C5" s="1" t="s">
        <v>84</v>
      </c>
      <c r="D5" s="1" t="s">
        <v>83</v>
      </c>
      <c r="E5" s="3">
        <v>0</v>
      </c>
    </row>
    <row r="6" spans="1:6" x14ac:dyDescent="0.25">
      <c r="A6" s="3">
        <v>4</v>
      </c>
      <c r="B6" s="3">
        <v>859</v>
      </c>
      <c r="C6" s="1" t="s">
        <v>65</v>
      </c>
      <c r="D6" s="1" t="s">
        <v>38</v>
      </c>
      <c r="E6" s="3">
        <v>0</v>
      </c>
    </row>
    <row r="8" spans="1:6" ht="18.75" x14ac:dyDescent="0.3">
      <c r="A8" s="8" t="s">
        <v>122</v>
      </c>
    </row>
    <row r="9" spans="1:6" x14ac:dyDescent="0.25">
      <c r="A9" s="7" t="s">
        <v>7</v>
      </c>
      <c r="B9" s="7" t="s">
        <v>4</v>
      </c>
      <c r="C9" s="6" t="s">
        <v>5</v>
      </c>
      <c r="D9" s="6" t="s">
        <v>6</v>
      </c>
      <c r="E9" s="3" t="s">
        <v>123</v>
      </c>
    </row>
    <row r="10" spans="1:6" x14ac:dyDescent="0.25">
      <c r="A10" s="3">
        <v>1</v>
      </c>
      <c r="B10" s="3">
        <v>765</v>
      </c>
      <c r="C10" s="1" t="s">
        <v>17</v>
      </c>
      <c r="D10" s="1" t="s">
        <v>68</v>
      </c>
      <c r="E10" s="3">
        <v>9</v>
      </c>
      <c r="F10"/>
    </row>
    <row r="11" spans="1:6" x14ac:dyDescent="0.25">
      <c r="A11" s="3">
        <v>2</v>
      </c>
      <c r="B11" s="3">
        <v>380</v>
      </c>
      <c r="C11" s="1" t="s">
        <v>88</v>
      </c>
      <c r="D11" s="1" t="s">
        <v>87</v>
      </c>
      <c r="E11" s="3">
        <v>6</v>
      </c>
      <c r="F11"/>
    </row>
    <row r="12" spans="1:6" x14ac:dyDescent="0.25">
      <c r="A12" s="3">
        <v>7</v>
      </c>
      <c r="B12" s="3">
        <v>513</v>
      </c>
      <c r="C12" s="1" t="s">
        <v>16</v>
      </c>
      <c r="D12" s="1" t="s">
        <v>67</v>
      </c>
      <c r="E12" s="3">
        <v>2</v>
      </c>
      <c r="F12"/>
    </row>
    <row r="13" spans="1:6" x14ac:dyDescent="0.25">
      <c r="A13" s="3">
        <v>3</v>
      </c>
      <c r="B13" s="3">
        <v>481</v>
      </c>
      <c r="C13" s="1" t="s">
        <v>45</v>
      </c>
      <c r="D13" s="1" t="s">
        <v>46</v>
      </c>
      <c r="E13" s="3">
        <v>1</v>
      </c>
      <c r="F13"/>
    </row>
    <row r="14" spans="1:6" x14ac:dyDescent="0.25">
      <c r="A14" s="3">
        <v>4</v>
      </c>
      <c r="B14" s="3">
        <v>631</v>
      </c>
      <c r="C14" s="1" t="s">
        <v>14</v>
      </c>
      <c r="D14" s="1" t="s">
        <v>15</v>
      </c>
      <c r="E14" s="3">
        <v>1</v>
      </c>
      <c r="F14"/>
    </row>
    <row r="15" spans="1:6" x14ac:dyDescent="0.25">
      <c r="A15" s="3">
        <v>5</v>
      </c>
      <c r="B15" s="3">
        <v>500</v>
      </c>
      <c r="C15" s="1" t="s">
        <v>90</v>
      </c>
      <c r="D15" s="1" t="s">
        <v>89</v>
      </c>
      <c r="E15" s="3">
        <v>1</v>
      </c>
      <c r="F15"/>
    </row>
    <row r="16" spans="1:6" x14ac:dyDescent="0.25">
      <c r="A16" s="3">
        <v>6</v>
      </c>
      <c r="B16" s="3">
        <v>128</v>
      </c>
      <c r="C16" s="1" t="s">
        <v>2</v>
      </c>
      <c r="D16" s="1" t="s">
        <v>3</v>
      </c>
      <c r="E16" s="3">
        <v>1</v>
      </c>
      <c r="F16"/>
    </row>
    <row r="17" spans="1:6" x14ac:dyDescent="0.25">
      <c r="A17" s="3">
        <v>8</v>
      </c>
      <c r="B17" s="3">
        <v>141</v>
      </c>
      <c r="C17" s="1" t="s">
        <v>19</v>
      </c>
      <c r="D17" s="1" t="s">
        <v>20</v>
      </c>
      <c r="E17" s="3">
        <v>0</v>
      </c>
      <c r="F17"/>
    </row>
    <row r="18" spans="1:6" x14ac:dyDescent="0.25">
      <c r="A18" s="3">
        <v>9</v>
      </c>
      <c r="B18" s="3">
        <v>379</v>
      </c>
      <c r="C18" s="1" t="s">
        <v>82</v>
      </c>
      <c r="D18" s="1" t="s">
        <v>1</v>
      </c>
      <c r="E18" s="3">
        <v>0</v>
      </c>
      <c r="F18"/>
    </row>
    <row r="19" spans="1:6" x14ac:dyDescent="0.25">
      <c r="A19" s="3">
        <v>10</v>
      </c>
      <c r="B19" s="3">
        <v>517</v>
      </c>
      <c r="C19" s="1" t="s">
        <v>92</v>
      </c>
      <c r="D19" s="1" t="s">
        <v>91</v>
      </c>
      <c r="E19" s="3">
        <v>-20</v>
      </c>
      <c r="F19"/>
    </row>
    <row r="20" spans="1:6" x14ac:dyDescent="0.25">
      <c r="A20" s="3" t="s">
        <v>72</v>
      </c>
      <c r="B20" s="3">
        <v>127</v>
      </c>
      <c r="C20" s="1" t="s">
        <v>94</v>
      </c>
      <c r="D20" s="1" t="s">
        <v>93</v>
      </c>
      <c r="E20" s="3" t="s">
        <v>81</v>
      </c>
      <c r="F20" s="29"/>
    </row>
    <row r="21" spans="1:6" x14ac:dyDescent="0.25">
      <c r="A21" s="3" t="s">
        <v>72</v>
      </c>
      <c r="B21" s="3">
        <v>630</v>
      </c>
      <c r="C21" s="1" t="s">
        <v>12</v>
      </c>
      <c r="D21" s="1" t="s">
        <v>66</v>
      </c>
      <c r="E21" s="3" t="s">
        <v>81</v>
      </c>
    </row>
    <row r="22" spans="1:6" x14ac:dyDescent="0.25">
      <c r="A22" s="11"/>
      <c r="B22" s="11"/>
      <c r="C22" s="12"/>
      <c r="D22" s="12"/>
    </row>
    <row r="23" spans="1:6" ht="18.75" x14ac:dyDescent="0.3">
      <c r="A23" s="8" t="s">
        <v>124</v>
      </c>
    </row>
    <row r="24" spans="1:6" x14ac:dyDescent="0.25">
      <c r="A24" s="7" t="s">
        <v>7</v>
      </c>
      <c r="B24" s="7" t="s">
        <v>4</v>
      </c>
      <c r="C24" s="6" t="s">
        <v>5</v>
      </c>
      <c r="D24" s="6" t="s">
        <v>6</v>
      </c>
      <c r="E24" s="3" t="s">
        <v>123</v>
      </c>
    </row>
    <row r="25" spans="1:6" x14ac:dyDescent="0.25">
      <c r="A25" s="3">
        <v>1</v>
      </c>
      <c r="B25" s="3">
        <v>21</v>
      </c>
      <c r="C25" s="1" t="s">
        <v>36</v>
      </c>
      <c r="D25" s="1" t="s">
        <v>37</v>
      </c>
      <c r="E25" s="3">
        <v>11</v>
      </c>
      <c r="F25"/>
    </row>
    <row r="26" spans="1:6" x14ac:dyDescent="0.25">
      <c r="A26" s="3">
        <v>2</v>
      </c>
      <c r="B26" s="3">
        <v>425</v>
      </c>
      <c r="C26" s="1" t="s">
        <v>22</v>
      </c>
      <c r="D26" s="1" t="s">
        <v>23</v>
      </c>
      <c r="E26" s="3">
        <v>9</v>
      </c>
      <c r="F26"/>
    </row>
    <row r="27" spans="1:6" x14ac:dyDescent="0.25">
      <c r="A27" s="3">
        <v>3</v>
      </c>
      <c r="B27" s="3">
        <v>839</v>
      </c>
      <c r="C27" s="1" t="s">
        <v>24</v>
      </c>
      <c r="D27" s="1" t="s">
        <v>25</v>
      </c>
      <c r="E27" s="3">
        <v>4</v>
      </c>
      <c r="F27"/>
    </row>
    <row r="28" spans="1:6" x14ac:dyDescent="0.25">
      <c r="A28" s="3">
        <v>4</v>
      </c>
      <c r="B28" s="3">
        <v>431</v>
      </c>
      <c r="C28" s="1" t="s">
        <v>26</v>
      </c>
      <c r="D28" s="1" t="s">
        <v>27</v>
      </c>
      <c r="E28" s="3">
        <v>1</v>
      </c>
      <c r="F28"/>
    </row>
    <row r="29" spans="1:6" x14ac:dyDescent="0.25">
      <c r="A29" s="3">
        <v>5</v>
      </c>
      <c r="B29" s="3">
        <v>49</v>
      </c>
      <c r="C29" s="1" t="s">
        <v>34</v>
      </c>
      <c r="D29" s="1" t="s">
        <v>35</v>
      </c>
      <c r="E29" s="3">
        <v>1</v>
      </c>
      <c r="F29"/>
    </row>
    <row r="30" spans="1:6" x14ac:dyDescent="0.25">
      <c r="A30" s="3">
        <v>6</v>
      </c>
      <c r="B30" s="3">
        <v>739</v>
      </c>
      <c r="C30" s="1" t="s">
        <v>32</v>
      </c>
      <c r="D30" s="1" t="s">
        <v>33</v>
      </c>
      <c r="E30" s="3">
        <v>0</v>
      </c>
      <c r="F30"/>
    </row>
    <row r="31" spans="1:6" x14ac:dyDescent="0.25">
      <c r="A31" s="3">
        <v>7</v>
      </c>
      <c r="B31" s="3">
        <v>344</v>
      </c>
      <c r="C31" s="1" t="s">
        <v>30</v>
      </c>
      <c r="D31" s="1" t="s">
        <v>31</v>
      </c>
      <c r="E31" s="3">
        <v>0</v>
      </c>
      <c r="F31"/>
    </row>
    <row r="32" spans="1:6" x14ac:dyDescent="0.25">
      <c r="A32" s="3">
        <v>8</v>
      </c>
      <c r="B32" s="3">
        <v>308</v>
      </c>
      <c r="C32" s="1" t="s">
        <v>28</v>
      </c>
      <c r="D32" s="1" t="s">
        <v>29</v>
      </c>
      <c r="E32" s="3">
        <v>0</v>
      </c>
      <c r="F32"/>
    </row>
    <row r="33" spans="1:6" x14ac:dyDescent="0.25">
      <c r="A33" s="3">
        <v>9</v>
      </c>
      <c r="B33" s="3">
        <v>355</v>
      </c>
      <c r="C33" s="1" t="s">
        <v>119</v>
      </c>
      <c r="D33" s="1" t="s">
        <v>39</v>
      </c>
      <c r="E33" s="3">
        <v>0</v>
      </c>
      <c r="F33"/>
    </row>
  </sheetData>
  <sortState ref="A10:E19">
    <sortCondition descending="1" ref="E10:E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One Sixth Six Day - Madison</vt:lpstr>
      <vt:lpstr>One Sixth Six Day - Flying Lap</vt:lpstr>
      <vt:lpstr>One Sixth Six Day - Madison TT</vt:lpstr>
      <vt:lpstr>One Sixth Six Day-Chariot Race</vt:lpstr>
      <vt:lpstr>Keirin - Flying 200</vt:lpstr>
      <vt:lpstr>Keirin - Round 1, Heat 1 and 2</vt:lpstr>
      <vt:lpstr>Keirin - Final</vt:lpstr>
      <vt:lpstr>Omnium - Scratch</vt:lpstr>
      <vt:lpstr>Omnium - Tempo</vt:lpstr>
      <vt:lpstr>Omnium - Morning Total</vt:lpstr>
      <vt:lpstr>Omnium - Elimination</vt:lpstr>
      <vt:lpstr>Omnium - Points Race</vt:lpstr>
      <vt:lpstr>Omnium - Final Results</vt:lpstr>
      <vt:lpstr>Sheet4 (2)</vt:lpstr>
      <vt:lpstr>Sheet4</vt:lpstr>
      <vt:lpstr>Sheet4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Tom Lee</cp:lastModifiedBy>
  <cp:lastPrinted>2019-06-30T22:45:18Z</cp:lastPrinted>
  <dcterms:created xsi:type="dcterms:W3CDTF">2019-06-29T15:36:48Z</dcterms:created>
  <dcterms:modified xsi:type="dcterms:W3CDTF">2019-07-01T01:08:26Z</dcterms:modified>
</cp:coreProperties>
</file>